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Metadata" sheetId="1" r:id="rId1"/>
    <sheet name="graph" sheetId="2" r:id="rId2"/>
    <sheet name="Downloaded data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Mike Asquith</author>
  </authors>
  <commentList>
    <comment ref="A6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http://appsso.eurostat.ec.europa.eu/nui/show.do?dataset=env_ac_egss1&amp;lang=en</t>
        </r>
      </text>
    </comment>
    <comment ref="A7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http://appsso.eurostat.ec.europa.eu/nui/show.do?dataset=env_ac_egss2&amp;lang=en</t>
        </r>
      </text>
    </comment>
    <comment ref="A9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http://appsso.eurostat.ec.europa.eu/nui/show.do?dataset=nama_gdp_k&amp;lang=en
http://appsso.eurostat.ec.europa.eu/nui/show.do?dataset=nama_gdp_c&amp;lang=en</t>
        </r>
      </text>
    </comment>
    <comment ref="A15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http://appsso.eurostat.ec.europa.eu/nui/show.do?dataset=lfsi_emp_a&amp;lang=en</t>
        </r>
      </text>
    </comment>
    <comment ref="A14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http://appsso.eurostat.ec.europa.eu/nui/show.do?dataset=nama_gdp_k&amp;lang=en</t>
        </r>
      </text>
    </comment>
  </commentList>
</comments>
</file>

<file path=xl/sharedStrings.xml><?xml version="1.0" encoding="utf-8"?>
<sst xmlns="http://schemas.openxmlformats.org/spreadsheetml/2006/main" count="247" uniqueCount="117">
  <si>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</si>
  <si>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</si>
  <si>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</si>
  <si>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</si>
  <si>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</si>
  <si>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</si>
  <si>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</si>
  <si>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</si>
  <si>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</si>
  <si>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</si>
  <si>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</si>
  <si>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</si>
  <si>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</si>
  <si>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</si>
  <si>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</si>
  <si>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GDP deflator - EU28</t>
  </si>
  <si>
    <t>employment - EGSS</t>
  </si>
  <si>
    <t>employment - EU 27</t>
  </si>
  <si>
    <t>Total EU employment</t>
  </si>
  <si>
    <t>Production, value added and exports in the environmental goods and services sector [env_ac_egss2]</t>
  </si>
  <si>
    <t>Last update</t>
  </si>
  <si>
    <t>Extracted on</t>
  </si>
  <si>
    <t>Source of data</t>
  </si>
  <si>
    <t>Eurostat</t>
  </si>
  <si>
    <t>TY</t>
  </si>
  <si>
    <t>Total environmental goods and services sector</t>
  </si>
  <si>
    <t>UNIT</t>
  </si>
  <si>
    <t>Million euro</t>
  </si>
  <si>
    <t>NACE_R2</t>
  </si>
  <si>
    <t>Total - All NACE activities</t>
  </si>
  <si>
    <t>CEPAREMA</t>
  </si>
  <si>
    <t>Total environmental protection and resource management activities</t>
  </si>
  <si>
    <t>INDIC_PI</t>
  </si>
  <si>
    <t>2013</t>
  </si>
  <si>
    <t>European Union (28 countries)</t>
  </si>
  <si>
    <t>:</t>
  </si>
  <si>
    <t>Special value:</t>
  </si>
  <si>
    <t>not available</t>
  </si>
  <si>
    <t>Value added</t>
  </si>
  <si>
    <t>Full-time equivalent (FTE)</t>
  </si>
  <si>
    <t>Employment</t>
  </si>
  <si>
    <t>Gross domestic product at market prices</t>
  </si>
  <si>
    <t>Employment (main characteristics and rates) - annual averages [lfsi_emp_a]</t>
  </si>
  <si>
    <t>SEX</t>
  </si>
  <si>
    <t>Total</t>
  </si>
  <si>
    <t>INDIC_EM</t>
  </si>
  <si>
    <t>Total employment (resident population concept - LFS)</t>
  </si>
  <si>
    <t>European Union (27 countries)</t>
  </si>
  <si>
    <t>GDP and main components (output, expenditure and income) [nama_10_gdp]</t>
  </si>
  <si>
    <t>Current prices, million euro</t>
  </si>
  <si>
    <t>NA_ITEM</t>
  </si>
  <si>
    <t>Chain linked volumes (2010), million euro</t>
  </si>
  <si>
    <t>value added - EGSS (deflated)</t>
  </si>
  <si>
    <t>value added - EGSS (current prices)</t>
  </si>
  <si>
    <t>GDP-EU 28 (2010 fixed prices)</t>
  </si>
  <si>
    <t>EGSS employment</t>
  </si>
  <si>
    <t>EGSS value added (fixed prices)</t>
  </si>
  <si>
    <t>Total EU GDP (fixed prices)</t>
  </si>
  <si>
    <t>Metadata checklist for authors delivering metadata for graphs</t>
  </si>
  <si>
    <t>Please overwrite each field below and deliver one checklist for each graph</t>
  </si>
  <si>
    <t>*</t>
  </si>
  <si>
    <t xml:space="preserve"> = required</t>
  </si>
  <si>
    <t>Owner of the produced graph</t>
  </si>
  <si>
    <t>Organisation name:</t>
  </si>
  <si>
    <t>EEA</t>
  </si>
  <si>
    <t xml:space="preserve">Contact person: </t>
  </si>
  <si>
    <t>If EEA is not the owner, type in here name to contact person</t>
  </si>
  <si>
    <t xml:space="preserve">Address (email): </t>
  </si>
  <si>
    <t>If EEA is not the owner, type in here email to contact person</t>
  </si>
  <si>
    <t>Address (web site):</t>
  </si>
  <si>
    <t>If EEA is not the owner, type in here the URL to the web site</t>
  </si>
  <si>
    <t>If EEA is not the owner, type in here the adress</t>
  </si>
  <si>
    <t>Graph</t>
  </si>
  <si>
    <t>Title:</t>
  </si>
  <si>
    <t>Geographical coverage:</t>
  </si>
  <si>
    <r>
      <t xml:space="preserve">Type in here the excact geographical representation that crosses country borders e.g.: 
</t>
    </r>
    <r>
      <rPr>
        <i/>
        <sz val="8"/>
        <color indexed="49"/>
        <rFont val="Arial"/>
        <family val="2"/>
      </rPr>
      <t>Biogeographical regions; Marine areas; Glaciers; Alpine areas; etc.</t>
    </r>
  </si>
  <si>
    <t>Countries involved:</t>
  </si>
  <si>
    <t>EU28</t>
  </si>
  <si>
    <t>Description:</t>
  </si>
  <si>
    <t>Type in here 'How to read the graph.....' and other important information</t>
  </si>
  <si>
    <t>Temporal coverage:</t>
  </si>
  <si>
    <t>2000 - 2013</t>
  </si>
  <si>
    <t>Additional information:</t>
  </si>
  <si>
    <t>Type in here footnotes and any other relevant information</t>
  </si>
  <si>
    <t>Unit:</t>
  </si>
  <si>
    <t>Methodology:</t>
  </si>
  <si>
    <t>Copyrights</t>
  </si>
  <si>
    <t>Does your organisation have a documented License / Terms of use / Copyright policy for this dataset?</t>
  </si>
  <si>
    <t>If yes; please provide the URL:</t>
  </si>
  <si>
    <t>www.</t>
  </si>
  <si>
    <t>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</si>
  <si>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</si>
  <si>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</si>
  <si>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</si>
  <si>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</si>
  <si>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</si>
  <si>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</si>
  <si>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</si>
  <si>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owner:</t>
  </si>
  <si>
    <t>Eurostat - Statistical Office of the European Union (ESTAT)</t>
  </si>
  <si>
    <t>http://epp.eurostat.ec.europa.eu</t>
  </si>
  <si>
    <t>Publication year:</t>
  </si>
  <si>
    <t>URL:</t>
  </si>
  <si>
    <t>(</t>
  </si>
  <si>
    <t>)Path:</t>
  </si>
  <si>
    <t>)Dataset usage: #)</t>
  </si>
  <si>
    <t>Contact person:</t>
  </si>
  <si>
    <t xml:space="preserve">#)  Indicator data set: </t>
  </si>
  <si>
    <t xml:space="preserve">A dataset built from other sets for the indicator only. </t>
  </si>
  <si>
    <t xml:space="preserve">Main data set: </t>
  </si>
  <si>
    <t>Data retrieved directly from some source, with no manipulation</t>
  </si>
  <si>
    <t>Figure 1 Trends in employment and value added in EGSS compared to average across the economy, EU-28, 2000-2013</t>
  </si>
  <si>
    <t>Ibdex 2000 = 1000</t>
  </si>
  <si>
    <t>EGSS value added and employment, Total economy value addded and employment</t>
  </si>
  <si>
    <t xml:space="preserve">Employment in the environmental goods and services sector [env_ac_egss1] </t>
  </si>
  <si>
    <t>http://ec.europa.eu/eurostat/en/web/products-datasets/-/ENV_AC_EGSS2 http://ec.europa.eu/eurostat/web/products-datasets/-/env_ac_egss1 http://ec.europa.eu/eurostat/en/web/products-datasets/-/LFSI_EMP_A  http://ec.europa.eu/eurostat/en/web/products-datasets/-/NAMA_10_GDP</t>
  </si>
  <si>
    <t>Extracted 2016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</si>
</sst>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00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7">
    <font>
      <sz val="11"/>
      <name val="Arial"/>
      <family val="0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Calibri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4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/>
    </border>
    <border>
      <left/>
      <right style="thick">
        <color theme="0" tint="-0.4999699890613556"/>
      </right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2" fontId="1" fillId="0" borderId="1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0" fontId="35" fillId="33" borderId="10" xfId="0" applyNumberFormat="1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181" fontId="35" fillId="33" borderId="10" xfId="0" applyNumberFormat="1" applyFont="1" applyFill="1" applyBorder="1" applyAlignment="1">
      <alignment/>
    </xf>
    <xf numFmtId="188" fontId="34" fillId="33" borderId="0" xfId="0" applyNumberFormat="1" applyFont="1" applyFill="1" applyAlignment="1">
      <alignment/>
    </xf>
    <xf numFmtId="3" fontId="34" fillId="33" borderId="0" xfId="0" applyNumberFormat="1" applyFont="1" applyFill="1" applyAlignment="1">
      <alignment/>
    </xf>
    <xf numFmtId="182" fontId="35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182" fontId="1" fillId="0" borderId="14" xfId="0" applyNumberFormat="1" applyFont="1" applyBorder="1" applyAlignment="1">
      <alignment/>
    </xf>
    <xf numFmtId="0" fontId="0" fillId="33" borderId="15" xfId="57" applyFill="1" applyBorder="1" applyAlignment="1">
      <alignment vertical="center" wrapText="1"/>
      <protection/>
    </xf>
    <xf numFmtId="0" fontId="0" fillId="33" borderId="16" xfId="57" applyFill="1" applyBorder="1" applyAlignment="1">
      <alignment vertical="center" wrapText="1"/>
      <protection/>
    </xf>
    <xf numFmtId="0" fontId="0" fillId="33" borderId="17" xfId="57" applyFill="1" applyBorder="1" applyAlignment="1">
      <alignment vertical="center" wrapText="1"/>
      <protection/>
    </xf>
    <xf numFmtId="0" fontId="0" fillId="33" borderId="0" xfId="57" applyFill="1">
      <alignment/>
      <protection/>
    </xf>
    <xf numFmtId="0" fontId="0" fillId="33" borderId="18" xfId="57" applyFill="1" applyBorder="1" applyAlignment="1">
      <alignment vertical="center" wrapText="1"/>
      <protection/>
    </xf>
    <xf numFmtId="0" fontId="0" fillId="33" borderId="19" xfId="57" applyFill="1" applyBorder="1" applyAlignment="1">
      <alignment vertical="center" wrapText="1"/>
      <protection/>
    </xf>
    <xf numFmtId="0" fontId="1" fillId="36" borderId="0" xfId="57" applyFont="1" applyFill="1" applyBorder="1" applyAlignment="1">
      <alignment horizontal="left" vertical="center" wrapText="1"/>
      <protection/>
    </xf>
    <xf numFmtId="0" fontId="0" fillId="37" borderId="20" xfId="57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vertical="center" wrapText="1"/>
      <protection/>
    </xf>
    <xf numFmtId="0" fontId="8" fillId="33" borderId="0" xfId="57" applyFont="1" applyFill="1" applyBorder="1" applyAlignment="1">
      <alignment vertical="center" wrapText="1"/>
      <protection/>
    </xf>
    <xf numFmtId="0" fontId="9" fillId="33" borderId="0" xfId="57" applyFont="1" applyFill="1" applyBorder="1" applyAlignment="1">
      <alignment vertical="center" wrapText="1"/>
      <protection/>
    </xf>
    <xf numFmtId="0" fontId="9" fillId="33" borderId="21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13" fillId="33" borderId="18" xfId="57" applyFont="1" applyFill="1" applyBorder="1" applyAlignment="1">
      <alignment vertical="center" wrapText="1"/>
      <protection/>
    </xf>
    <xf numFmtId="0" fontId="14" fillId="33" borderId="0" xfId="57" applyFont="1" applyFill="1" applyBorder="1" applyAlignment="1">
      <alignment vertical="center" wrapText="1"/>
      <protection/>
    </xf>
    <xf numFmtId="0" fontId="0" fillId="33" borderId="0" xfId="57" applyFill="1" applyAlignment="1">
      <alignment vertical="center" wrapText="1"/>
      <protection/>
    </xf>
    <xf numFmtId="0" fontId="1" fillId="33" borderId="0" xfId="57" applyFont="1" applyFill="1" applyAlignment="1">
      <alignment vertical="center" wrapText="1"/>
      <protection/>
    </xf>
    <xf numFmtId="49" fontId="9" fillId="33" borderId="0" xfId="57" applyNumberFormat="1" applyFont="1" applyFill="1" applyBorder="1" applyAlignment="1">
      <alignment vertical="center" wrapText="1"/>
      <protection/>
    </xf>
    <xf numFmtId="0" fontId="9" fillId="37" borderId="22" xfId="57" applyFont="1" applyFill="1" applyBorder="1" applyAlignment="1">
      <alignment horizontal="center" vertical="center" wrapText="1"/>
      <protection/>
    </xf>
    <xf numFmtId="0" fontId="9" fillId="37" borderId="23" xfId="57" applyFont="1" applyFill="1" applyBorder="1" applyAlignment="1">
      <alignment horizontal="center" vertical="center" wrapText="1"/>
      <protection/>
    </xf>
    <xf numFmtId="0" fontId="9" fillId="37" borderId="24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right" vertical="center" wrapText="1"/>
      <protection/>
    </xf>
    <xf numFmtId="0" fontId="9" fillId="33" borderId="0" xfId="57" applyFont="1" applyFill="1" applyBorder="1" applyAlignment="1">
      <alignment horizontal="right" vertical="center" wrapText="1"/>
      <protection/>
    </xf>
    <xf numFmtId="0" fontId="9" fillId="33" borderId="0" xfId="57" applyFont="1" applyFill="1" applyAlignment="1">
      <alignment vertical="center" wrapText="1"/>
      <protection/>
    </xf>
    <xf numFmtId="0" fontId="9" fillId="33" borderId="0" xfId="57" applyFont="1" applyFill="1" applyAlignment="1">
      <alignment horizontal="right" vertical="center" wrapText="1"/>
      <protection/>
    </xf>
    <xf numFmtId="0" fontId="0" fillId="33" borderId="25" xfId="57" applyFill="1" applyBorder="1" applyAlignment="1">
      <alignment vertical="center" wrapText="1"/>
      <protection/>
    </xf>
    <xf numFmtId="0" fontId="0" fillId="33" borderId="26" xfId="57" applyFill="1" applyBorder="1" applyAlignment="1">
      <alignment vertical="center" wrapText="1"/>
      <protection/>
    </xf>
    <xf numFmtId="0" fontId="0" fillId="33" borderId="27" xfId="57" applyFill="1" applyBorder="1" applyAlignment="1">
      <alignment vertical="center" wrapText="1"/>
      <protection/>
    </xf>
    <xf numFmtId="181" fontId="0" fillId="0" borderId="0" xfId="0" applyNumberFormat="1" applyAlignment="1">
      <alignment/>
    </xf>
    <xf numFmtId="17" fontId="5" fillId="33" borderId="0" xfId="57" applyNumberFormat="1" applyFont="1" applyFill="1" applyBorder="1" applyAlignment="1">
      <alignment horizontal="right" vertical="center" wrapText="1"/>
      <protection/>
    </xf>
    <xf numFmtId="0" fontId="5" fillId="33" borderId="0" xfId="57" applyFont="1" applyFill="1" applyBorder="1" applyAlignment="1">
      <alignment horizontal="right" vertical="center" wrapText="1"/>
      <protection/>
    </xf>
    <xf numFmtId="0" fontId="5" fillId="33" borderId="0" xfId="57" applyFont="1" applyFill="1" applyAlignment="1">
      <alignment horizontal="right" vertical="center" wrapText="1"/>
      <protection/>
    </xf>
    <xf numFmtId="0" fontId="6" fillId="37" borderId="28" xfId="57" applyFont="1" applyFill="1" applyBorder="1" applyAlignment="1">
      <alignment horizontal="center" vertical="center" wrapText="1"/>
      <protection/>
    </xf>
    <xf numFmtId="0" fontId="6" fillId="37" borderId="29" xfId="57" applyFont="1" applyFill="1" applyBorder="1" applyAlignment="1">
      <alignment horizontal="center" vertical="center" wrapText="1"/>
      <protection/>
    </xf>
    <xf numFmtId="0" fontId="6" fillId="37" borderId="30" xfId="57" applyFont="1" applyFill="1" applyBorder="1" applyAlignment="1">
      <alignment horizontal="center" vertical="center" wrapText="1"/>
      <protection/>
    </xf>
    <xf numFmtId="0" fontId="6" fillId="37" borderId="31" xfId="57" applyFont="1" applyFill="1" applyBorder="1" applyAlignment="1">
      <alignment horizontal="center" vertical="center" wrapText="1"/>
      <protection/>
    </xf>
    <xf numFmtId="0" fontId="6" fillId="37" borderId="0" xfId="57" applyFont="1" applyFill="1" applyBorder="1" applyAlignment="1">
      <alignment horizontal="center" vertical="center" wrapText="1"/>
      <protection/>
    </xf>
    <xf numFmtId="0" fontId="6" fillId="37" borderId="21" xfId="57" applyFont="1" applyFill="1" applyBorder="1" applyAlignment="1">
      <alignment horizontal="center" vertical="center" wrapText="1"/>
      <protection/>
    </xf>
    <xf numFmtId="0" fontId="0" fillId="37" borderId="31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49" fontId="1" fillId="37" borderId="0" xfId="57" applyNumberFormat="1" applyFont="1" applyFill="1" applyBorder="1" applyAlignment="1">
      <alignment horizontal="left" vertical="center" wrapText="1"/>
      <protection/>
    </xf>
    <xf numFmtId="49" fontId="0" fillId="0" borderId="0" xfId="57" applyNumberFormat="1" applyBorder="1" applyAlignment="1">
      <alignment horizontal="left" vertical="center" wrapText="1"/>
      <protection/>
    </xf>
    <xf numFmtId="49" fontId="0" fillId="0" borderId="21" xfId="57" applyNumberFormat="1" applyBorder="1" applyAlignment="1">
      <alignment horizontal="left" vertical="center" wrapText="1"/>
      <protection/>
    </xf>
    <xf numFmtId="0" fontId="0" fillId="37" borderId="32" xfId="57" applyFill="1" applyBorder="1" applyAlignment="1">
      <alignment horizontal="center" vertical="center" wrapText="1"/>
      <protection/>
    </xf>
    <xf numFmtId="0" fontId="0" fillId="0" borderId="20" xfId="57" applyBorder="1" applyAlignment="1">
      <alignment horizontal="center" vertical="center" wrapText="1"/>
      <protection/>
    </xf>
    <xf numFmtId="0" fontId="0" fillId="37" borderId="20" xfId="57" applyFill="1" applyBorder="1" applyAlignment="1">
      <alignment horizontal="center" vertical="center" wrapText="1"/>
      <protection/>
    </xf>
    <xf numFmtId="0" fontId="0" fillId="0" borderId="33" xfId="57" applyBorder="1" applyAlignment="1">
      <alignment horizontal="center" vertical="center" wrapText="1"/>
      <protection/>
    </xf>
    <xf numFmtId="0" fontId="7" fillId="33" borderId="0" xfId="57" applyFont="1" applyFill="1" applyBorder="1" applyAlignment="1">
      <alignment vertical="center" wrapText="1"/>
      <protection/>
    </xf>
    <xf numFmtId="0" fontId="0" fillId="33" borderId="0" xfId="57" applyFill="1" applyAlignment="1">
      <alignment vertical="center" wrapText="1"/>
      <protection/>
    </xf>
    <xf numFmtId="49" fontId="10" fillId="37" borderId="34" xfId="57" applyNumberFormat="1" applyFont="1" applyFill="1" applyBorder="1" applyAlignment="1">
      <alignment horizontal="left" vertical="center" wrapText="1"/>
      <protection/>
    </xf>
    <xf numFmtId="49" fontId="10" fillId="37" borderId="35" xfId="57" applyNumberFormat="1" applyFont="1" applyFill="1" applyBorder="1" applyAlignment="1">
      <alignment horizontal="left" vertical="center" wrapText="1"/>
      <protection/>
    </xf>
    <xf numFmtId="49" fontId="10" fillId="37" borderId="36" xfId="57" applyNumberFormat="1" applyFont="1" applyFill="1" applyBorder="1" applyAlignment="1">
      <alignment horizontal="left" vertical="center" wrapText="1"/>
      <protection/>
    </xf>
    <xf numFmtId="49" fontId="10" fillId="37" borderId="37" xfId="57" applyNumberFormat="1" applyFont="1" applyFill="1" applyBorder="1" applyAlignment="1">
      <alignment horizontal="left" vertical="center" wrapText="1"/>
      <protection/>
    </xf>
    <xf numFmtId="49" fontId="10" fillId="37" borderId="38" xfId="57" applyNumberFormat="1" applyFont="1" applyFill="1" applyBorder="1" applyAlignment="1">
      <alignment horizontal="left" vertical="center" wrapText="1"/>
      <protection/>
    </xf>
    <xf numFmtId="49" fontId="10" fillId="37" borderId="39" xfId="57" applyNumberFormat="1" applyFont="1" applyFill="1" applyBorder="1" applyAlignment="1">
      <alignment horizontal="left" vertical="center" wrapText="1"/>
      <protection/>
    </xf>
    <xf numFmtId="49" fontId="10" fillId="37" borderId="37" xfId="53" applyNumberFormat="1" applyFont="1" applyFill="1" applyBorder="1" applyAlignment="1" applyProtection="1">
      <alignment horizontal="left" vertical="center" wrapText="1"/>
      <protection/>
    </xf>
    <xf numFmtId="49" fontId="10" fillId="37" borderId="40" xfId="57" applyNumberFormat="1" applyFont="1" applyFill="1" applyBorder="1" applyAlignment="1">
      <alignment horizontal="left" vertical="center" wrapText="1"/>
      <protection/>
    </xf>
    <xf numFmtId="49" fontId="10" fillId="37" borderId="41" xfId="57" applyNumberFormat="1" applyFont="1" applyFill="1" applyBorder="1" applyAlignment="1">
      <alignment horizontal="left" vertical="center" wrapText="1"/>
      <protection/>
    </xf>
    <xf numFmtId="49" fontId="10" fillId="37" borderId="42" xfId="57" applyNumberFormat="1" applyFont="1" applyFill="1" applyBorder="1" applyAlignment="1">
      <alignment horizontal="left" vertical="center" wrapText="1"/>
      <protection/>
    </xf>
    <xf numFmtId="2" fontId="10" fillId="37" borderId="37" xfId="57" applyNumberFormat="1" applyFont="1" applyFill="1" applyBorder="1" applyAlignment="1">
      <alignment horizontal="left" vertical="center" wrapText="1"/>
      <protection/>
    </xf>
    <xf numFmtId="2" fontId="12" fillId="0" borderId="38" xfId="57" applyNumberFormat="1" applyFont="1" applyBorder="1" applyAlignment="1">
      <alignment horizontal="left" vertical="center" wrapText="1"/>
      <protection/>
    </xf>
    <xf numFmtId="2" fontId="12" fillId="0" borderId="39" xfId="57" applyNumberFormat="1" applyFont="1" applyBorder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5" fillId="33" borderId="0" xfId="57" applyFont="1" applyFill="1" applyBorder="1" applyAlignment="1">
      <alignment vertical="center" wrapText="1"/>
      <protection/>
    </xf>
    <xf numFmtId="0" fontId="9" fillId="33" borderId="0" xfId="57" applyFont="1" applyFill="1" applyBorder="1" applyAlignment="1">
      <alignment vertical="center" wrapText="1"/>
      <protection/>
    </xf>
    <xf numFmtId="49" fontId="9" fillId="37" borderId="43" xfId="57" applyNumberFormat="1" applyFont="1" applyFill="1" applyBorder="1" applyAlignment="1">
      <alignment horizontal="left" vertical="center" wrapText="1"/>
      <protection/>
    </xf>
    <xf numFmtId="49" fontId="9" fillId="37" borderId="44" xfId="57" applyNumberFormat="1" applyFont="1" applyFill="1" applyBorder="1" applyAlignment="1">
      <alignment horizontal="left" vertical="center" wrapText="1"/>
      <protection/>
    </xf>
    <xf numFmtId="49" fontId="9" fillId="37" borderId="45" xfId="57" applyNumberFormat="1" applyFont="1" applyFill="1" applyBorder="1" applyAlignment="1">
      <alignment horizontal="left" vertical="center" wrapText="1"/>
      <protection/>
    </xf>
    <xf numFmtId="0" fontId="9" fillId="33" borderId="0" xfId="57" applyFont="1" applyFill="1" applyAlignment="1">
      <alignment vertical="center" wrapText="1"/>
      <protection/>
    </xf>
    <xf numFmtId="49" fontId="9" fillId="37" borderId="34" xfId="57" applyNumberFormat="1" applyFont="1" applyFill="1" applyBorder="1" applyAlignment="1">
      <alignment horizontal="left" vertical="center" wrapText="1"/>
      <protection/>
    </xf>
    <xf numFmtId="49" fontId="9" fillId="37" borderId="35" xfId="57" applyNumberFormat="1" applyFont="1" applyFill="1" applyBorder="1" applyAlignment="1">
      <alignment horizontal="left" vertical="center" wrapText="1"/>
      <protection/>
    </xf>
    <xf numFmtId="49" fontId="9" fillId="37" borderId="36" xfId="57" applyNumberFormat="1" applyFont="1" applyFill="1" applyBorder="1" applyAlignment="1">
      <alignment horizontal="left" vertical="center" wrapText="1"/>
      <protection/>
    </xf>
    <xf numFmtId="49" fontId="9" fillId="37" borderId="37" xfId="57" applyNumberFormat="1" applyFont="1" applyFill="1" applyBorder="1" applyAlignment="1">
      <alignment horizontal="left" vertical="center" wrapText="1"/>
      <protection/>
    </xf>
    <xf numFmtId="49" fontId="9" fillId="37" borderId="38" xfId="57" applyNumberFormat="1" applyFont="1" applyFill="1" applyBorder="1" applyAlignment="1">
      <alignment horizontal="left" vertical="center" wrapText="1"/>
      <protection/>
    </xf>
    <xf numFmtId="49" fontId="9" fillId="37" borderId="39" xfId="57" applyNumberFormat="1" applyFont="1" applyFill="1" applyBorder="1" applyAlignment="1">
      <alignment horizontal="left" vertical="center" wrapText="1"/>
      <protection/>
    </xf>
    <xf numFmtId="49" fontId="48" fillId="37" borderId="37" xfId="53" applyNumberFormat="1" applyFill="1" applyBorder="1" applyAlignment="1" applyProtection="1">
      <alignment horizontal="left" vertical="center" wrapText="1"/>
      <protection/>
    </xf>
    <xf numFmtId="49" fontId="9" fillId="37" borderId="37" xfId="57" applyNumberFormat="1" applyFont="1" applyFill="1" applyBorder="1" applyAlignment="1">
      <alignment horizontal="left" vertical="top" wrapText="1"/>
      <protection/>
    </xf>
    <xf numFmtId="49" fontId="9" fillId="37" borderId="38" xfId="57" applyNumberFormat="1" applyFont="1" applyFill="1" applyBorder="1" applyAlignment="1">
      <alignment horizontal="left" vertical="top" wrapText="1"/>
      <protection/>
    </xf>
    <xf numFmtId="49" fontId="9" fillId="37" borderId="39" xfId="57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56"/>
          <c:w val="0.88575"/>
          <c:h val="0.86075"/>
        </c:manualLayout>
      </c:layout>
      <c:lineChart>
        <c:grouping val="standard"/>
        <c:varyColors val="0"/>
        <c:ser>
          <c:idx val="1"/>
          <c:order val="0"/>
          <c:tx>
            <c:strRef>
              <c:f>graph!$A$29</c:f>
              <c:strCache>
                <c:ptCount val="1"/>
                <c:pt idx="0">
                  <c:v>EGSS value added (fixed prices)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graph!$B$27:$L$27</c:f>
              <c:strCache/>
            </c:strRef>
          </c:cat>
          <c:val>
            <c:numRef>
              <c:f>graph!$B$29:$L$29</c:f>
              <c:numCache/>
            </c:numRef>
          </c:val>
          <c:smooth val="0"/>
        </c:ser>
        <c:ser>
          <c:idx val="0"/>
          <c:order val="1"/>
          <c:tx>
            <c:strRef>
              <c:f>graph!$A$28</c:f>
              <c:strCache>
                <c:ptCount val="1"/>
                <c:pt idx="0">
                  <c:v>EGSS employment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graph!$B$27:$L$27</c:f>
              <c:strCache/>
            </c:strRef>
          </c:cat>
          <c:val>
            <c:numRef>
              <c:f>graph!$B$28:$L$28</c:f>
              <c:numCache/>
            </c:numRef>
          </c:val>
          <c:smooth val="0"/>
        </c:ser>
        <c:ser>
          <c:idx val="2"/>
          <c:order val="2"/>
          <c:tx>
            <c:strRef>
              <c:f>graph!$A$30</c:f>
              <c:strCache>
                <c:ptCount val="1"/>
                <c:pt idx="0">
                  <c:v>Total EU GDP (fixed prices)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graph!$B$27:$L$27</c:f>
              <c:strCache/>
            </c:strRef>
          </c:cat>
          <c:val>
            <c:numRef>
              <c:f>graph!$B$30:$L$30</c:f>
              <c:numCache/>
            </c:numRef>
          </c:val>
          <c:smooth val="0"/>
        </c:ser>
        <c:ser>
          <c:idx val="3"/>
          <c:order val="3"/>
          <c:tx>
            <c:strRef>
              <c:f>graph!$A$31</c:f>
              <c:strCache>
                <c:ptCount val="1"/>
                <c:pt idx="0">
                  <c:v>Total EU employment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graph!$B$27:$L$27</c:f>
              <c:strCache/>
            </c:strRef>
          </c:cat>
          <c:val>
            <c:numRef>
              <c:f>graph!$B$31:$L$31</c:f>
              <c:numCache/>
            </c:numRef>
          </c:val>
          <c:smooth val="0"/>
        </c:ser>
        <c:marker val="1"/>
        <c:axId val="14503652"/>
        <c:axId val="63424005"/>
      </c:lineChart>
      <c:catAx>
        <c:axId val="1450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4005"/>
        <c:crosses val="autoZero"/>
        <c:auto val="1"/>
        <c:lblOffset val="100"/>
        <c:tickLblSkip val="1"/>
        <c:noMultiLvlLbl val="0"/>
      </c:catAx>
      <c:valAx>
        <c:axId val="63424005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Indexed (2003 = 100)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36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5"/>
          <c:y val="0.1815"/>
          <c:w val="0.298"/>
          <c:h val="0.1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33</xdr:row>
      <xdr:rowOff>19050</xdr:rowOff>
    </xdr:from>
    <xdr:to>
      <xdr:col>11</xdr:col>
      <xdr:colOff>790575</xdr:colOff>
      <xdr:row>68</xdr:row>
      <xdr:rowOff>57150</xdr:rowOff>
    </xdr:to>
    <xdr:graphicFrame>
      <xdr:nvGraphicFramePr>
        <xdr:cNvPr id="1" name="Chart 4"/>
        <xdr:cNvGraphicFramePr/>
      </xdr:nvGraphicFramePr>
      <xdr:xfrm>
        <a:off x="1181100" y="6162675"/>
        <a:ext cx="10134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" TargetMode="External" /><Relationship Id="rId2" Type="http://schemas.openxmlformats.org/officeDocument/2006/relationships/hyperlink" Target="http://ec.europa.eu/eurostat/en/web/products-datasets/-/ENV_AC_EGSS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7">
      <selection activeCell="G41" sqref="G41:O41"/>
    </sheetView>
  </sheetViews>
  <sheetFormatPr defaultColWidth="9.00390625" defaultRowHeight="14.25"/>
  <sheetData>
    <row r="1" spans="1:17" ht="14.25" thickTop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3"/>
    </row>
    <row r="2" spans="1:17" ht="13.5">
      <c r="A2" s="24"/>
      <c r="B2" s="49">
        <v>41760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25"/>
      <c r="Q2" s="23"/>
    </row>
    <row r="3" spans="1:17" ht="13.5">
      <c r="A3" s="24"/>
      <c r="B3" s="52" t="s">
        <v>58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25"/>
      <c r="Q3" s="23"/>
    </row>
    <row r="4" spans="1:17" ht="13.5">
      <c r="A4" s="24"/>
      <c r="B4" s="55" t="s">
        <v>59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25"/>
      <c r="Q4" s="23"/>
    </row>
    <row r="5" spans="1:17" ht="13.5">
      <c r="A5" s="24"/>
      <c r="B5" s="58"/>
      <c r="C5" s="59"/>
      <c r="D5" s="59"/>
      <c r="E5" s="59"/>
      <c r="F5" s="59"/>
      <c r="G5" s="59"/>
      <c r="H5" s="59"/>
      <c r="I5" s="26" t="s">
        <v>60</v>
      </c>
      <c r="J5" s="60" t="s">
        <v>61</v>
      </c>
      <c r="K5" s="61"/>
      <c r="L5" s="61"/>
      <c r="M5" s="61"/>
      <c r="N5" s="61"/>
      <c r="O5" s="62"/>
      <c r="P5" s="25"/>
      <c r="Q5" s="23"/>
    </row>
    <row r="6" spans="1:17" ht="13.5">
      <c r="A6" s="24"/>
      <c r="B6" s="63"/>
      <c r="C6" s="64"/>
      <c r="D6" s="64"/>
      <c r="E6" s="64"/>
      <c r="F6" s="64"/>
      <c r="G6" s="64"/>
      <c r="H6" s="64"/>
      <c r="I6" s="27"/>
      <c r="J6" s="65"/>
      <c r="K6" s="64"/>
      <c r="L6" s="64"/>
      <c r="M6" s="64"/>
      <c r="N6" s="64"/>
      <c r="O6" s="66"/>
      <c r="P6" s="25"/>
      <c r="Q6" s="23"/>
    </row>
    <row r="7" spans="1:17" ht="13.5">
      <c r="A7" s="2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5"/>
      <c r="Q7" s="23"/>
    </row>
    <row r="8" spans="1:17" ht="13.5">
      <c r="A8" s="24"/>
      <c r="B8" s="67" t="s">
        <v>62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25"/>
      <c r="Q8" s="23"/>
    </row>
    <row r="9" spans="1:17" ht="20.25">
      <c r="A9" s="24"/>
      <c r="B9" s="28"/>
      <c r="C9" s="26" t="s">
        <v>60</v>
      </c>
      <c r="D9" s="29" t="s">
        <v>63</v>
      </c>
      <c r="E9" s="30"/>
      <c r="F9" s="31"/>
      <c r="G9" s="69" t="s">
        <v>64</v>
      </c>
      <c r="H9" s="70"/>
      <c r="I9" s="70"/>
      <c r="J9" s="70"/>
      <c r="K9" s="70"/>
      <c r="L9" s="70"/>
      <c r="M9" s="70"/>
      <c r="N9" s="70"/>
      <c r="O9" s="71"/>
      <c r="P9" s="25"/>
      <c r="Q9" s="23"/>
    </row>
    <row r="10" spans="1:17" ht="20.25">
      <c r="A10" s="24"/>
      <c r="B10" s="28"/>
      <c r="C10" s="26" t="s">
        <v>60</v>
      </c>
      <c r="D10" s="29" t="s">
        <v>65</v>
      </c>
      <c r="E10" s="30"/>
      <c r="F10" s="31"/>
      <c r="G10" s="72" t="s">
        <v>66</v>
      </c>
      <c r="H10" s="73"/>
      <c r="I10" s="73"/>
      <c r="J10" s="73"/>
      <c r="K10" s="73"/>
      <c r="L10" s="73"/>
      <c r="M10" s="73"/>
      <c r="N10" s="73"/>
      <c r="O10" s="74"/>
      <c r="P10" s="25"/>
      <c r="Q10" s="23"/>
    </row>
    <row r="11" spans="1:17" ht="20.25">
      <c r="A11" s="24"/>
      <c r="B11" s="28"/>
      <c r="C11" s="26" t="s">
        <v>60</v>
      </c>
      <c r="D11" s="29" t="s">
        <v>67</v>
      </c>
      <c r="E11" s="30"/>
      <c r="F11" s="31"/>
      <c r="G11" s="72" t="s">
        <v>68</v>
      </c>
      <c r="H11" s="73"/>
      <c r="I11" s="73"/>
      <c r="J11" s="73"/>
      <c r="K11" s="73"/>
      <c r="L11" s="73"/>
      <c r="M11" s="73"/>
      <c r="N11" s="73"/>
      <c r="O11" s="74"/>
      <c r="P11" s="25"/>
      <c r="Q11" s="23"/>
    </row>
    <row r="12" spans="1:17" ht="20.25">
      <c r="A12" s="24"/>
      <c r="B12" s="28"/>
      <c r="C12" s="26" t="s">
        <v>60</v>
      </c>
      <c r="D12" s="29" t="s">
        <v>69</v>
      </c>
      <c r="E12" s="30"/>
      <c r="F12" s="31"/>
      <c r="G12" s="75" t="s">
        <v>70</v>
      </c>
      <c r="H12" s="73"/>
      <c r="I12" s="73"/>
      <c r="J12" s="73"/>
      <c r="K12" s="73"/>
      <c r="L12" s="73"/>
      <c r="M12" s="73"/>
      <c r="N12" s="73"/>
      <c r="O12" s="74"/>
      <c r="P12" s="25"/>
      <c r="Q12" s="23"/>
    </row>
    <row r="13" spans="1:17" ht="13.5">
      <c r="A13" s="24"/>
      <c r="B13" s="28"/>
      <c r="C13" s="32"/>
      <c r="D13" s="29"/>
      <c r="E13" s="30"/>
      <c r="F13" s="31"/>
      <c r="G13" s="76" t="s">
        <v>71</v>
      </c>
      <c r="H13" s="77"/>
      <c r="I13" s="77"/>
      <c r="J13" s="77"/>
      <c r="K13" s="77"/>
      <c r="L13" s="77"/>
      <c r="M13" s="77"/>
      <c r="N13" s="77"/>
      <c r="O13" s="78"/>
      <c r="P13" s="25"/>
      <c r="Q13" s="23"/>
    </row>
    <row r="14" spans="1:17" ht="13.5">
      <c r="A14" s="24"/>
      <c r="B14" s="28"/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5"/>
      <c r="Q14" s="23"/>
    </row>
    <row r="15" spans="1:17" ht="13.5">
      <c r="A15" s="24"/>
      <c r="B15" s="67" t="s">
        <v>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25"/>
      <c r="Q15" s="23"/>
    </row>
    <row r="16" spans="1:17" ht="24.75" customHeight="1">
      <c r="A16" s="24"/>
      <c r="B16" s="28"/>
      <c r="C16" s="26" t="s">
        <v>60</v>
      </c>
      <c r="D16" s="30" t="s">
        <v>73</v>
      </c>
      <c r="E16" s="30"/>
      <c r="F16" s="30"/>
      <c r="G16" s="69" t="s">
        <v>111</v>
      </c>
      <c r="H16" s="70"/>
      <c r="I16" s="70"/>
      <c r="J16" s="70"/>
      <c r="K16" s="70"/>
      <c r="L16" s="70"/>
      <c r="M16" s="70"/>
      <c r="N16" s="70"/>
      <c r="O16" s="71"/>
      <c r="P16" s="25"/>
      <c r="Q16" s="23"/>
    </row>
    <row r="17" spans="1:17" ht="20.25">
      <c r="A17" s="24"/>
      <c r="B17" s="28"/>
      <c r="C17" s="26"/>
      <c r="D17" s="30" t="s">
        <v>74</v>
      </c>
      <c r="E17" s="30"/>
      <c r="F17" s="30"/>
      <c r="G17" s="79" t="s">
        <v>75</v>
      </c>
      <c r="H17" s="80"/>
      <c r="I17" s="80"/>
      <c r="J17" s="80"/>
      <c r="K17" s="80"/>
      <c r="L17" s="80"/>
      <c r="M17" s="80"/>
      <c r="N17" s="80"/>
      <c r="O17" s="81"/>
      <c r="P17" s="25"/>
      <c r="Q17" s="23"/>
    </row>
    <row r="18" spans="1:17" ht="20.25">
      <c r="A18" s="24"/>
      <c r="B18" s="28"/>
      <c r="C18" s="26" t="s">
        <v>60</v>
      </c>
      <c r="D18" s="30" t="s">
        <v>76</v>
      </c>
      <c r="E18" s="30"/>
      <c r="F18" s="30"/>
      <c r="G18" s="72" t="s">
        <v>77</v>
      </c>
      <c r="H18" s="73"/>
      <c r="I18" s="73"/>
      <c r="J18" s="73"/>
      <c r="K18" s="73"/>
      <c r="L18" s="73"/>
      <c r="M18" s="73"/>
      <c r="N18" s="73"/>
      <c r="O18" s="74"/>
      <c r="P18" s="25"/>
      <c r="Q18" s="23"/>
    </row>
    <row r="19" spans="1:17" ht="13.5">
      <c r="A19" s="24"/>
      <c r="B19" s="28"/>
      <c r="C19" s="26" t="s">
        <v>60</v>
      </c>
      <c r="D19" s="30" t="s">
        <v>78</v>
      </c>
      <c r="E19" s="30"/>
      <c r="F19" s="30"/>
      <c r="G19" s="72" t="s">
        <v>79</v>
      </c>
      <c r="H19" s="73"/>
      <c r="I19" s="73"/>
      <c r="J19" s="73"/>
      <c r="K19" s="73"/>
      <c r="L19" s="73"/>
      <c r="M19" s="73"/>
      <c r="N19" s="73"/>
      <c r="O19" s="74"/>
      <c r="P19" s="25"/>
      <c r="Q19" s="23"/>
    </row>
    <row r="20" spans="1:17" ht="20.25">
      <c r="A20" s="24"/>
      <c r="B20" s="28"/>
      <c r="C20" s="26" t="s">
        <v>60</v>
      </c>
      <c r="D20" s="30" t="s">
        <v>80</v>
      </c>
      <c r="E20" s="30"/>
      <c r="F20" s="30"/>
      <c r="G20" s="72" t="s">
        <v>81</v>
      </c>
      <c r="H20" s="73"/>
      <c r="I20" s="73"/>
      <c r="J20" s="73"/>
      <c r="K20" s="73"/>
      <c r="L20" s="73"/>
      <c r="M20" s="73"/>
      <c r="N20" s="73"/>
      <c r="O20" s="74"/>
      <c r="P20" s="25"/>
      <c r="Q20" s="23"/>
    </row>
    <row r="21" spans="1:17" ht="20.25">
      <c r="A21" s="24"/>
      <c r="B21" s="28"/>
      <c r="C21" s="28"/>
      <c r="D21" s="30" t="s">
        <v>82</v>
      </c>
      <c r="E21" s="30"/>
      <c r="F21" s="30"/>
      <c r="G21" s="72" t="s">
        <v>83</v>
      </c>
      <c r="H21" s="73"/>
      <c r="I21" s="73"/>
      <c r="J21" s="73"/>
      <c r="K21" s="73"/>
      <c r="L21" s="73"/>
      <c r="M21" s="73"/>
      <c r="N21" s="73"/>
      <c r="O21" s="74"/>
      <c r="P21" s="25"/>
      <c r="Q21" s="23"/>
    </row>
    <row r="22" spans="1:17" ht="13.5">
      <c r="A22" s="24"/>
      <c r="B22" s="28"/>
      <c r="C22" s="28"/>
      <c r="D22" s="30" t="s">
        <v>84</v>
      </c>
      <c r="E22" s="30"/>
      <c r="F22" s="30"/>
      <c r="G22" s="72" t="s">
        <v>112</v>
      </c>
      <c r="H22" s="73"/>
      <c r="I22" s="73"/>
      <c r="J22" s="73"/>
      <c r="K22" s="73"/>
      <c r="L22" s="73"/>
      <c r="M22" s="73"/>
      <c r="N22" s="73"/>
      <c r="O22" s="74"/>
      <c r="P22" s="25"/>
      <c r="Q22" s="23"/>
    </row>
    <row r="23" spans="1:17" ht="13.5">
      <c r="A23" s="33"/>
      <c r="B23" s="34"/>
      <c r="C23" s="34"/>
      <c r="D23" s="30" t="s">
        <v>85</v>
      </c>
      <c r="E23" s="30"/>
      <c r="F23" s="30"/>
      <c r="G23" s="76"/>
      <c r="H23" s="77"/>
      <c r="I23" s="77"/>
      <c r="J23" s="77"/>
      <c r="K23" s="77"/>
      <c r="L23" s="77"/>
      <c r="M23" s="77"/>
      <c r="N23" s="77"/>
      <c r="O23" s="78"/>
      <c r="P23" s="25"/>
      <c r="Q23" s="23"/>
    </row>
    <row r="24" spans="1:17" ht="13.5">
      <c r="A24" s="24"/>
      <c r="B24" s="28"/>
      <c r="C24" s="2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5"/>
      <c r="Q24" s="23"/>
    </row>
    <row r="25" spans="1:17" ht="13.5">
      <c r="A25" s="24"/>
      <c r="B25" s="67" t="s">
        <v>86</v>
      </c>
      <c r="C25" s="82"/>
      <c r="D25" s="82"/>
      <c r="E25" s="82"/>
      <c r="F25" s="82"/>
      <c r="G25" s="35"/>
      <c r="H25" s="35"/>
      <c r="I25" s="35"/>
      <c r="J25" s="35"/>
      <c r="K25" s="35"/>
      <c r="L25" s="35"/>
      <c r="M25" s="36"/>
      <c r="N25" s="35"/>
      <c r="O25" s="35"/>
      <c r="P25" s="25"/>
      <c r="Q25" s="23"/>
    </row>
    <row r="26" spans="1:17" ht="13.5">
      <c r="A26" s="24"/>
      <c r="B26" s="83" t="s">
        <v>87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36"/>
      <c r="P26" s="25"/>
      <c r="Q26" s="23"/>
    </row>
    <row r="27" spans="1:17" ht="13.5">
      <c r="A27" s="24"/>
      <c r="B27" s="28"/>
      <c r="C27" s="30"/>
      <c r="D27" s="35"/>
      <c r="E27" s="30"/>
      <c r="F27" s="30"/>
      <c r="G27" s="37"/>
      <c r="H27" s="37"/>
      <c r="I27" s="37"/>
      <c r="J27" s="37"/>
      <c r="K27" s="37"/>
      <c r="L27" s="37"/>
      <c r="M27" s="37"/>
      <c r="N27" s="37"/>
      <c r="O27" s="37"/>
      <c r="P27" s="25"/>
      <c r="Q27" s="23"/>
    </row>
    <row r="28" spans="1:17" ht="13.5">
      <c r="A28" s="24"/>
      <c r="B28" s="28"/>
      <c r="C28" s="84" t="s">
        <v>88</v>
      </c>
      <c r="D28" s="68"/>
      <c r="E28" s="30"/>
      <c r="F28" s="30"/>
      <c r="G28" s="85" t="s">
        <v>89</v>
      </c>
      <c r="H28" s="86"/>
      <c r="I28" s="86"/>
      <c r="J28" s="86"/>
      <c r="K28" s="86"/>
      <c r="L28" s="86"/>
      <c r="M28" s="86"/>
      <c r="N28" s="86"/>
      <c r="O28" s="87"/>
      <c r="P28" s="25"/>
      <c r="Q28" s="23"/>
    </row>
    <row r="29" spans="1:17" ht="13.5">
      <c r="A29" s="24"/>
      <c r="B29" s="28"/>
      <c r="C29" s="30"/>
      <c r="D29" s="35"/>
      <c r="E29" s="30"/>
      <c r="F29" s="30"/>
      <c r="G29" s="37"/>
      <c r="H29" s="37"/>
      <c r="I29" s="37"/>
      <c r="J29" s="37"/>
      <c r="K29" s="37"/>
      <c r="L29" s="37"/>
      <c r="M29" s="37"/>
      <c r="N29" s="37"/>
      <c r="O29" s="37"/>
      <c r="P29" s="25"/>
      <c r="Q29" s="23"/>
    </row>
    <row r="30" spans="1:17" ht="13.5">
      <c r="A30" s="24"/>
      <c r="B30" s="28"/>
      <c r="C30" s="84" t="s">
        <v>90</v>
      </c>
      <c r="D30" s="68"/>
      <c r="E30" s="68"/>
      <c r="F30" s="68"/>
      <c r="G30" s="68"/>
      <c r="H30" s="68"/>
      <c r="I30" s="68"/>
      <c r="J30" s="68"/>
      <c r="K30" s="68"/>
      <c r="L30" s="68"/>
      <c r="M30" s="36" t="s">
        <v>91</v>
      </c>
      <c r="N30" s="35"/>
      <c r="O30" s="35"/>
      <c r="P30" s="25"/>
      <c r="Q30" s="23"/>
    </row>
    <row r="31" spans="1:17" ht="13.5">
      <c r="A31" s="24"/>
      <c r="B31" s="28"/>
      <c r="C31" s="26" t="s">
        <v>60</v>
      </c>
      <c r="D31" s="84" t="s">
        <v>92</v>
      </c>
      <c r="E31" s="68"/>
      <c r="F31" s="68"/>
      <c r="G31" s="68"/>
      <c r="H31" s="68"/>
      <c r="I31" s="68"/>
      <c r="J31" s="68"/>
      <c r="K31" s="68"/>
      <c r="L31" s="68"/>
      <c r="M31" s="38"/>
      <c r="N31" s="30"/>
      <c r="O31" s="30"/>
      <c r="P31" s="25"/>
      <c r="Q31" s="23"/>
    </row>
    <row r="32" spans="1:17" ht="13.5">
      <c r="A32" s="24"/>
      <c r="B32" s="28"/>
      <c r="C32" s="26" t="s">
        <v>60</v>
      </c>
      <c r="D32" s="84" t="s">
        <v>93</v>
      </c>
      <c r="E32" s="68"/>
      <c r="F32" s="68"/>
      <c r="G32" s="68"/>
      <c r="H32" s="68"/>
      <c r="I32" s="68"/>
      <c r="J32" s="68"/>
      <c r="K32" s="68"/>
      <c r="L32" s="68"/>
      <c r="M32" s="39"/>
      <c r="N32" s="30"/>
      <c r="O32" s="30"/>
      <c r="P32" s="25"/>
      <c r="Q32" s="23"/>
    </row>
    <row r="33" spans="1:17" ht="13.5">
      <c r="A33" s="24"/>
      <c r="B33" s="28"/>
      <c r="C33" s="26" t="s">
        <v>60</v>
      </c>
      <c r="D33" s="84" t="s">
        <v>94</v>
      </c>
      <c r="E33" s="68"/>
      <c r="F33" s="68"/>
      <c r="G33" s="68"/>
      <c r="H33" s="68"/>
      <c r="I33" s="68"/>
      <c r="J33" s="68"/>
      <c r="K33" s="68"/>
      <c r="L33" s="68"/>
      <c r="M33" s="40"/>
      <c r="N33" s="30"/>
      <c r="O33" s="30"/>
      <c r="P33" s="25"/>
      <c r="Q33" s="23"/>
    </row>
    <row r="34" spans="1:17" ht="13.5">
      <c r="A34" s="24"/>
      <c r="B34" s="28"/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5"/>
      <c r="Q34" s="23"/>
    </row>
    <row r="35" spans="1:17" ht="13.5">
      <c r="A35" s="24"/>
      <c r="B35" s="67" t="s">
        <v>95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25"/>
      <c r="Q35" s="23"/>
    </row>
    <row r="36" spans="1:17" ht="13.5">
      <c r="A36" s="24"/>
      <c r="B36" s="84" t="s">
        <v>96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25"/>
      <c r="Q36" s="23"/>
    </row>
    <row r="37" spans="1:17" ht="20.25">
      <c r="A37" s="24"/>
      <c r="B37" s="28"/>
      <c r="C37" s="26" t="s">
        <v>60</v>
      </c>
      <c r="D37" s="30" t="s">
        <v>97</v>
      </c>
      <c r="E37" s="30"/>
      <c r="F37" s="30"/>
      <c r="G37" s="89" t="s">
        <v>113</v>
      </c>
      <c r="H37" s="90"/>
      <c r="I37" s="90"/>
      <c r="J37" s="90"/>
      <c r="K37" s="90"/>
      <c r="L37" s="90"/>
      <c r="M37" s="90"/>
      <c r="N37" s="90"/>
      <c r="O37" s="91"/>
      <c r="P37" s="25"/>
      <c r="Q37" s="23"/>
    </row>
    <row r="38" spans="1:17" ht="20.25">
      <c r="A38" s="24"/>
      <c r="B38" s="28"/>
      <c r="C38" s="26" t="s">
        <v>60</v>
      </c>
      <c r="D38" s="30" t="s">
        <v>98</v>
      </c>
      <c r="E38" s="30"/>
      <c r="F38" s="30"/>
      <c r="G38" s="92" t="s">
        <v>99</v>
      </c>
      <c r="H38" s="93"/>
      <c r="I38" s="93"/>
      <c r="J38" s="93"/>
      <c r="K38" s="93"/>
      <c r="L38" s="93"/>
      <c r="M38" s="93"/>
      <c r="N38" s="93"/>
      <c r="O38" s="94"/>
      <c r="P38" s="25"/>
      <c r="Q38" s="23"/>
    </row>
    <row r="39" spans="1:17" ht="20.25">
      <c r="A39" s="24"/>
      <c r="B39" s="28"/>
      <c r="C39" s="26" t="s">
        <v>60</v>
      </c>
      <c r="D39" s="30" t="s">
        <v>69</v>
      </c>
      <c r="E39" s="30"/>
      <c r="F39" s="30"/>
      <c r="G39" s="95" t="s">
        <v>100</v>
      </c>
      <c r="H39" s="73"/>
      <c r="I39" s="73"/>
      <c r="J39" s="73"/>
      <c r="K39" s="73"/>
      <c r="L39" s="73"/>
      <c r="M39" s="73"/>
      <c r="N39" s="73"/>
      <c r="O39" s="74"/>
      <c r="P39" s="25"/>
      <c r="Q39" s="23"/>
    </row>
    <row r="40" spans="1:17" ht="20.25">
      <c r="A40" s="24"/>
      <c r="B40" s="28"/>
      <c r="C40" s="26" t="s">
        <v>60</v>
      </c>
      <c r="D40" s="30" t="s">
        <v>101</v>
      </c>
      <c r="E40" s="30"/>
      <c r="F40" s="30"/>
      <c r="G40" s="92" t="s">
        <v>116</v>
      </c>
      <c r="H40" s="93"/>
      <c r="I40" s="93"/>
      <c r="J40" s="93"/>
      <c r="K40" s="93"/>
      <c r="L40" s="93"/>
      <c r="M40" s="93"/>
      <c r="N40" s="93"/>
      <c r="O40" s="94"/>
      <c r="P40" s="25"/>
      <c r="Q40" s="23"/>
    </row>
    <row r="41" spans="1:17" ht="78" customHeight="1">
      <c r="A41" s="24"/>
      <c r="B41" s="28"/>
      <c r="C41" s="26" t="s">
        <v>60</v>
      </c>
      <c r="D41" s="30" t="s">
        <v>102</v>
      </c>
      <c r="E41" s="30"/>
      <c r="F41" s="30"/>
      <c r="G41" s="95" t="s">
        <v>115</v>
      </c>
      <c r="H41" s="73"/>
      <c r="I41" s="73"/>
      <c r="J41" s="73"/>
      <c r="K41" s="73"/>
      <c r="L41" s="73"/>
      <c r="M41" s="73"/>
      <c r="N41" s="73"/>
      <c r="O41" s="74"/>
      <c r="P41" s="25"/>
      <c r="Q41" s="23"/>
    </row>
    <row r="42" spans="1:17" ht="18.75" customHeight="1">
      <c r="A42" s="24"/>
      <c r="B42" s="41" t="s">
        <v>103</v>
      </c>
      <c r="C42" s="26" t="s">
        <v>60</v>
      </c>
      <c r="D42" s="30" t="s">
        <v>104</v>
      </c>
      <c r="E42" s="30"/>
      <c r="F42" s="30"/>
      <c r="G42" s="96"/>
      <c r="H42" s="97"/>
      <c r="I42" s="97"/>
      <c r="J42" s="97"/>
      <c r="K42" s="97"/>
      <c r="L42" s="97"/>
      <c r="M42" s="97"/>
      <c r="N42" s="97"/>
      <c r="O42" s="98"/>
      <c r="P42" s="25"/>
      <c r="Q42" s="23"/>
    </row>
    <row r="43" spans="1:17" ht="20.25">
      <c r="A43" s="24"/>
      <c r="B43" s="41" t="s">
        <v>103</v>
      </c>
      <c r="C43" s="26" t="s">
        <v>60</v>
      </c>
      <c r="D43" s="30" t="s">
        <v>105</v>
      </c>
      <c r="E43" s="30"/>
      <c r="F43" s="30"/>
      <c r="G43" s="72"/>
      <c r="H43" s="73"/>
      <c r="I43" s="73"/>
      <c r="J43" s="73"/>
      <c r="K43" s="73"/>
      <c r="L43" s="73"/>
      <c r="M43" s="73"/>
      <c r="N43" s="73"/>
      <c r="O43" s="74"/>
      <c r="P43" s="25"/>
      <c r="Q43" s="23"/>
    </row>
    <row r="44" spans="1:17" ht="20.25">
      <c r="A44" s="24"/>
      <c r="B44" s="28"/>
      <c r="C44" s="32"/>
      <c r="D44" s="30" t="s">
        <v>106</v>
      </c>
      <c r="E44" s="30"/>
      <c r="F44" s="30"/>
      <c r="G44" s="76"/>
      <c r="H44" s="77"/>
      <c r="I44" s="77"/>
      <c r="J44" s="77"/>
      <c r="K44" s="77"/>
      <c r="L44" s="77"/>
      <c r="M44" s="77"/>
      <c r="N44" s="77"/>
      <c r="O44" s="78"/>
      <c r="P44" s="25"/>
      <c r="Q44" s="23"/>
    </row>
    <row r="45" spans="1:17" ht="13.5">
      <c r="A45" s="24"/>
      <c r="B45" s="28"/>
      <c r="C45" s="2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5"/>
      <c r="Q45" s="23"/>
    </row>
    <row r="46" spans="1:17" ht="13.5">
      <c r="A46" s="24"/>
      <c r="B46" s="28"/>
      <c r="C46" s="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5"/>
      <c r="Q46" s="23"/>
    </row>
    <row r="47" spans="1:17" ht="20.25">
      <c r="A47" s="24"/>
      <c r="B47" s="41"/>
      <c r="C47" s="28"/>
      <c r="D47" s="42" t="s">
        <v>107</v>
      </c>
      <c r="E47" s="43"/>
      <c r="F47" s="43"/>
      <c r="G47" s="88" t="s">
        <v>108</v>
      </c>
      <c r="H47" s="88"/>
      <c r="I47" s="88"/>
      <c r="J47" s="88"/>
      <c r="K47" s="88"/>
      <c r="L47" s="88"/>
      <c r="M47" s="88"/>
      <c r="N47" s="88"/>
      <c r="O47" s="88"/>
      <c r="P47" s="25"/>
      <c r="Q47" s="23"/>
    </row>
    <row r="48" spans="1:17" ht="20.25">
      <c r="A48" s="24"/>
      <c r="B48" s="28"/>
      <c r="C48" s="28"/>
      <c r="D48" s="44" t="s">
        <v>109</v>
      </c>
      <c r="E48" s="43"/>
      <c r="F48" s="43"/>
      <c r="G48" s="88" t="s">
        <v>110</v>
      </c>
      <c r="H48" s="88"/>
      <c r="I48" s="88"/>
      <c r="J48" s="88"/>
      <c r="K48" s="88"/>
      <c r="L48" s="88"/>
      <c r="M48" s="88"/>
      <c r="N48" s="88"/>
      <c r="O48" s="88"/>
      <c r="P48" s="25"/>
      <c r="Q48" s="23"/>
    </row>
    <row r="49" spans="1:17" ht="14.25" thickBo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23"/>
    </row>
    <row r="50" spans="1:17" ht="14.25" thickTop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</sheetData>
  <sheetProtection/>
  <mergeCells count="42">
    <mergeCell ref="G43:O43"/>
    <mergeCell ref="G44:O44"/>
    <mergeCell ref="G47:O47"/>
    <mergeCell ref="G48:O48"/>
    <mergeCell ref="G37:O37"/>
    <mergeCell ref="G38:O38"/>
    <mergeCell ref="G39:O39"/>
    <mergeCell ref="G40:O40"/>
    <mergeCell ref="G41:O41"/>
    <mergeCell ref="G42:O42"/>
    <mergeCell ref="C30:L30"/>
    <mergeCell ref="D31:L31"/>
    <mergeCell ref="D32:L32"/>
    <mergeCell ref="D33:L33"/>
    <mergeCell ref="B35:O35"/>
    <mergeCell ref="B36:O36"/>
    <mergeCell ref="G21:O21"/>
    <mergeCell ref="G22:O22"/>
    <mergeCell ref="G23:O23"/>
    <mergeCell ref="B25:F25"/>
    <mergeCell ref="B26:N26"/>
    <mergeCell ref="C28:D28"/>
    <mergeCell ref="G28:O28"/>
    <mergeCell ref="B15:O15"/>
    <mergeCell ref="G16:O16"/>
    <mergeCell ref="G17:O17"/>
    <mergeCell ref="G18:O18"/>
    <mergeCell ref="G19:O19"/>
    <mergeCell ref="G20:O20"/>
    <mergeCell ref="B8:O8"/>
    <mergeCell ref="G9:O9"/>
    <mergeCell ref="G10:O10"/>
    <mergeCell ref="G11:O11"/>
    <mergeCell ref="G12:O12"/>
    <mergeCell ref="G13:O13"/>
    <mergeCell ref="B2:O2"/>
    <mergeCell ref="B3:O3"/>
    <mergeCell ref="B4:O4"/>
    <mergeCell ref="B5:H5"/>
    <mergeCell ref="J5:O5"/>
    <mergeCell ref="B6:H6"/>
    <mergeCell ref="J6:O6"/>
  </mergeCells>
  <hyperlinks>
    <hyperlink ref="G39" r:id="rId1" display="http://epp.eurostat.ec.europa.eu"/>
    <hyperlink ref="G41" r:id="rId2" display="http://ec.europa.eu/eurostat/en/web/products-datasets/-/ENV_AC_EGSS2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16.875" style="2" customWidth="1"/>
    <col min="2" max="14" width="12.125" style="2" customWidth="1"/>
    <col min="15" max="15" width="12.375" style="2" customWidth="1"/>
    <col min="16" max="16384" width="9.00390625" style="2" customWidth="1"/>
  </cols>
  <sheetData>
    <row r="1" ht="15">
      <c r="A1" s="2" t="s">
        <v>14</v>
      </c>
    </row>
    <row r="2" ht="15"/>
    <row r="3" ht="15"/>
    <row r="4" ht="15"/>
    <row r="5" spans="1:1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>
        <v>2013</v>
      </c>
    </row>
    <row r="6" spans="1:15" ht="15">
      <c r="A6" s="3" t="s">
        <v>16</v>
      </c>
      <c r="B6" s="4">
        <f>'Downloaded data'!B33</f>
        <v>2785000</v>
      </c>
      <c r="C6" s="4">
        <f>'Downloaded data'!C33</f>
        <v>2935000</v>
      </c>
      <c r="D6" s="4">
        <f>'Downloaded data'!D33</f>
        <v>2945000</v>
      </c>
      <c r="E6" s="4">
        <f>'Downloaded data'!E33</f>
        <v>2949000</v>
      </c>
      <c r="F6" s="4">
        <f>'Downloaded data'!F33</f>
        <v>3015000</v>
      </c>
      <c r="G6" s="4">
        <f>'Downloaded data'!G33</f>
        <v>3117000</v>
      </c>
      <c r="H6" s="4">
        <f>'Downloaded data'!H33</f>
        <v>3248000</v>
      </c>
      <c r="I6" s="4">
        <f>'Downloaded data'!I33</f>
        <v>3343000</v>
      </c>
      <c r="J6" s="4">
        <f>'Downloaded data'!J33</f>
        <v>3534000</v>
      </c>
      <c r="K6" s="4">
        <f>'Downloaded data'!K33</f>
        <v>3745000</v>
      </c>
      <c r="L6" s="4">
        <f>'Downloaded data'!L33</f>
        <v>3903000</v>
      </c>
      <c r="M6" s="4">
        <f>'Downloaded data'!M33</f>
        <v>4135000</v>
      </c>
      <c r="N6" s="4">
        <f>'Downloaded data'!N33</f>
        <v>4132000</v>
      </c>
      <c r="O6" s="4">
        <f>'Downloaded data'!O33</f>
        <v>4159000</v>
      </c>
    </row>
    <row r="7" spans="1:15" ht="15">
      <c r="A7" s="3" t="s">
        <v>53</v>
      </c>
      <c r="B7" s="5">
        <f>'Downloaded data'!B15</f>
        <v>132130</v>
      </c>
      <c r="C7" s="5">
        <f>'Downloaded data'!C15</f>
        <v>141974</v>
      </c>
      <c r="D7" s="5">
        <f>'Downloaded data'!D15</f>
        <v>148041</v>
      </c>
      <c r="E7" s="5">
        <f>'Downloaded data'!E15</f>
        <v>154176</v>
      </c>
      <c r="F7" s="5">
        <f>'Downloaded data'!F15</f>
        <v>166039</v>
      </c>
      <c r="G7" s="5">
        <f>'Downloaded data'!G15</f>
        <v>177235</v>
      </c>
      <c r="H7" s="5">
        <f>'Downloaded data'!H15</f>
        <v>192166</v>
      </c>
      <c r="I7" s="5">
        <f>'Downloaded data'!I15</f>
        <v>206572</v>
      </c>
      <c r="J7" s="5">
        <f>'Downloaded data'!J15</f>
        <v>220015</v>
      </c>
      <c r="K7" s="5">
        <f>'Downloaded data'!K15</f>
        <v>220146</v>
      </c>
      <c r="L7" s="5">
        <f>'Downloaded data'!L15</f>
        <v>242467</v>
      </c>
      <c r="M7" s="5">
        <f>'Downloaded data'!M15</f>
        <v>262635</v>
      </c>
      <c r="N7" s="5">
        <f>'Downloaded data'!N15</f>
        <v>267873</v>
      </c>
      <c r="O7" s="5">
        <f>'Downloaded data'!O15</f>
        <v>271476</v>
      </c>
    </row>
    <row r="8" ht="15"/>
    <row r="9" spans="1:15" ht="15">
      <c r="A9" s="2" t="s">
        <v>15</v>
      </c>
      <c r="B9" s="6">
        <f>100*'Downloaded data'!B69/'Downloaded data'!B78</f>
        <v>85.73344139030984</v>
      </c>
      <c r="C9" s="6">
        <f>100*'Downloaded data'!C69/'Downloaded data'!C78</f>
        <v>87.36201488274676</v>
      </c>
      <c r="D9" s="6">
        <f>100*'Downloaded data'!D69/'Downloaded data'!D78</f>
        <v>89.39255171315445</v>
      </c>
      <c r="E9" s="6">
        <f>100*'Downloaded data'!E69/'Downloaded data'!E78</f>
        <v>89.65660452608515</v>
      </c>
      <c r="F9" s="6">
        <f>100*'Downloaded data'!F69/'Downloaded data'!F78</f>
        <v>91.88137224211911</v>
      </c>
      <c r="G9" s="6">
        <f>100*'Downloaded data'!G69/'Downloaded data'!G78</f>
        <v>94.04041772689386</v>
      </c>
      <c r="H9" s="6">
        <f>100*'Downloaded data'!H69/'Downloaded data'!H78</f>
        <v>96.25517540118804</v>
      </c>
      <c r="I9" s="6">
        <f>100*'Downloaded data'!I69/'Downloaded data'!I78</f>
        <v>98.98854511037257</v>
      </c>
      <c r="J9" s="6">
        <f>100*'Downloaded data'!J69/'Downloaded data'!J78</f>
        <v>99.1397591418056</v>
      </c>
      <c r="K9" s="6">
        <f>100*'Downloaded data'!K69/'Downloaded data'!K78</f>
        <v>97.77023926915352</v>
      </c>
      <c r="L9" s="6">
        <f>100*'Downloaded data'!L69/'Downloaded data'!L78</f>
        <v>100</v>
      </c>
      <c r="M9" s="6">
        <f>100*'Downloaded data'!M69/'Downloaded data'!M78</f>
        <v>101.23388403734093</v>
      </c>
      <c r="N9" s="6">
        <f>100*'Downloaded data'!N69/'Downloaded data'!N78</f>
        <v>103.66265142058992</v>
      </c>
      <c r="O9" s="6">
        <f>100*'Downloaded data'!O69/'Downloaded data'!O78</f>
        <v>104.331693023684</v>
      </c>
    </row>
    <row r="10" ht="15"/>
    <row r="11" ht="15"/>
    <row r="12" spans="1:15" ht="15">
      <c r="A12" s="3" t="s">
        <v>16</v>
      </c>
      <c r="B12" s="7">
        <f aca="true" t="shared" si="0" ref="B12:O12">+B6</f>
        <v>2785000</v>
      </c>
      <c r="C12" s="7">
        <f t="shared" si="0"/>
        <v>2935000</v>
      </c>
      <c r="D12" s="7">
        <f t="shared" si="0"/>
        <v>2945000</v>
      </c>
      <c r="E12" s="7">
        <f t="shared" si="0"/>
        <v>2949000</v>
      </c>
      <c r="F12" s="7">
        <f t="shared" si="0"/>
        <v>3015000</v>
      </c>
      <c r="G12" s="7">
        <f t="shared" si="0"/>
        <v>3117000</v>
      </c>
      <c r="H12" s="7">
        <f t="shared" si="0"/>
        <v>3248000</v>
      </c>
      <c r="I12" s="7">
        <f t="shared" si="0"/>
        <v>3343000</v>
      </c>
      <c r="J12" s="7">
        <f t="shared" si="0"/>
        <v>3534000</v>
      </c>
      <c r="K12" s="7">
        <f t="shared" si="0"/>
        <v>3745000</v>
      </c>
      <c r="L12" s="7">
        <f t="shared" si="0"/>
        <v>3903000</v>
      </c>
      <c r="M12" s="7">
        <f t="shared" si="0"/>
        <v>4135000</v>
      </c>
      <c r="N12" s="7">
        <f t="shared" si="0"/>
        <v>4132000</v>
      </c>
      <c r="O12" s="7">
        <f t="shared" si="0"/>
        <v>4159000</v>
      </c>
    </row>
    <row r="13" spans="1:15" ht="15">
      <c r="A13" s="3" t="s">
        <v>52</v>
      </c>
      <c r="B13" s="7">
        <f>100*B7/B9</f>
        <v>154117.22410449537</v>
      </c>
      <c r="C13" s="7">
        <f aca="true" t="shared" si="1" ref="C13:O13">100*C7/C9</f>
        <v>162512.27743608123</v>
      </c>
      <c r="D13" s="7">
        <f t="shared" si="1"/>
        <v>165607.75720446877</v>
      </c>
      <c r="E13" s="7">
        <f t="shared" si="1"/>
        <v>171962.79160353797</v>
      </c>
      <c r="F13" s="7">
        <f t="shared" si="1"/>
        <v>180710.18743871836</v>
      </c>
      <c r="G13" s="7">
        <f t="shared" si="1"/>
        <v>188466.83615837872</v>
      </c>
      <c r="H13" s="7">
        <f t="shared" si="1"/>
        <v>199642.25216884096</v>
      </c>
      <c r="I13" s="7">
        <f t="shared" si="1"/>
        <v>208682.73169352222</v>
      </c>
      <c r="J13" s="7">
        <f t="shared" si="1"/>
        <v>221924.08162430496</v>
      </c>
      <c r="K13" s="7">
        <f t="shared" si="1"/>
        <v>225166.67816875846</v>
      </c>
      <c r="L13" s="7">
        <f t="shared" si="1"/>
        <v>242467</v>
      </c>
      <c r="M13" s="7">
        <f t="shared" si="1"/>
        <v>259433.8866847438</v>
      </c>
      <c r="N13" s="7">
        <f t="shared" si="1"/>
        <v>258408.40102879514</v>
      </c>
      <c r="O13" s="7">
        <f t="shared" si="1"/>
        <v>260204.72986897003</v>
      </c>
    </row>
    <row r="14" spans="1:15" ht="15">
      <c r="A14" s="2" t="s">
        <v>54</v>
      </c>
      <c r="B14" s="1">
        <f>'Downloaded data'!B78</f>
        <v>11153128.4</v>
      </c>
      <c r="C14" s="1">
        <f>'Downloaded data'!C78</f>
        <v>11400341.8</v>
      </c>
      <c r="D14" s="1">
        <f>'Downloaded data'!D78</f>
        <v>11553395</v>
      </c>
      <c r="E14" s="1">
        <f>'Downloaded data'!E78</f>
        <v>11705882.3</v>
      </c>
      <c r="F14" s="1">
        <f>'Downloaded data'!F78</f>
        <v>11998524</v>
      </c>
      <c r="G14" s="1">
        <f>'Downloaded data'!G78</f>
        <v>12247571.5</v>
      </c>
      <c r="H14" s="1">
        <f>'Downloaded data'!H78</f>
        <v>12656627.5</v>
      </c>
      <c r="I14" s="1">
        <f>'Downloaded data'!I78</f>
        <v>13047354</v>
      </c>
      <c r="J14" s="1">
        <f>'Downloaded data'!J78</f>
        <v>13108526.4</v>
      </c>
      <c r="K14" s="1">
        <f>'Downloaded data'!K78</f>
        <v>12535075.9</v>
      </c>
      <c r="L14" s="1">
        <f>'Downloaded data'!L78</f>
        <v>12794719.3</v>
      </c>
      <c r="M14" s="1">
        <f>'Downloaded data'!M78</f>
        <v>13020243</v>
      </c>
      <c r="N14" s="1">
        <f>'Downloaded data'!N78</f>
        <v>12958525</v>
      </c>
      <c r="O14" s="1">
        <f>'Downloaded data'!O78</f>
        <v>12987344.6</v>
      </c>
    </row>
    <row r="15" spans="1:15" ht="15">
      <c r="A15" s="2" t="s">
        <v>17</v>
      </c>
      <c r="B15" s="8">
        <f>'Downloaded data'!B52</f>
        <v>202553</v>
      </c>
      <c r="C15" s="8">
        <f>'Downloaded data'!C52</f>
        <v>204616.6</v>
      </c>
      <c r="D15" s="8">
        <f>'Downloaded data'!D52</f>
        <v>204583.3</v>
      </c>
      <c r="E15" s="8">
        <f>'Downloaded data'!E52</f>
        <v>205845.4</v>
      </c>
      <c r="F15" s="8">
        <f>'Downloaded data'!F52</f>
        <v>207382.1</v>
      </c>
      <c r="G15" s="8">
        <f>'Downloaded data'!G52</f>
        <v>210490.3</v>
      </c>
      <c r="H15" s="8">
        <f>'Downloaded data'!H52</f>
        <v>214569.4</v>
      </c>
      <c r="I15" s="8">
        <f>'Downloaded data'!I52</f>
        <v>218629.3</v>
      </c>
      <c r="J15" s="8">
        <f>'Downloaded data'!J52</f>
        <v>221104.9</v>
      </c>
      <c r="K15" s="8">
        <f>'Downloaded data'!K52</f>
        <v>217195.2</v>
      </c>
      <c r="L15" s="8">
        <f>'Downloaded data'!L52</f>
        <v>215175.6</v>
      </c>
      <c r="M15" s="8">
        <f>'Downloaded data'!M52</f>
        <v>214593.7</v>
      </c>
      <c r="N15" s="8">
        <f>'Downloaded data'!N52</f>
        <v>214241</v>
      </c>
      <c r="O15" s="8">
        <f>'Downloaded data'!O52</f>
        <v>213874.5</v>
      </c>
    </row>
    <row r="16" spans="5:15" ht="15">
      <c r="E16" s="2">
        <f>E13/E14</f>
        <v>0.014690288796388971</v>
      </c>
      <c r="O16" s="2">
        <f>O13/O14</f>
        <v>0.02003525261576335</v>
      </c>
    </row>
    <row r="17" spans="5:15" ht="15">
      <c r="E17" s="2">
        <f>E12/(E15*1000)</f>
        <v>0.014326285649327116</v>
      </c>
      <c r="O17" s="2">
        <f>O12/(O15*1000)</f>
        <v>0.01944598350902048</v>
      </c>
    </row>
    <row r="18" spans="2:12" ht="15">
      <c r="B18" s="3">
        <v>2003</v>
      </c>
      <c r="C18" s="3" t="s">
        <v>5</v>
      </c>
      <c r="D18" s="3" t="s">
        <v>6</v>
      </c>
      <c r="E18" s="3" t="s">
        <v>7</v>
      </c>
      <c r="F18" s="3" t="s">
        <v>8</v>
      </c>
      <c r="G18" s="3" t="s">
        <v>9</v>
      </c>
      <c r="H18" s="3" t="s">
        <v>10</v>
      </c>
      <c r="I18" s="3" t="s">
        <v>11</v>
      </c>
      <c r="J18" s="3" t="s">
        <v>12</v>
      </c>
      <c r="K18" s="3" t="s">
        <v>13</v>
      </c>
      <c r="L18" s="2">
        <v>2013</v>
      </c>
    </row>
    <row r="19" spans="1:15" ht="14.25">
      <c r="A19" s="3" t="s">
        <v>55</v>
      </c>
      <c r="B19" s="6">
        <f>+E12/$E12*100</f>
        <v>100</v>
      </c>
      <c r="C19" s="6">
        <f aca="true" t="shared" si="2" ref="C19:L19">+F12/$E12*100</f>
        <v>102.2380467955239</v>
      </c>
      <c r="D19" s="6">
        <f t="shared" si="2"/>
        <v>105.6968463886063</v>
      </c>
      <c r="E19" s="6">
        <f t="shared" si="2"/>
        <v>110.13903017972193</v>
      </c>
      <c r="F19" s="6">
        <f t="shared" si="2"/>
        <v>113.36046117327908</v>
      </c>
      <c r="G19" s="6">
        <f t="shared" si="2"/>
        <v>119.83723296032554</v>
      </c>
      <c r="H19" s="6">
        <f t="shared" si="2"/>
        <v>126.9922007460156</v>
      </c>
      <c r="I19" s="6">
        <f t="shared" si="2"/>
        <v>132.3499491353001</v>
      </c>
      <c r="J19" s="6">
        <f t="shared" si="2"/>
        <v>140.21702271956596</v>
      </c>
      <c r="K19" s="6">
        <f t="shared" si="2"/>
        <v>140.11529331976942</v>
      </c>
      <c r="L19" s="6">
        <f t="shared" si="2"/>
        <v>141.03085791793828</v>
      </c>
      <c r="M19" s="6"/>
      <c r="N19" s="6"/>
      <c r="O19" s="6"/>
    </row>
    <row r="20" spans="1:15" ht="14.25">
      <c r="A20" s="3" t="s">
        <v>56</v>
      </c>
      <c r="B20" s="6">
        <f>+E13/$E13*100</f>
        <v>100</v>
      </c>
      <c r="C20" s="6">
        <f aca="true" t="shared" si="3" ref="C20:L20">+F13/$E13*100</f>
        <v>105.08679566876746</v>
      </c>
      <c r="D20" s="6">
        <f t="shared" si="3"/>
        <v>109.59745093746267</v>
      </c>
      <c r="E20" s="6">
        <f t="shared" si="3"/>
        <v>116.09619168611678</v>
      </c>
      <c r="F20" s="6">
        <f t="shared" si="3"/>
        <v>121.35342171848573</v>
      </c>
      <c r="G20" s="6">
        <f t="shared" si="3"/>
        <v>129.05354673233805</v>
      </c>
      <c r="H20" s="6">
        <f t="shared" si="3"/>
        <v>130.93918519762263</v>
      </c>
      <c r="I20" s="6">
        <f t="shared" si="3"/>
        <v>140.9996882110464</v>
      </c>
      <c r="J20" s="6">
        <f t="shared" si="3"/>
        <v>150.8662916352692</v>
      </c>
      <c r="K20" s="6">
        <f t="shared" si="3"/>
        <v>150.2699500392843</v>
      </c>
      <c r="L20" s="6">
        <f t="shared" si="3"/>
        <v>151.31455324874858</v>
      </c>
      <c r="M20" s="6"/>
      <c r="N20" s="6"/>
      <c r="O20" s="6"/>
    </row>
    <row r="21" spans="1:15" ht="14.25">
      <c r="A21" s="2" t="s">
        <v>57</v>
      </c>
      <c r="B21" s="6">
        <f>+E14/$E14*100</f>
        <v>100</v>
      </c>
      <c r="C21" s="6">
        <f aca="true" t="shared" si="4" ref="C21:L21">+F14/$E14*100</f>
        <v>102.49995423241185</v>
      </c>
      <c r="D21" s="6">
        <f t="shared" si="4"/>
        <v>104.62749569932032</v>
      </c>
      <c r="E21" s="6">
        <f t="shared" si="4"/>
        <v>108.1219439563304</v>
      </c>
      <c r="F21" s="6">
        <f t="shared" si="4"/>
        <v>111.45980854429058</v>
      </c>
      <c r="G21" s="6">
        <f t="shared" si="4"/>
        <v>111.9823868381113</v>
      </c>
      <c r="H21" s="6">
        <f t="shared" si="4"/>
        <v>107.08356344912164</v>
      </c>
      <c r="I21" s="6">
        <f t="shared" si="4"/>
        <v>109.30162265513297</v>
      </c>
      <c r="J21" s="6">
        <f t="shared" si="4"/>
        <v>111.22820703570547</v>
      </c>
      <c r="K21" s="6">
        <f t="shared" si="4"/>
        <v>110.70096783734104</v>
      </c>
      <c r="L21" s="6">
        <f t="shared" si="4"/>
        <v>110.9471654263942</v>
      </c>
      <c r="M21" s="6"/>
      <c r="N21" s="6"/>
      <c r="O21" s="6"/>
    </row>
    <row r="22" spans="1:15" ht="14.25">
      <c r="A22" s="2" t="s">
        <v>18</v>
      </c>
      <c r="B22" s="6">
        <f>+E15/$E15*100</f>
        <v>100</v>
      </c>
      <c r="C22" s="6">
        <f aca="true" t="shared" si="5" ref="C22:L22">+F15/$E15*100</f>
        <v>100.74653113453107</v>
      </c>
      <c r="D22" s="6">
        <f t="shared" si="5"/>
        <v>102.25649929510206</v>
      </c>
      <c r="E22" s="6">
        <f t="shared" si="5"/>
        <v>104.23813211274091</v>
      </c>
      <c r="F22" s="6">
        <f t="shared" si="5"/>
        <v>106.21043754196108</v>
      </c>
      <c r="G22" s="6">
        <f t="shared" si="5"/>
        <v>107.41308768619555</v>
      </c>
      <c r="H22" s="6">
        <f t="shared" si="5"/>
        <v>105.51374963929241</v>
      </c>
      <c r="I22" s="6">
        <f t="shared" si="5"/>
        <v>104.53262497000178</v>
      </c>
      <c r="J22" s="6">
        <f t="shared" si="5"/>
        <v>104.24993708870834</v>
      </c>
      <c r="K22" s="6">
        <f t="shared" si="5"/>
        <v>104.07859490666296</v>
      </c>
      <c r="L22" s="6">
        <f t="shared" si="5"/>
        <v>103.90054866419167</v>
      </c>
      <c r="M22" s="6"/>
      <c r="N22" s="6"/>
      <c r="O22" s="6"/>
    </row>
    <row r="27" spans="1:12" ht="14.25">
      <c r="A27" s="2" t="s">
        <v>14</v>
      </c>
      <c r="B27" s="2">
        <f aca="true" t="shared" si="6" ref="B27:K27">+B18</f>
        <v>2003</v>
      </c>
      <c r="C27" s="2" t="str">
        <f t="shared" si="6"/>
        <v>2004</v>
      </c>
      <c r="D27" s="2" t="str">
        <f t="shared" si="6"/>
        <v>2005</v>
      </c>
      <c r="E27" s="2" t="str">
        <f t="shared" si="6"/>
        <v>2006</v>
      </c>
      <c r="F27" s="2" t="str">
        <f t="shared" si="6"/>
        <v>2007</v>
      </c>
      <c r="G27" s="2" t="str">
        <f t="shared" si="6"/>
        <v>2008</v>
      </c>
      <c r="H27" s="2" t="str">
        <f t="shared" si="6"/>
        <v>2009</v>
      </c>
      <c r="I27" s="2" t="str">
        <f t="shared" si="6"/>
        <v>2010</v>
      </c>
      <c r="J27" s="2" t="str">
        <f t="shared" si="6"/>
        <v>2011</v>
      </c>
      <c r="K27" s="2" t="str">
        <f t="shared" si="6"/>
        <v>2012</v>
      </c>
      <c r="L27" s="2">
        <v>2013</v>
      </c>
    </row>
    <row r="28" spans="1:15" ht="14.25">
      <c r="A28" s="2" t="str">
        <f>+A19</f>
        <v>EGSS employment</v>
      </c>
      <c r="B28" s="6">
        <f aca="true" t="shared" si="7" ref="B28:N28">+B19</f>
        <v>100</v>
      </c>
      <c r="C28" s="6">
        <f t="shared" si="7"/>
        <v>102.2380467955239</v>
      </c>
      <c r="D28" s="6">
        <f t="shared" si="7"/>
        <v>105.6968463886063</v>
      </c>
      <c r="E28" s="6">
        <f t="shared" si="7"/>
        <v>110.13903017972193</v>
      </c>
      <c r="F28" s="6">
        <f t="shared" si="7"/>
        <v>113.36046117327908</v>
      </c>
      <c r="G28" s="6">
        <f t="shared" si="7"/>
        <v>119.83723296032554</v>
      </c>
      <c r="H28" s="6">
        <f t="shared" si="7"/>
        <v>126.9922007460156</v>
      </c>
      <c r="I28" s="6">
        <f t="shared" si="7"/>
        <v>132.3499491353001</v>
      </c>
      <c r="J28" s="6">
        <f t="shared" si="7"/>
        <v>140.21702271956596</v>
      </c>
      <c r="K28" s="6">
        <f t="shared" si="7"/>
        <v>140.11529331976942</v>
      </c>
      <c r="L28" s="6">
        <f t="shared" si="7"/>
        <v>141.03085791793828</v>
      </c>
      <c r="M28" s="6">
        <f t="shared" si="7"/>
        <v>0</v>
      </c>
      <c r="N28" s="6">
        <f t="shared" si="7"/>
        <v>0</v>
      </c>
      <c r="O28" s="6">
        <f>+O19</f>
        <v>0</v>
      </c>
    </row>
    <row r="29" spans="1:15" ht="14.25">
      <c r="A29" s="2" t="str">
        <f aca="true" t="shared" si="8" ref="A29:N29">+A20</f>
        <v>EGSS value added (fixed prices)</v>
      </c>
      <c r="B29" s="6">
        <f t="shared" si="8"/>
        <v>100</v>
      </c>
      <c r="C29" s="6">
        <f t="shared" si="8"/>
        <v>105.08679566876746</v>
      </c>
      <c r="D29" s="6">
        <f t="shared" si="8"/>
        <v>109.59745093746267</v>
      </c>
      <c r="E29" s="6">
        <f t="shared" si="8"/>
        <v>116.09619168611678</v>
      </c>
      <c r="F29" s="6">
        <f t="shared" si="8"/>
        <v>121.35342171848573</v>
      </c>
      <c r="G29" s="6">
        <f t="shared" si="8"/>
        <v>129.05354673233805</v>
      </c>
      <c r="H29" s="6">
        <f t="shared" si="8"/>
        <v>130.93918519762263</v>
      </c>
      <c r="I29" s="6">
        <f t="shared" si="8"/>
        <v>140.9996882110464</v>
      </c>
      <c r="J29" s="6">
        <f t="shared" si="8"/>
        <v>150.8662916352692</v>
      </c>
      <c r="K29" s="6">
        <f t="shared" si="8"/>
        <v>150.2699500392843</v>
      </c>
      <c r="L29" s="6">
        <f t="shared" si="8"/>
        <v>151.31455324874858</v>
      </c>
      <c r="M29" s="6">
        <f t="shared" si="8"/>
        <v>0</v>
      </c>
      <c r="N29" s="6">
        <f t="shared" si="8"/>
        <v>0</v>
      </c>
      <c r="O29" s="6">
        <f>+O20</f>
        <v>0</v>
      </c>
    </row>
    <row r="30" spans="1:15" ht="14.25">
      <c r="A30" s="2" t="str">
        <f aca="true" t="shared" si="9" ref="A30:N30">+A21</f>
        <v>Total EU GDP (fixed prices)</v>
      </c>
      <c r="B30" s="6">
        <f t="shared" si="9"/>
        <v>100</v>
      </c>
      <c r="C30" s="6">
        <f t="shared" si="9"/>
        <v>102.49995423241185</v>
      </c>
      <c r="D30" s="6">
        <f t="shared" si="9"/>
        <v>104.62749569932032</v>
      </c>
      <c r="E30" s="6">
        <f t="shared" si="9"/>
        <v>108.1219439563304</v>
      </c>
      <c r="F30" s="6">
        <f t="shared" si="9"/>
        <v>111.45980854429058</v>
      </c>
      <c r="G30" s="6">
        <f t="shared" si="9"/>
        <v>111.9823868381113</v>
      </c>
      <c r="H30" s="6">
        <f t="shared" si="9"/>
        <v>107.08356344912164</v>
      </c>
      <c r="I30" s="6">
        <f t="shared" si="9"/>
        <v>109.30162265513297</v>
      </c>
      <c r="J30" s="6">
        <f t="shared" si="9"/>
        <v>111.22820703570547</v>
      </c>
      <c r="K30" s="6">
        <f t="shared" si="9"/>
        <v>110.70096783734104</v>
      </c>
      <c r="L30" s="6">
        <f t="shared" si="9"/>
        <v>110.9471654263942</v>
      </c>
      <c r="M30" s="6">
        <f t="shared" si="9"/>
        <v>0</v>
      </c>
      <c r="N30" s="6">
        <f t="shared" si="9"/>
        <v>0</v>
      </c>
      <c r="O30" s="6">
        <f>+O21</f>
        <v>0</v>
      </c>
    </row>
    <row r="31" spans="1:15" ht="14.25">
      <c r="A31" s="2" t="str">
        <f aca="true" t="shared" si="10" ref="A31:N31">+A22</f>
        <v>Total EU employment</v>
      </c>
      <c r="B31" s="6">
        <f t="shared" si="10"/>
        <v>100</v>
      </c>
      <c r="C31" s="6">
        <f t="shared" si="10"/>
        <v>100.74653113453107</v>
      </c>
      <c r="D31" s="6">
        <f t="shared" si="10"/>
        <v>102.25649929510206</v>
      </c>
      <c r="E31" s="6">
        <f t="shared" si="10"/>
        <v>104.23813211274091</v>
      </c>
      <c r="F31" s="6">
        <f t="shared" si="10"/>
        <v>106.21043754196108</v>
      </c>
      <c r="G31" s="6">
        <f t="shared" si="10"/>
        <v>107.41308768619555</v>
      </c>
      <c r="H31" s="6">
        <f t="shared" si="10"/>
        <v>105.51374963929241</v>
      </c>
      <c r="I31" s="6">
        <f t="shared" si="10"/>
        <v>104.53262497000178</v>
      </c>
      <c r="J31" s="6">
        <f t="shared" si="10"/>
        <v>104.24993708870834</v>
      </c>
      <c r="K31" s="6">
        <f t="shared" si="10"/>
        <v>104.07859490666296</v>
      </c>
      <c r="L31" s="6">
        <f t="shared" si="10"/>
        <v>103.90054866419167</v>
      </c>
      <c r="M31" s="6">
        <f t="shared" si="10"/>
        <v>0</v>
      </c>
      <c r="N31" s="6">
        <f t="shared" si="10"/>
        <v>0</v>
      </c>
      <c r="O31" s="6">
        <f>+O22</f>
        <v>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G82" sqref="G82"/>
    </sheetView>
  </sheetViews>
  <sheetFormatPr defaultColWidth="11.25390625" defaultRowHeight="14.25"/>
  <cols>
    <col min="1" max="1" width="29.875" style="0" customWidth="1"/>
  </cols>
  <sheetData>
    <row r="1" ht="13.5">
      <c r="A1" s="9" t="s">
        <v>19</v>
      </c>
    </row>
    <row r="3" spans="1:2" ht="13.5">
      <c r="A3" s="9" t="s">
        <v>20</v>
      </c>
      <c r="B3" s="10">
        <v>42373.72931712963</v>
      </c>
    </row>
    <row r="4" spans="1:2" ht="13.5">
      <c r="A4" s="9" t="s">
        <v>21</v>
      </c>
      <c r="B4" s="10">
        <v>42436.73253104166</v>
      </c>
    </row>
    <row r="5" spans="1:2" ht="13.5">
      <c r="A5" s="9" t="s">
        <v>22</v>
      </c>
      <c r="B5" s="9" t="s">
        <v>23</v>
      </c>
    </row>
    <row r="8" spans="1:2" ht="13.5">
      <c r="A8" s="9" t="s">
        <v>24</v>
      </c>
      <c r="B8" s="9" t="s">
        <v>25</v>
      </c>
    </row>
    <row r="9" spans="1:2" ht="13.5">
      <c r="A9" s="9" t="s">
        <v>26</v>
      </c>
      <c r="B9" s="9" t="s">
        <v>27</v>
      </c>
    </row>
    <row r="10" spans="1:2" ht="13.5">
      <c r="A10" s="9" t="s">
        <v>28</v>
      </c>
      <c r="B10" s="9" t="s">
        <v>29</v>
      </c>
    </row>
    <row r="11" spans="1:2" ht="13.5">
      <c r="A11" s="9" t="s">
        <v>30</v>
      </c>
      <c r="B11" s="9" t="s">
        <v>31</v>
      </c>
    </row>
    <row r="12" spans="1:2" ht="13.5">
      <c r="A12" s="9" t="s">
        <v>32</v>
      </c>
      <c r="B12" s="9" t="s">
        <v>38</v>
      </c>
    </row>
    <row r="14" spans="1:15" ht="13.5">
      <c r="A14" s="11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  <c r="N14" s="11" t="s">
        <v>13</v>
      </c>
      <c r="O14" s="11" t="s">
        <v>33</v>
      </c>
    </row>
    <row r="15" spans="1:15" ht="13.5">
      <c r="A15" s="11" t="s">
        <v>34</v>
      </c>
      <c r="B15" s="12">
        <v>132130</v>
      </c>
      <c r="C15" s="12">
        <v>141974</v>
      </c>
      <c r="D15" s="12">
        <v>148041</v>
      </c>
      <c r="E15" s="12">
        <v>154176</v>
      </c>
      <c r="F15" s="12">
        <v>166039</v>
      </c>
      <c r="G15" s="12">
        <v>177235</v>
      </c>
      <c r="H15" s="12">
        <v>192166</v>
      </c>
      <c r="I15" s="12">
        <v>206572</v>
      </c>
      <c r="J15" s="12">
        <v>220015</v>
      </c>
      <c r="K15" s="12">
        <v>220146</v>
      </c>
      <c r="L15" s="12">
        <v>242467</v>
      </c>
      <c r="M15" s="12">
        <v>262635</v>
      </c>
      <c r="N15" s="12">
        <v>267873</v>
      </c>
      <c r="O15" s="12">
        <v>271476</v>
      </c>
    </row>
    <row r="20" ht="13.5">
      <c r="A20" s="9" t="s">
        <v>114</v>
      </c>
    </row>
    <row r="22" spans="1:2" ht="13.5">
      <c r="A22" s="9" t="s">
        <v>20</v>
      </c>
      <c r="B22" s="10">
        <v>42373.72930555556</v>
      </c>
    </row>
    <row r="23" spans="1:2" ht="13.5">
      <c r="A23" s="9" t="s">
        <v>21</v>
      </c>
      <c r="B23" s="10">
        <v>42436.734785416666</v>
      </c>
    </row>
    <row r="24" spans="1:2" ht="13.5">
      <c r="A24" s="9" t="s">
        <v>22</v>
      </c>
      <c r="B24" s="9" t="s">
        <v>23</v>
      </c>
    </row>
    <row r="26" spans="1:2" ht="13.5">
      <c r="A26" s="9" t="s">
        <v>24</v>
      </c>
      <c r="B26" s="9" t="s">
        <v>25</v>
      </c>
    </row>
    <row r="27" spans="1:2" ht="13.5">
      <c r="A27" s="9" t="s">
        <v>26</v>
      </c>
      <c r="B27" s="9" t="s">
        <v>39</v>
      </c>
    </row>
    <row r="28" spans="1:2" ht="13.5">
      <c r="A28" s="9" t="s">
        <v>28</v>
      </c>
      <c r="B28" s="9" t="s">
        <v>29</v>
      </c>
    </row>
    <row r="29" spans="1:2" ht="13.5">
      <c r="A29" s="9" t="s">
        <v>30</v>
      </c>
      <c r="B29" s="9" t="s">
        <v>31</v>
      </c>
    </row>
    <row r="30" spans="1:2" ht="13.5">
      <c r="A30" s="9" t="s">
        <v>32</v>
      </c>
      <c r="B30" s="9" t="s">
        <v>40</v>
      </c>
    </row>
    <row r="32" spans="1:15" ht="13.5">
      <c r="A32" s="11" t="s">
        <v>0</v>
      </c>
      <c r="B32" s="11" t="s">
        <v>1</v>
      </c>
      <c r="C32" s="11" t="s">
        <v>2</v>
      </c>
      <c r="D32" s="11" t="s">
        <v>3</v>
      </c>
      <c r="E32" s="11" t="s">
        <v>4</v>
      </c>
      <c r="F32" s="11" t="s">
        <v>5</v>
      </c>
      <c r="G32" s="11" t="s">
        <v>6</v>
      </c>
      <c r="H32" s="11" t="s">
        <v>7</v>
      </c>
      <c r="I32" s="11" t="s">
        <v>8</v>
      </c>
      <c r="J32" s="11" t="s">
        <v>9</v>
      </c>
      <c r="K32" s="11" t="s">
        <v>10</v>
      </c>
      <c r="L32" s="11" t="s">
        <v>11</v>
      </c>
      <c r="M32" s="11" t="s">
        <v>12</v>
      </c>
      <c r="N32" s="11" t="s">
        <v>13</v>
      </c>
      <c r="O32" s="11" t="s">
        <v>33</v>
      </c>
    </row>
    <row r="33" spans="1:15" ht="13.5">
      <c r="A33" s="11" t="s">
        <v>34</v>
      </c>
      <c r="B33" s="12">
        <v>2785000</v>
      </c>
      <c r="C33" s="12">
        <v>2935000</v>
      </c>
      <c r="D33" s="12">
        <v>2945000</v>
      </c>
      <c r="E33" s="12">
        <v>2949000</v>
      </c>
      <c r="F33" s="12">
        <v>3015000</v>
      </c>
      <c r="G33" s="12">
        <v>3117000</v>
      </c>
      <c r="H33" s="12">
        <v>3248000</v>
      </c>
      <c r="I33" s="12">
        <v>3343000</v>
      </c>
      <c r="J33" s="12">
        <v>3534000</v>
      </c>
      <c r="K33" s="12">
        <v>3745000</v>
      </c>
      <c r="L33" s="12">
        <v>3903000</v>
      </c>
      <c r="M33" s="12">
        <v>4135000</v>
      </c>
      <c r="N33" s="12">
        <v>4132000</v>
      </c>
      <c r="O33" s="12">
        <v>4159000</v>
      </c>
    </row>
    <row r="34" ht="13.5">
      <c r="P34" s="48">
        <f>(O33-B33)/B33</f>
        <v>0.4933572710951526</v>
      </c>
    </row>
    <row r="35" ht="13.5">
      <c r="A35" s="9" t="s">
        <v>36</v>
      </c>
    </row>
    <row r="36" spans="1:2" ht="13.5">
      <c r="A36" s="9" t="s">
        <v>35</v>
      </c>
      <c r="B36" s="9" t="s">
        <v>37</v>
      </c>
    </row>
    <row r="41" spans="1:6" ht="13.5">
      <c r="A41" s="13" t="s">
        <v>42</v>
      </c>
      <c r="B41" s="13"/>
      <c r="C41" s="13"/>
      <c r="D41" s="13"/>
      <c r="E41" s="13"/>
      <c r="F41" s="13"/>
    </row>
    <row r="43" spans="1:2" ht="13.5">
      <c r="A43" s="13" t="s">
        <v>20</v>
      </c>
      <c r="B43" s="14">
        <v>0.8758796296296296</v>
      </c>
    </row>
    <row r="44" spans="1:2" ht="13.5">
      <c r="A44" s="13" t="s">
        <v>21</v>
      </c>
      <c r="B44" s="10">
        <v>42436.73766234954</v>
      </c>
    </row>
    <row r="45" spans="1:2" ht="13.5">
      <c r="A45" s="13" t="s">
        <v>22</v>
      </c>
      <c r="B45" s="13" t="s">
        <v>23</v>
      </c>
    </row>
    <row r="47" spans="1:2" ht="13.5">
      <c r="A47" s="13" t="s">
        <v>43</v>
      </c>
      <c r="B47" s="13" t="s">
        <v>44</v>
      </c>
    </row>
    <row r="48" spans="1:6" ht="13.5">
      <c r="A48" s="13" t="s">
        <v>45</v>
      </c>
      <c r="B48" s="13" t="s">
        <v>46</v>
      </c>
      <c r="C48" s="13"/>
      <c r="D48" s="13"/>
      <c r="E48" s="13"/>
      <c r="F48" s="13"/>
    </row>
    <row r="50" spans="1:15" ht="13.5">
      <c r="A50" s="15" t="s">
        <v>0</v>
      </c>
      <c r="B50" s="16">
        <v>2000</v>
      </c>
      <c r="C50" s="16">
        <v>2001</v>
      </c>
      <c r="D50" s="16">
        <v>2002</v>
      </c>
      <c r="E50" s="16">
        <v>2003</v>
      </c>
      <c r="F50" s="16">
        <v>2004</v>
      </c>
      <c r="G50" s="16">
        <v>2005</v>
      </c>
      <c r="H50" s="16">
        <v>2006</v>
      </c>
      <c r="I50" s="16">
        <v>2007</v>
      </c>
      <c r="J50" s="16">
        <v>2008</v>
      </c>
      <c r="K50" s="16">
        <v>2009</v>
      </c>
      <c r="L50" s="16">
        <v>2010</v>
      </c>
      <c r="M50" s="16">
        <v>2011</v>
      </c>
      <c r="N50" s="16">
        <v>2012</v>
      </c>
      <c r="O50" s="16">
        <v>2013</v>
      </c>
    </row>
    <row r="51" spans="1:15" ht="13.5">
      <c r="A51" s="17" t="s">
        <v>34</v>
      </c>
      <c r="B51" s="18" t="s">
        <v>35</v>
      </c>
      <c r="C51" s="18" t="s">
        <v>35</v>
      </c>
      <c r="D51" s="19">
        <v>206110.5</v>
      </c>
      <c r="E51" s="19">
        <v>207381.8</v>
      </c>
      <c r="F51" s="19">
        <v>208944.8</v>
      </c>
      <c r="G51" s="19">
        <v>212063.2</v>
      </c>
      <c r="H51" s="19">
        <v>216155.8</v>
      </c>
      <c r="I51" s="19">
        <v>220363.1</v>
      </c>
      <c r="J51" s="19">
        <v>222875.5</v>
      </c>
      <c r="K51" s="19">
        <v>218952.2</v>
      </c>
      <c r="L51" s="19">
        <v>216865.8</v>
      </c>
      <c r="M51" s="19">
        <v>216218.5</v>
      </c>
      <c r="N51" s="19">
        <v>215807.1</v>
      </c>
      <c r="O51" s="19">
        <v>215398.5</v>
      </c>
    </row>
    <row r="52" spans="1:15" ht="13.5">
      <c r="A52" s="17" t="s">
        <v>47</v>
      </c>
      <c r="B52" s="19">
        <v>202553</v>
      </c>
      <c r="C52" s="19">
        <v>204616.6</v>
      </c>
      <c r="D52" s="19">
        <v>204583.3</v>
      </c>
      <c r="E52" s="19">
        <v>205845.4</v>
      </c>
      <c r="F52" s="19">
        <v>207382.1</v>
      </c>
      <c r="G52" s="19">
        <v>210490.3</v>
      </c>
      <c r="H52" s="19">
        <v>214569.4</v>
      </c>
      <c r="I52" s="19">
        <v>218629.3</v>
      </c>
      <c r="J52" s="19">
        <v>221104.9</v>
      </c>
      <c r="K52" s="19">
        <v>217195.2</v>
      </c>
      <c r="L52" s="19">
        <v>215175.6</v>
      </c>
      <c r="M52" s="19">
        <v>214593.7</v>
      </c>
      <c r="N52" s="19">
        <v>214241</v>
      </c>
      <c r="O52" s="19">
        <v>213874.5</v>
      </c>
    </row>
    <row r="54" spans="1:2" ht="13.5">
      <c r="A54" s="13" t="s">
        <v>36</v>
      </c>
      <c r="B54" s="13"/>
    </row>
    <row r="55" spans="1:3" ht="13.5">
      <c r="A55" s="13" t="s">
        <v>35</v>
      </c>
      <c r="B55" s="13" t="s">
        <v>37</v>
      </c>
      <c r="C55" s="13"/>
    </row>
    <row r="59" ht="13.5">
      <c r="A59" s="9" t="s">
        <v>48</v>
      </c>
    </row>
    <row r="61" spans="1:2" ht="13.5">
      <c r="A61" s="9" t="s">
        <v>20</v>
      </c>
      <c r="B61" s="10">
        <v>42433.84796296296</v>
      </c>
    </row>
    <row r="62" spans="1:2" ht="13.5">
      <c r="A62" s="9" t="s">
        <v>21</v>
      </c>
      <c r="B62" s="10">
        <v>42436.756009942124</v>
      </c>
    </row>
    <row r="63" spans="1:2" ht="13.5">
      <c r="A63" s="9" t="s">
        <v>22</v>
      </c>
      <c r="B63" s="9" t="s">
        <v>23</v>
      </c>
    </row>
    <row r="65" spans="1:2" ht="13.5">
      <c r="A65" s="9" t="s">
        <v>26</v>
      </c>
      <c r="B65" s="9" t="s">
        <v>49</v>
      </c>
    </row>
    <row r="66" spans="1:2" ht="13.5">
      <c r="A66" s="9" t="s">
        <v>50</v>
      </c>
      <c r="B66" s="9" t="s">
        <v>41</v>
      </c>
    </row>
    <row r="68" spans="1:15" ht="13.5">
      <c r="A68" s="11" t="s">
        <v>0</v>
      </c>
      <c r="B68" s="11" t="s">
        <v>1</v>
      </c>
      <c r="C68" s="11" t="s">
        <v>2</v>
      </c>
      <c r="D68" s="11" t="s">
        <v>3</v>
      </c>
      <c r="E68" s="11" t="s">
        <v>4</v>
      </c>
      <c r="F68" s="11" t="s">
        <v>5</v>
      </c>
      <c r="G68" s="11" t="s">
        <v>6</v>
      </c>
      <c r="H68" s="11" t="s">
        <v>7</v>
      </c>
      <c r="I68" s="11" t="s">
        <v>8</v>
      </c>
      <c r="J68" s="11" t="s">
        <v>9</v>
      </c>
      <c r="K68" s="11" t="s">
        <v>10</v>
      </c>
      <c r="L68" s="11" t="s">
        <v>11</v>
      </c>
      <c r="M68" s="11" t="s">
        <v>12</v>
      </c>
      <c r="N68" s="11" t="s">
        <v>13</v>
      </c>
      <c r="O68" s="11" t="s">
        <v>33</v>
      </c>
    </row>
    <row r="69" spans="1:15" ht="13.5">
      <c r="A69" s="11" t="s">
        <v>34</v>
      </c>
      <c r="B69" s="1">
        <v>9561960.8</v>
      </c>
      <c r="C69" s="1">
        <v>9959568.3</v>
      </c>
      <c r="D69" s="1">
        <v>10327874.6</v>
      </c>
      <c r="E69" s="1">
        <v>10495096.6</v>
      </c>
      <c r="F69" s="1">
        <v>11024408.5</v>
      </c>
      <c r="G69" s="1">
        <v>11517667.4</v>
      </c>
      <c r="H69" s="1">
        <v>12182659</v>
      </c>
      <c r="I69" s="1">
        <v>12915385.9</v>
      </c>
      <c r="J69" s="1">
        <v>12995761.5</v>
      </c>
      <c r="K69" s="1">
        <v>12255573.7</v>
      </c>
      <c r="L69" s="1">
        <v>12794719.3</v>
      </c>
      <c r="M69" s="1">
        <v>13180897.7</v>
      </c>
      <c r="N69" s="1">
        <v>13433150.6</v>
      </c>
      <c r="O69" s="1">
        <v>13549916.5</v>
      </c>
    </row>
    <row r="71" ht="13.5">
      <c r="A71" s="9" t="s">
        <v>36</v>
      </c>
    </row>
    <row r="72" spans="1:2" ht="13.5">
      <c r="A72" s="9" t="s">
        <v>35</v>
      </c>
      <c r="B72" s="9" t="s">
        <v>37</v>
      </c>
    </row>
    <row r="74" spans="1:2" ht="13.5">
      <c r="A74" s="9" t="s">
        <v>26</v>
      </c>
      <c r="B74" s="9" t="s">
        <v>51</v>
      </c>
    </row>
    <row r="75" spans="1:2" ht="13.5">
      <c r="A75" s="9" t="s">
        <v>50</v>
      </c>
      <c r="B75" s="9" t="s">
        <v>41</v>
      </c>
    </row>
    <row r="77" spans="1:15" ht="13.5">
      <c r="A77" s="11" t="s">
        <v>0</v>
      </c>
      <c r="B77" s="11" t="s">
        <v>1</v>
      </c>
      <c r="C77" s="11" t="s">
        <v>2</v>
      </c>
      <c r="D77" s="11" t="s">
        <v>3</v>
      </c>
      <c r="E77" s="11" t="s">
        <v>4</v>
      </c>
      <c r="F77" s="11" t="s">
        <v>5</v>
      </c>
      <c r="G77" s="11" t="s">
        <v>6</v>
      </c>
      <c r="H77" s="11" t="s">
        <v>7</v>
      </c>
      <c r="I77" s="11" t="s">
        <v>8</v>
      </c>
      <c r="J77" s="11" t="s">
        <v>9</v>
      </c>
      <c r="K77" s="11" t="s">
        <v>10</v>
      </c>
      <c r="L77" s="11" t="s">
        <v>11</v>
      </c>
      <c r="M77" s="11" t="s">
        <v>12</v>
      </c>
      <c r="N77" s="11" t="s">
        <v>13</v>
      </c>
      <c r="O77" s="11" t="s">
        <v>33</v>
      </c>
    </row>
    <row r="78" spans="1:15" ht="13.5">
      <c r="A78" s="11" t="s">
        <v>34</v>
      </c>
      <c r="B78" s="1">
        <v>11153128.4</v>
      </c>
      <c r="C78" s="1">
        <v>11400341.8</v>
      </c>
      <c r="D78" s="1">
        <v>11553395</v>
      </c>
      <c r="E78" s="1">
        <v>11705882.3</v>
      </c>
      <c r="F78" s="1">
        <v>11998524</v>
      </c>
      <c r="G78" s="1">
        <v>12247571.5</v>
      </c>
      <c r="H78" s="1">
        <v>12656627.5</v>
      </c>
      <c r="I78" s="1">
        <v>13047354</v>
      </c>
      <c r="J78" s="1">
        <v>13108526.4</v>
      </c>
      <c r="K78" s="1">
        <v>12535075.9</v>
      </c>
      <c r="L78" s="1">
        <v>12794719.3</v>
      </c>
      <c r="M78" s="1">
        <v>13020243</v>
      </c>
      <c r="N78" s="1">
        <v>12958525</v>
      </c>
      <c r="O78" s="1">
        <v>12987344.6</v>
      </c>
    </row>
    <row r="80" ht="13.5">
      <c r="A80" s="9" t="s">
        <v>36</v>
      </c>
    </row>
    <row r="81" spans="1:2" ht="13.5">
      <c r="A81" s="9" t="s">
        <v>35</v>
      </c>
      <c r="B81" s="9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Ulrich Speck</dc:creator>
  <cp:keywords/>
  <dc:description/>
  <cp:lastModifiedBy>Rob Will</cp:lastModifiedBy>
  <dcterms:created xsi:type="dcterms:W3CDTF">2015-02-24T08:12:00Z</dcterms:created>
  <dcterms:modified xsi:type="dcterms:W3CDTF">2016-05-06T13:08:29Z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0x010100887D3B914211DA4690539851AF11284A</vt:lpwstr>
  </property>
</Properties>
</file>