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a1-my.sharepoint.com/personal/carsten_iversen_eea_europa_eu/Documents/EEA/2021/DIS/SDI-MANAGEMENT/TICKETS/ESD-Melanie/"/>
    </mc:Choice>
  </mc:AlternateContent>
  <xr:revisionPtr revIDLastSave="0" documentId="8_{23754C39-7DBC-415F-BB93-7ECFA9FEDE7E}" xr6:coauthVersionLast="47" xr6:coauthVersionMax="47" xr10:uidLastSave="{00000000-0000-0000-0000-000000000000}"/>
  <bookViews>
    <workbookView xWindow="-120" yWindow="-120" windowWidth="29040" windowHeight="16440" xr2:uid="{FED086A5-89CC-4013-9B82-8E51923D37A0}"/>
  </bookViews>
  <sheets>
    <sheet name="ESDemissions" sheetId="1" r:id="rId1"/>
  </sheets>
  <definedNames>
    <definedName name="_xlnm._FilterDatabase" localSheetId="0" hidden="1">ESDemissions!$A$11:$BM$11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esolution">1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>#REF!:INDEX(#REF!,COUNTIF(#REF!,"&gt;0"))</definedName>
    <definedName name="v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1" i="1" l="1"/>
  <c r="AF41" i="1"/>
  <c r="AG41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</calcChain>
</file>

<file path=xl/sharedStrings.xml><?xml version="1.0" encoding="utf-8"?>
<sst xmlns="http://schemas.openxmlformats.org/spreadsheetml/2006/main" count="79" uniqueCount="79">
  <si>
    <t>Emission source sector</t>
  </si>
  <si>
    <t>Effort Sharing Decision (ESD) sectors</t>
  </si>
  <si>
    <t>Greenhouse gas</t>
  </si>
  <si>
    <t>All greenhouse gases - (CO2 equivalent)</t>
  </si>
  <si>
    <t>Measures</t>
  </si>
  <si>
    <t>Emissions</t>
  </si>
  <si>
    <t>Emission Unit</t>
  </si>
  <si>
    <t>Million tonnes CO2 equivalent (Mt CO2 eq)</t>
  </si>
  <si>
    <t>Source</t>
  </si>
  <si>
    <t>EEA</t>
  </si>
  <si>
    <t>Date</t>
  </si>
  <si>
    <t>Comment</t>
  </si>
  <si>
    <t>EEA estimates for 2005-2012; 2013, 2014, 2015, 2016, 2017 from 2016 comprehensive and 2017-2021 annual review under ESD</t>
  </si>
  <si>
    <t>corrected estimate after annual ESD review</t>
  </si>
  <si>
    <t>Year</t>
  </si>
  <si>
    <t>From GHG inventory, ETS data and ETS scope correction</t>
  </si>
  <si>
    <t>From ESD review</t>
  </si>
  <si>
    <t>Proxy estimates</t>
  </si>
  <si>
    <t>Geographic entity</t>
  </si>
  <si>
    <t>change 2018-2019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</si>
  <si>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</si>
  <si>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</si>
  <si>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</si>
  <si>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</si>
  <si>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</si>
  <si>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</si>
  <si>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</si>
  <si>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</si>
  <si>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</si>
  <si>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</si>
  <si>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</si>
  <si>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Czechia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</si>
  <si>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</si>
  <si>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</si>
  <si>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</si>
  <si>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</si>
  <si>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</si>
  <si>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</si>
  <si>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</si>
  <si>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</si>
  <si>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</si>
  <si>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</si>
  <si>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</si>
  <si>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</si>
  <si>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</si>
  <si>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</si>
  <si>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</si>
  <si>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</si>
  <si>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</si>
  <si>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</si>
  <si>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</si>
  <si>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</si>
  <si>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</si>
  <si>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</si>
  <si>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</si>
  <si>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</si>
  <si>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</si>
  <si>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</si>
  <si>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</si>
  <si>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</si>
  <si>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</si>
  <si>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</si>
  <si>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</si>
  <si>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</si>
  <si>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</si>
  <si>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</si>
  <si>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SK</t>
  </si>
  <si>
    <t>Slovakia</t>
  </si>
  <si>
    <t>SI</t>
  </si>
  <si>
    <t>Slovenia</t>
  </si>
  <si>
    <t>ES</t>
  </si>
  <si>
    <t>Spain</t>
  </si>
  <si>
    <t>SE</t>
  </si>
  <si>
    <t>Sweden</t>
  </si>
  <si>
    <t>UK</t>
  </si>
  <si>
    <t>United Kingdom</t>
  </si>
  <si>
    <t>EU-28</t>
  </si>
  <si>
    <t>EU-27+UK</t>
  </si>
  <si>
    <t>EU-27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</si>
</sst>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vertical="top"/>
    </xf>
    <xf numFmtId="14" fontId="0" fillId="0" borderId="0" xfId="0" applyNumberFormat="1"/>
    <xf numFmtId="14" fontId="0" fillId="2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/>
    <xf numFmtId="4" fontId="4" fillId="3" borderId="0" xfId="2" applyNumberFormat="1" applyFont="1" applyFill="1"/>
    <xf numFmtId="4" fontId="0" fillId="2" borderId="0" xfId="0" applyNumberFormat="1" applyFill="1"/>
    <xf numFmtId="4" fontId="4" fillId="0" borderId="0" xfId="2" applyNumberFormat="1" applyFont="1"/>
    <xf numFmtId="0" fontId="5" fillId="4" borderId="0" xfId="0" applyFont="1" applyFill="1"/>
    <xf numFmtId="164" fontId="5" fillId="0" borderId="0" xfId="0" applyNumberFormat="1" applyFont="1"/>
    <xf numFmtId="165" fontId="0" fillId="0" borderId="0" xfId="1" applyNumberFormat="1" applyFont="1"/>
    <xf numFmtId="4" fontId="4" fillId="5" borderId="0" xfId="2" applyNumberFormat="1" applyFont="1" applyFill="1"/>
    <xf numFmtId="164" fontId="5" fillId="4" borderId="0" xfId="0" applyNumberFormat="1" applyFont="1" applyFill="1"/>
    <xf numFmtId="4" fontId="0" fillId="4" borderId="0" xfId="0" applyNumberFormat="1" applyFill="1"/>
    <xf numFmtId="0" fontId="5" fillId="0" borderId="0" xfId="0" applyFont="1"/>
    <xf numFmtId="2" fontId="0" fillId="0" borderId="0" xfId="0" applyNumberFormat="1"/>
    <xf numFmtId="4" fontId="6" fillId="2" borderId="0" xfId="0" applyNumberFormat="1" applyFont="1" applyFill="1"/>
    <xf numFmtId="4" fontId="2" fillId="0" borderId="0" xfId="0" applyNumberFormat="1" applyFont="1"/>
    <xf numFmtId="4" fontId="4" fillId="6" borderId="0" xfId="2" applyNumberFormat="1" applyFont="1" applyFill="1"/>
    <xf numFmtId="4" fontId="0" fillId="6" borderId="0" xfId="0" applyNumberFormat="1" applyFill="1"/>
    <xf numFmtId="4" fontId="3" fillId="6" borderId="0" xfId="2" applyNumberFormat="1" applyFill="1"/>
    <xf numFmtId="0" fontId="2" fillId="0" borderId="0" xfId="0" applyFont="1" applyAlignment="1">
      <alignment horizontal="center"/>
    </xf>
  </cellXfs>
  <cellStyles count="3">
    <cellStyle name="Normal" xfId="0" builtinId="0"/>
    <cellStyle name="Normal 4" xfId="2" xr:uid="{6EA01C54-1459-4463-B98D-51BC9F4130BA}"/>
    <cellStyle name="Percent" xfId="1" builtinId="5"/>
  </cellStyles>
  <dxfs count="4">
    <dxf>
      <font>
        <color theme="5"/>
      </font>
    </dxf>
    <dxf>
      <font>
        <color theme="8"/>
      </font>
    </dxf>
    <dxf>
      <font>
        <color theme="5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50CF1-4673-4371-B137-4547CBA4EED2}">
  <sheetPr>
    <tabColor theme="9" tint="0.79998168889431442"/>
    <pageSetUpPr fitToPage="1"/>
  </sheetPr>
  <dimension ref="A1:BM73"/>
  <sheetViews>
    <sheetView tabSelected="1" zoomScale="90" zoomScaleNormal="90" workbookViewId="0">
      <pane xSplit="2" topLeftCell="C1" activePane="topRight" state="frozen"/>
      <selection activeCell="B9" sqref="B9"/>
      <selection pane="topRight" activeCell="AA4" sqref="AA4"/>
    </sheetView>
  </sheetViews>
  <sheetFormatPr defaultRowHeight="15" outlineLevelCol="1" x14ac:dyDescent="0.25"/>
  <cols>
    <col min="1" max="1" width="8.7109375" customWidth="1"/>
    <col min="2" max="2" width="27.140625" bestFit="1" customWidth="1"/>
    <col min="3" max="3" width="12.28515625" customWidth="1"/>
    <col min="4" max="17" width="9.140625" hidden="1" customWidth="1" outlineLevel="1"/>
    <col min="18" max="18" width="8.7109375" collapsed="1"/>
    <col min="28" max="29" width="9.28515625" customWidth="1"/>
    <col min="30" max="30" width="9.7109375" bestFit="1" customWidth="1"/>
    <col min="31" max="32" width="9" customWidth="1"/>
    <col min="33" max="33" width="18.7109375" customWidth="1"/>
  </cols>
  <sheetData>
    <row r="1" spans="1:65" x14ac:dyDescent="0.25">
      <c r="B1" s="1" t="s">
        <v>0</v>
      </c>
      <c r="C1" s="2" t="s">
        <v>1</v>
      </c>
    </row>
    <row r="2" spans="1:65" x14ac:dyDescent="0.25">
      <c r="B2" s="1" t="s">
        <v>2</v>
      </c>
      <c r="C2" t="s">
        <v>3</v>
      </c>
      <c r="L2" s="1"/>
      <c r="M2" s="1"/>
    </row>
    <row r="3" spans="1:65" x14ac:dyDescent="0.25">
      <c r="B3" s="1" t="s">
        <v>4</v>
      </c>
      <c r="C3" t="s">
        <v>5</v>
      </c>
      <c r="J3" s="3"/>
      <c r="K3" s="3"/>
      <c r="L3" s="3"/>
      <c r="M3" s="3"/>
      <c r="N3" s="3"/>
      <c r="O3" s="3"/>
    </row>
    <row r="4" spans="1:65" x14ac:dyDescent="0.25">
      <c r="B4" s="1" t="s">
        <v>6</v>
      </c>
      <c r="C4" t="s">
        <v>7</v>
      </c>
    </row>
    <row r="5" spans="1:65" x14ac:dyDescent="0.25">
      <c r="B5" s="1" t="s">
        <v>8</v>
      </c>
      <c r="C5" t="s">
        <v>9</v>
      </c>
    </row>
    <row r="6" spans="1:65" x14ac:dyDescent="0.25">
      <c r="B6" s="1" t="s">
        <v>10</v>
      </c>
      <c r="C6" s="4">
        <v>44439</v>
      </c>
    </row>
    <row r="7" spans="1:65" x14ac:dyDescent="0.25">
      <c r="B7" s="1" t="s">
        <v>11</v>
      </c>
      <c r="C7" s="4" t="s">
        <v>12</v>
      </c>
    </row>
    <row r="8" spans="1:65" x14ac:dyDescent="0.25">
      <c r="B8" s="1"/>
      <c r="C8" s="5" t="s">
        <v>13</v>
      </c>
    </row>
    <row r="9" spans="1:65" x14ac:dyDescent="0.25">
      <c r="B9" s="2"/>
    </row>
    <row r="10" spans="1:65" x14ac:dyDescent="0.25">
      <c r="B10" s="2"/>
      <c r="C10" s="2" t="s">
        <v>14</v>
      </c>
      <c r="R10" s="25" t="s">
        <v>15</v>
      </c>
      <c r="S10" s="25"/>
      <c r="T10" s="25"/>
      <c r="U10" s="25"/>
      <c r="V10" s="25"/>
      <c r="W10" s="25"/>
      <c r="X10" s="25"/>
      <c r="Y10" s="25"/>
      <c r="Z10" s="25" t="s">
        <v>16</v>
      </c>
      <c r="AA10" s="25"/>
      <c r="AB10" s="25"/>
      <c r="AC10" s="25"/>
      <c r="AD10" s="25"/>
      <c r="AE10" s="25"/>
      <c r="AF10" s="6"/>
      <c r="AH10" s="2" t="s">
        <v>17</v>
      </c>
    </row>
    <row r="11" spans="1:65" x14ac:dyDescent="0.25">
      <c r="B11" s="2" t="s">
        <v>18</v>
      </c>
      <c r="C11" s="2">
        <v>1990</v>
      </c>
      <c r="D11" s="2">
        <v>1991</v>
      </c>
      <c r="E11" s="2">
        <v>1992</v>
      </c>
      <c r="F11" s="2">
        <v>1993</v>
      </c>
      <c r="G11" s="2">
        <v>1994</v>
      </c>
      <c r="H11" s="2">
        <v>1995</v>
      </c>
      <c r="I11" s="2">
        <v>1996</v>
      </c>
      <c r="J11" s="2">
        <v>1997</v>
      </c>
      <c r="K11" s="2">
        <v>1998</v>
      </c>
      <c r="L11" s="2">
        <v>1999</v>
      </c>
      <c r="M11" s="2">
        <v>2000</v>
      </c>
      <c r="N11" s="2">
        <v>2001</v>
      </c>
      <c r="O11" s="2">
        <v>2002</v>
      </c>
      <c r="P11" s="2">
        <v>2003</v>
      </c>
      <c r="Q11" s="2">
        <v>2004</v>
      </c>
      <c r="R11" s="2">
        <v>2005</v>
      </c>
      <c r="S11" s="2">
        <v>2006</v>
      </c>
      <c r="T11" s="2">
        <v>2007</v>
      </c>
      <c r="U11" s="2">
        <v>2008</v>
      </c>
      <c r="V11" s="2">
        <v>2009</v>
      </c>
      <c r="W11" s="2">
        <v>2010</v>
      </c>
      <c r="X11" s="2">
        <v>2011</v>
      </c>
      <c r="Y11" s="2">
        <v>2012</v>
      </c>
      <c r="Z11" s="2">
        <v>2013</v>
      </c>
      <c r="AA11" s="2">
        <v>2014</v>
      </c>
      <c r="AB11" s="2">
        <v>2015</v>
      </c>
      <c r="AC11" s="2">
        <v>2016</v>
      </c>
      <c r="AD11" s="2">
        <v>2017</v>
      </c>
      <c r="AE11" s="2">
        <v>2018</v>
      </c>
      <c r="AF11" s="2">
        <v>2019</v>
      </c>
      <c r="AG11" s="2" t="s">
        <v>19</v>
      </c>
      <c r="AH11" s="2">
        <v>2020</v>
      </c>
      <c r="AI11" s="2">
        <v>2021</v>
      </c>
      <c r="AJ11" s="2">
        <v>2022</v>
      </c>
      <c r="AK11" s="2">
        <v>2023</v>
      </c>
      <c r="AL11" s="2">
        <v>2024</v>
      </c>
      <c r="AM11" s="2">
        <v>2025</v>
      </c>
      <c r="AN11" s="2">
        <v>2026</v>
      </c>
      <c r="AO11" s="2">
        <v>2027</v>
      </c>
      <c r="AP11" s="2">
        <v>2028</v>
      </c>
      <c r="AQ11" s="2">
        <v>2029</v>
      </c>
      <c r="AR11" s="2">
        <v>2030</v>
      </c>
      <c r="AS11" s="2">
        <v>2031</v>
      </c>
      <c r="AT11" s="2">
        <v>2032</v>
      </c>
      <c r="AU11" s="2">
        <v>2033</v>
      </c>
      <c r="AV11" s="2">
        <v>2034</v>
      </c>
      <c r="AW11" s="2">
        <v>2035</v>
      </c>
      <c r="AX11" s="2">
        <v>2036</v>
      </c>
      <c r="AY11" s="2">
        <v>2037</v>
      </c>
      <c r="AZ11" s="2">
        <v>2038</v>
      </c>
      <c r="BA11" s="2">
        <v>2039</v>
      </c>
      <c r="BB11" s="2">
        <v>2040</v>
      </c>
      <c r="BC11" s="2">
        <v>2041</v>
      </c>
      <c r="BD11" s="2">
        <v>2042</v>
      </c>
      <c r="BE11" s="2">
        <v>2043</v>
      </c>
      <c r="BF11" s="2">
        <v>2044</v>
      </c>
      <c r="BG11" s="2">
        <v>2045</v>
      </c>
      <c r="BH11" s="2">
        <v>2046</v>
      </c>
      <c r="BI11" s="2">
        <v>2047</v>
      </c>
      <c r="BJ11" s="2">
        <v>2048</v>
      </c>
      <c r="BK11" s="2">
        <v>2049</v>
      </c>
      <c r="BL11" s="2">
        <v>2050</v>
      </c>
      <c r="BM11" s="2">
        <v>2051</v>
      </c>
    </row>
    <row r="12" spans="1:65" x14ac:dyDescent="0.25">
      <c r="A12" t="s">
        <v>20</v>
      </c>
      <c r="B12" t="s">
        <v>21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>
        <v>56.281935999999995</v>
      </c>
      <c r="S12" s="9">
        <v>54.884044000000003</v>
      </c>
      <c r="T12" s="9">
        <v>52.846247000000012</v>
      </c>
      <c r="U12" s="9">
        <v>52.266769000000011</v>
      </c>
      <c r="V12" s="9">
        <v>50.640771000000001</v>
      </c>
      <c r="W12" s="9">
        <v>51.729345000000009</v>
      </c>
      <c r="X12" s="9">
        <v>49.757940999999995</v>
      </c>
      <c r="Y12" s="9">
        <v>49.248026999999993</v>
      </c>
      <c r="Z12" s="10">
        <v>50.097324</v>
      </c>
      <c r="AA12" s="10">
        <v>48.194334000000005</v>
      </c>
      <c r="AB12" s="8">
        <v>49.295421681128786</v>
      </c>
      <c r="AC12" s="8">
        <v>50.618897516024198</v>
      </c>
      <c r="AD12" s="11">
        <v>51.65</v>
      </c>
      <c r="AE12" s="12">
        <v>50.336565999999998</v>
      </c>
      <c r="AF12" s="13">
        <v>50.218754000000004</v>
      </c>
      <c r="AG12" s="14">
        <f t="shared" ref="AG12:AG41" si="0">(AF12-AE12)/AE12</f>
        <v>-2.3404854435241686E-3</v>
      </c>
      <c r="AH12" s="8">
        <v>46.56938414921018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x14ac:dyDescent="0.25">
      <c r="A13" t="s">
        <v>22</v>
      </c>
      <c r="B13" t="s">
        <v>23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>
        <v>79.644517000000008</v>
      </c>
      <c r="S13" s="9">
        <v>78.371030999999988</v>
      </c>
      <c r="T13" s="9">
        <v>77.482206000000019</v>
      </c>
      <c r="U13" s="9">
        <v>79.914652000000004</v>
      </c>
      <c r="V13" s="9">
        <v>76.521006000000014</v>
      </c>
      <c r="W13" s="9">
        <v>79.557192999999984</v>
      </c>
      <c r="X13" s="9">
        <v>74.166842999999986</v>
      </c>
      <c r="Y13" s="9">
        <v>74.502448999999999</v>
      </c>
      <c r="Z13" s="10">
        <v>74.264633000000003</v>
      </c>
      <c r="AA13" s="10">
        <v>70.054910000000007</v>
      </c>
      <c r="AB13" s="8">
        <v>72.719520395776286</v>
      </c>
      <c r="AC13" s="8">
        <v>74.063148863779887</v>
      </c>
      <c r="AD13" s="15">
        <v>70.819999999999993</v>
      </c>
      <c r="AE13" s="12">
        <v>74.253858999999991</v>
      </c>
      <c r="AF13" s="13">
        <v>72.013553999999999</v>
      </c>
      <c r="AG13" s="14">
        <f t="shared" si="0"/>
        <v>-3.0170889838870091E-2</v>
      </c>
      <c r="AH13" s="8">
        <v>66.547354498206928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x14ac:dyDescent="0.25">
      <c r="A14" t="s">
        <v>24</v>
      </c>
      <c r="B14" t="s">
        <v>25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>
        <v>26.180308999999994</v>
      </c>
      <c r="S14" s="9">
        <v>26.690038999999999</v>
      </c>
      <c r="T14" s="9">
        <v>27.338901000000007</v>
      </c>
      <c r="U14" s="9">
        <v>26.934739000000004</v>
      </c>
      <c r="V14" s="9">
        <v>24.522109000000004</v>
      </c>
      <c r="W14" s="9">
        <v>25.635683000000004</v>
      </c>
      <c r="X14" s="9">
        <v>24.46759800000001</v>
      </c>
      <c r="Y14" s="9">
        <v>24.512051000000003</v>
      </c>
      <c r="Z14" s="10">
        <v>22.238074000000001</v>
      </c>
      <c r="AA14" s="10">
        <v>22.900866999999998</v>
      </c>
      <c r="AB14" s="10">
        <v>25.354865695975803</v>
      </c>
      <c r="AC14" s="8">
        <v>25.587947269464269</v>
      </c>
      <c r="AD14" s="11">
        <v>26.53</v>
      </c>
      <c r="AE14" s="12">
        <v>26.339230999999998</v>
      </c>
      <c r="AF14" s="16">
        <v>25.814515108563899</v>
      </c>
      <c r="AG14" s="14">
        <f t="shared" si="0"/>
        <v>-1.9921458277809962E-2</v>
      </c>
      <c r="AH14" s="8">
        <v>27.912093204025112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x14ac:dyDescent="0.25">
      <c r="A15" t="s">
        <v>26</v>
      </c>
      <c r="B15" t="s">
        <v>27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>
        <v>17.456561000000001</v>
      </c>
      <c r="S15" s="9">
        <v>17.790169000000002</v>
      </c>
      <c r="T15" s="9">
        <v>18.094648000000003</v>
      </c>
      <c r="U15" s="9">
        <v>18.119007</v>
      </c>
      <c r="V15" s="9">
        <v>17.290171999999998</v>
      </c>
      <c r="W15" s="9">
        <v>17.476810999999998</v>
      </c>
      <c r="X15" s="9">
        <v>17.253602000000004</v>
      </c>
      <c r="Y15" s="9">
        <v>16.283270000000002</v>
      </c>
      <c r="Z15" s="10">
        <v>15.125525</v>
      </c>
      <c r="AA15" s="10">
        <v>14.663195999999999</v>
      </c>
      <c r="AB15" s="10">
        <v>15.565303910552073</v>
      </c>
      <c r="AC15" s="8">
        <v>16.006813290887944</v>
      </c>
      <c r="AD15" s="11">
        <v>16.670000000000002</v>
      </c>
      <c r="AE15" s="12">
        <v>16.219173000000001</v>
      </c>
      <c r="AF15" s="13">
        <v>16.058240999999999</v>
      </c>
      <c r="AG15" s="14">
        <f t="shared" si="0"/>
        <v>-9.9223308118115833E-3</v>
      </c>
      <c r="AH15" s="8">
        <v>15.844312291990191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x14ac:dyDescent="0.25">
      <c r="A16" t="s">
        <v>28</v>
      </c>
      <c r="B16" t="s">
        <v>29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>
        <v>4.2957730000000014</v>
      </c>
      <c r="S16" s="9">
        <v>4.3280070000000013</v>
      </c>
      <c r="T16" s="9">
        <v>4.535266</v>
      </c>
      <c r="U16" s="9">
        <v>4.5063440000000003</v>
      </c>
      <c r="V16" s="9">
        <v>4.4774070000000004</v>
      </c>
      <c r="W16" s="9">
        <v>4.4513800000000003</v>
      </c>
      <c r="X16" s="9">
        <v>4.5702390000000008</v>
      </c>
      <c r="Y16" s="9">
        <v>4.2434220000000007</v>
      </c>
      <c r="Z16" s="10">
        <v>3.9381200000000001</v>
      </c>
      <c r="AA16" s="10">
        <v>3.9248560000000001</v>
      </c>
      <c r="AB16" s="10">
        <v>4.0606211874771523</v>
      </c>
      <c r="AC16" s="17">
        <v>4.1114413385256992</v>
      </c>
      <c r="AD16" s="15">
        <v>4.2699999999999996</v>
      </c>
      <c r="AE16" s="12">
        <v>4.1627600000000005</v>
      </c>
      <c r="AF16" s="13">
        <v>4.3775630000000003</v>
      </c>
      <c r="AG16" s="14">
        <f t="shared" si="0"/>
        <v>5.160110119247803E-2</v>
      </c>
      <c r="AH16" s="8">
        <v>4.0618541481272423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x14ac:dyDescent="0.25">
      <c r="A17" t="s">
        <v>30</v>
      </c>
      <c r="B17" t="s">
        <v>31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>
        <v>62.836444000000014</v>
      </c>
      <c r="S17" s="9">
        <v>63.025617999999994</v>
      </c>
      <c r="T17" s="9">
        <v>60.793687000000006</v>
      </c>
      <c r="U17" s="9">
        <v>63.461859999999994</v>
      </c>
      <c r="V17" s="9">
        <v>61.334662999999999</v>
      </c>
      <c r="W17" s="9">
        <v>62.396127000000007</v>
      </c>
      <c r="X17" s="9">
        <v>62.237421000000012</v>
      </c>
      <c r="Y17" s="9">
        <v>62.941564000000007</v>
      </c>
      <c r="Z17" s="10">
        <v>61.457569999999997</v>
      </c>
      <c r="AA17" s="10">
        <v>57.620658000000006</v>
      </c>
      <c r="AB17" s="8">
        <v>61.282020343301092</v>
      </c>
      <c r="AC17" s="8">
        <v>62.81695726336266</v>
      </c>
      <c r="AD17" s="11">
        <v>62.4</v>
      </c>
      <c r="AE17" s="12">
        <v>60.616480000000003</v>
      </c>
      <c r="AF17" s="16">
        <v>60.543275999999999</v>
      </c>
      <c r="AG17" s="14">
        <f t="shared" si="0"/>
        <v>-1.2076583793714851E-3</v>
      </c>
      <c r="AH17" s="8">
        <v>64.29151828350777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x14ac:dyDescent="0.25">
      <c r="A18" t="s">
        <v>32</v>
      </c>
      <c r="B18" t="s">
        <v>33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v>40.076732000000007</v>
      </c>
      <c r="S18" s="9">
        <v>40.024492000000002</v>
      </c>
      <c r="T18" s="9">
        <v>40.165199000000001</v>
      </c>
      <c r="U18" s="9">
        <v>39.444637</v>
      </c>
      <c r="V18" s="9">
        <v>37.780856</v>
      </c>
      <c r="W18" s="9">
        <v>38.089027999999999</v>
      </c>
      <c r="X18" s="9">
        <v>36.669862000000002</v>
      </c>
      <c r="Y18" s="9">
        <v>35.403570000000002</v>
      </c>
      <c r="Z18" s="8">
        <v>33.705936000000001</v>
      </c>
      <c r="AA18" s="8">
        <v>32.643513999999996</v>
      </c>
      <c r="AB18" s="8">
        <v>32.520220066250019</v>
      </c>
      <c r="AC18" s="8">
        <v>33.124677688566372</v>
      </c>
      <c r="AD18" s="11">
        <v>32.68</v>
      </c>
      <c r="AE18" s="18">
        <v>33.142443</v>
      </c>
      <c r="AF18" s="13">
        <v>32.050592999999999</v>
      </c>
      <c r="AG18" s="14">
        <f t="shared" si="0"/>
        <v>-3.294416166002008E-2</v>
      </c>
      <c r="AH18" s="8">
        <v>29.832849825462883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x14ac:dyDescent="0.25">
      <c r="A19" t="s">
        <v>34</v>
      </c>
      <c r="B19" t="s">
        <v>35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>
        <v>6.138392999999998</v>
      </c>
      <c r="S19" s="9">
        <v>5.9393939999999992</v>
      </c>
      <c r="T19" s="9">
        <v>6.4406729999999994</v>
      </c>
      <c r="U19" s="9">
        <v>6.3261689999999993</v>
      </c>
      <c r="V19" s="9">
        <v>6.138104000000002</v>
      </c>
      <c r="W19" s="9">
        <v>6.5018900000000013</v>
      </c>
      <c r="X19" s="9">
        <v>6.2441290000000009</v>
      </c>
      <c r="Y19" s="9">
        <v>6.419151000000002</v>
      </c>
      <c r="Z19" s="8">
        <v>5.7529629999999994</v>
      </c>
      <c r="AA19" s="8">
        <v>6.0830929999999999</v>
      </c>
      <c r="AB19" s="8">
        <v>6.1444112999139175</v>
      </c>
      <c r="AC19" s="10">
        <v>6.2180455798838903</v>
      </c>
      <c r="AD19" s="11">
        <v>6.21</v>
      </c>
      <c r="AE19" s="12">
        <v>6.1209430000000005</v>
      </c>
      <c r="AF19" s="13">
        <v>6.2087599999999998</v>
      </c>
      <c r="AG19" s="14">
        <f t="shared" si="0"/>
        <v>1.4346972353769569E-2</v>
      </c>
      <c r="AH19" s="8">
        <v>5.961542846897661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x14ac:dyDescent="0.25">
      <c r="A20" t="s">
        <v>36</v>
      </c>
      <c r="B20" t="s">
        <v>37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>
        <v>33.993364999999997</v>
      </c>
      <c r="S20" s="9">
        <v>34.052168000000009</v>
      </c>
      <c r="T20" s="9">
        <v>34.457376000000004</v>
      </c>
      <c r="U20" s="9">
        <v>33.052542000000003</v>
      </c>
      <c r="V20" s="9">
        <v>32.019950000000009</v>
      </c>
      <c r="W20" s="9">
        <v>33.509980000000006</v>
      </c>
      <c r="X20" s="9">
        <v>31.984170999999993</v>
      </c>
      <c r="Y20" s="9">
        <v>32.106764000000005</v>
      </c>
      <c r="Z20" s="8">
        <v>31.588116999999997</v>
      </c>
      <c r="AA20" s="8">
        <v>30.146832</v>
      </c>
      <c r="AB20" s="8">
        <v>29.886478514468848</v>
      </c>
      <c r="AC20" s="8">
        <v>31.358144029468882</v>
      </c>
      <c r="AD20" s="11">
        <v>30.06</v>
      </c>
      <c r="AE20" s="18">
        <v>29.921574</v>
      </c>
      <c r="AF20" s="13">
        <v>29.643287000000001</v>
      </c>
      <c r="AG20" s="14">
        <f t="shared" si="0"/>
        <v>-9.3005468228375566E-3</v>
      </c>
      <c r="AH20" s="8">
        <v>28.506120807243629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x14ac:dyDescent="0.25">
      <c r="A21" t="s">
        <v>38</v>
      </c>
      <c r="B21" t="s">
        <v>39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>
        <v>395.77606199999997</v>
      </c>
      <c r="S21" s="9">
        <v>388.982979</v>
      </c>
      <c r="T21" s="9">
        <v>379.52125799999999</v>
      </c>
      <c r="U21" s="9">
        <v>380.37380599999995</v>
      </c>
      <c r="V21" s="9">
        <v>375.44488199999995</v>
      </c>
      <c r="W21" s="9">
        <v>379.18964499999998</v>
      </c>
      <c r="X21" s="9">
        <v>361.15636499999999</v>
      </c>
      <c r="Y21" s="9">
        <v>363.93059499999998</v>
      </c>
      <c r="Z21" s="10">
        <v>366.11665099999999</v>
      </c>
      <c r="AA21" s="10">
        <v>353.52878600000003</v>
      </c>
      <c r="AB21" s="8">
        <v>353.00985102199201</v>
      </c>
      <c r="AC21" s="8">
        <v>351.92466816625995</v>
      </c>
      <c r="AD21" s="11">
        <v>352.8</v>
      </c>
      <c r="AE21" s="12">
        <v>342.19987300000003</v>
      </c>
      <c r="AF21" s="13">
        <v>336.358317</v>
      </c>
      <c r="AG21" s="14">
        <f t="shared" si="0"/>
        <v>-1.7070596633447684E-2</v>
      </c>
      <c r="AH21" s="8">
        <v>308.36803356281069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x14ac:dyDescent="0.25">
      <c r="A22" t="s">
        <v>40</v>
      </c>
      <c r="B22" t="s">
        <v>41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>
        <v>476.02785500000005</v>
      </c>
      <c r="S22" s="9">
        <v>480.48157199999997</v>
      </c>
      <c r="T22" s="9">
        <v>440.7853980000001</v>
      </c>
      <c r="U22" s="9">
        <v>468.32940600000001</v>
      </c>
      <c r="V22" s="9">
        <v>448.23858799999999</v>
      </c>
      <c r="W22" s="9">
        <v>460.21457099999998</v>
      </c>
      <c r="X22" s="9">
        <v>442.62927700000006</v>
      </c>
      <c r="Y22" s="9">
        <v>446.04202600000008</v>
      </c>
      <c r="Z22" s="8">
        <v>460.20490799999999</v>
      </c>
      <c r="AA22" s="8">
        <v>436.79018500000001</v>
      </c>
      <c r="AB22" s="8">
        <v>444.08061531936403</v>
      </c>
      <c r="AC22" s="8">
        <v>454.1574111427729</v>
      </c>
      <c r="AD22" s="11">
        <v>466.87</v>
      </c>
      <c r="AE22" s="18">
        <v>434.04777300000001</v>
      </c>
      <c r="AF22" s="13">
        <v>444.262722</v>
      </c>
      <c r="AG22" s="14">
        <f t="shared" si="0"/>
        <v>2.353415830104948E-2</v>
      </c>
      <c r="AH22" s="8">
        <v>416.99030341287505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x14ac:dyDescent="0.25">
      <c r="A23" t="s">
        <v>42</v>
      </c>
      <c r="B23" t="s">
        <v>43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v>62.240280999999982</v>
      </c>
      <c r="S23" s="9">
        <v>59.720345000000009</v>
      </c>
      <c r="T23" s="9">
        <v>59.619174999999991</v>
      </c>
      <c r="U23" s="9">
        <v>59.247256</v>
      </c>
      <c r="V23" s="9">
        <v>58.282282000000002</v>
      </c>
      <c r="W23" s="9">
        <v>55.946977999999994</v>
      </c>
      <c r="X23" s="9">
        <v>54.047812000000008</v>
      </c>
      <c r="Y23" s="9">
        <v>48.400017999999996</v>
      </c>
      <c r="Z23" s="10">
        <v>44.184593</v>
      </c>
      <c r="AA23" s="10">
        <v>44.409917999999998</v>
      </c>
      <c r="AB23" s="8">
        <v>45.449372585058505</v>
      </c>
      <c r="AC23" s="8">
        <v>44.89720001171321</v>
      </c>
      <c r="AD23" s="11">
        <v>45.45</v>
      </c>
      <c r="AE23" s="18">
        <v>44.694510000000001</v>
      </c>
      <c r="AF23" s="13">
        <v>44.744947000000003</v>
      </c>
      <c r="AG23" s="14">
        <f t="shared" si="0"/>
        <v>1.1284831179489893E-3</v>
      </c>
      <c r="AH23" s="8">
        <v>41.802272025793727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x14ac:dyDescent="0.25">
      <c r="A24" t="s">
        <v>44</v>
      </c>
      <c r="B24" t="s">
        <v>45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>
        <v>45.837477</v>
      </c>
      <c r="S24" s="9">
        <v>45.477874000000014</v>
      </c>
      <c r="T24" s="9">
        <v>43.312632999999998</v>
      </c>
      <c r="U24" s="9">
        <v>43.274509000000002</v>
      </c>
      <c r="V24" s="9">
        <v>42.062576999999997</v>
      </c>
      <c r="W24" s="9">
        <v>41.851043000000004</v>
      </c>
      <c r="X24" s="9">
        <v>40.750159000000004</v>
      </c>
      <c r="Y24" s="9">
        <v>38.278222</v>
      </c>
      <c r="Z24" s="10">
        <v>38.436981000000003</v>
      </c>
      <c r="AA24" s="10">
        <v>38.423027999999995</v>
      </c>
      <c r="AB24" s="8">
        <v>41.437585971256574</v>
      </c>
      <c r="AC24" s="8">
        <v>42.059940064213976</v>
      </c>
      <c r="AD24" s="11">
        <v>43.14</v>
      </c>
      <c r="AE24" s="12">
        <v>43.249946999999999</v>
      </c>
      <c r="AF24" s="13">
        <v>44.894942</v>
      </c>
      <c r="AG24" s="14">
        <f t="shared" si="0"/>
        <v>3.8034613082878498E-2</v>
      </c>
      <c r="AH24" s="8">
        <v>44.641492076354481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x14ac:dyDescent="0.25">
      <c r="A25" t="s">
        <v>46</v>
      </c>
      <c r="B25" t="s">
        <v>47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>
        <v>46.810606000000007</v>
      </c>
      <c r="S25" s="9">
        <v>46.664316000000007</v>
      </c>
      <c r="T25" s="9">
        <v>46.343432999999997</v>
      </c>
      <c r="U25" s="9">
        <v>46.663272999999997</v>
      </c>
      <c r="V25" s="9">
        <v>44.096428000000003</v>
      </c>
      <c r="W25" s="9">
        <v>43.501674000000008</v>
      </c>
      <c r="X25" s="9">
        <v>41.015075000000003</v>
      </c>
      <c r="Y25" s="9">
        <v>40.499733999999997</v>
      </c>
      <c r="Z25" s="10">
        <v>42.206805000000003</v>
      </c>
      <c r="AA25" s="10">
        <v>41.663021000000001</v>
      </c>
      <c r="AB25" s="8">
        <v>43.037172835320142</v>
      </c>
      <c r="AC25" s="8">
        <v>43.798177498529597</v>
      </c>
      <c r="AD25" s="11">
        <v>43.83</v>
      </c>
      <c r="AE25" s="12">
        <v>45.378559000000003</v>
      </c>
      <c r="AF25" s="13">
        <v>45.579574999999998</v>
      </c>
      <c r="AG25" s="14">
        <f t="shared" si="0"/>
        <v>4.4297572340275424E-3</v>
      </c>
      <c r="AH25" s="8">
        <v>44.266358726644377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x14ac:dyDescent="0.25">
      <c r="A26" t="s">
        <v>48</v>
      </c>
      <c r="B26" t="s">
        <v>49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v>336.13498199999992</v>
      </c>
      <c r="S26" s="9">
        <v>329.75944299999998</v>
      </c>
      <c r="T26" s="9">
        <v>324.51780999999994</v>
      </c>
      <c r="U26" s="9">
        <v>324.68086399999999</v>
      </c>
      <c r="V26" s="9">
        <v>306.11143100000004</v>
      </c>
      <c r="W26" s="9">
        <v>311.26320600000003</v>
      </c>
      <c r="X26" s="9">
        <v>301.15053399999999</v>
      </c>
      <c r="Y26" s="9">
        <v>293.623178</v>
      </c>
      <c r="Z26" s="10">
        <v>273.349154</v>
      </c>
      <c r="AA26" s="10">
        <v>265.27560399999999</v>
      </c>
      <c r="AB26" s="10">
        <v>273.28268185899651</v>
      </c>
      <c r="AC26" s="8">
        <v>270.68543473383886</v>
      </c>
      <c r="AD26" s="11">
        <v>270.14999999999998</v>
      </c>
      <c r="AE26" s="18">
        <v>278.72972900000002</v>
      </c>
      <c r="AF26" s="13">
        <v>274.93877299999997</v>
      </c>
      <c r="AG26" s="14">
        <f t="shared" si="0"/>
        <v>-1.3600831219550502E-2</v>
      </c>
      <c r="AH26" s="8">
        <v>253.93617924515897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x14ac:dyDescent="0.25">
      <c r="A27" t="s">
        <v>50</v>
      </c>
      <c r="B27" t="s">
        <v>51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>
        <v>8.5429639999999996</v>
      </c>
      <c r="S27" s="9">
        <v>8.9385530000000006</v>
      </c>
      <c r="T27" s="9">
        <v>9.4860509999999998</v>
      </c>
      <c r="U27" s="9">
        <v>9.1210950000000004</v>
      </c>
      <c r="V27" s="9">
        <v>8.694329999999999</v>
      </c>
      <c r="W27" s="9">
        <v>9.0171349999999997</v>
      </c>
      <c r="X27" s="9">
        <v>8.5419750000000025</v>
      </c>
      <c r="Y27" s="9">
        <v>8.5474589999999999</v>
      </c>
      <c r="Z27" s="10">
        <v>8.7768569999999997</v>
      </c>
      <c r="AA27" s="10">
        <v>9.017595</v>
      </c>
      <c r="AB27" s="8">
        <v>9.0051211278538723</v>
      </c>
      <c r="AC27" s="8">
        <v>9.1074396648007987</v>
      </c>
      <c r="AD27" s="15">
        <v>9.24</v>
      </c>
      <c r="AE27" s="12">
        <v>9.1269019999999994</v>
      </c>
      <c r="AF27" s="13">
        <v>8.6501110000000008</v>
      </c>
      <c r="AG27" s="14">
        <f t="shared" si="0"/>
        <v>-5.224017963598148E-2</v>
      </c>
      <c r="AH27" s="19">
        <v>8.4426210453271437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x14ac:dyDescent="0.25">
      <c r="A28" t="s">
        <v>52</v>
      </c>
      <c r="B28" t="s">
        <v>53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v>11.267697999999999</v>
      </c>
      <c r="S28" s="9">
        <v>11.683195000000001</v>
      </c>
      <c r="T28" s="9">
        <v>13.764636999999999</v>
      </c>
      <c r="U28" s="9">
        <v>13.047340000000002</v>
      </c>
      <c r="V28" s="9">
        <v>11.261908000000002</v>
      </c>
      <c r="W28" s="9">
        <v>11.591602</v>
      </c>
      <c r="X28" s="9">
        <v>12.699585999999998</v>
      </c>
      <c r="Y28" s="9">
        <v>12.840235999999999</v>
      </c>
      <c r="Z28" s="20">
        <v>12.449462106111998</v>
      </c>
      <c r="AA28" s="20">
        <v>12.922267617517692</v>
      </c>
      <c r="AB28" s="8">
        <v>13.250960625363817</v>
      </c>
      <c r="AC28" s="8">
        <v>13.921699879852712</v>
      </c>
      <c r="AD28" s="11">
        <v>14.13</v>
      </c>
      <c r="AE28" s="12">
        <v>14.283074000000001</v>
      </c>
      <c r="AF28" s="13">
        <v>14.298997999999999</v>
      </c>
      <c r="AG28" s="14">
        <f t="shared" si="0"/>
        <v>1.1148860532402389E-3</v>
      </c>
      <c r="AH28" s="19">
        <v>13.894808863602362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x14ac:dyDescent="0.25">
      <c r="A29" t="s">
        <v>54</v>
      </c>
      <c r="B29" t="s">
        <v>55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>
        <v>10.089587999999999</v>
      </c>
      <c r="S29" s="9">
        <v>9.814057</v>
      </c>
      <c r="T29" s="9">
        <v>9.3806790000000007</v>
      </c>
      <c r="U29" s="9">
        <v>9.7352570000000007</v>
      </c>
      <c r="V29" s="9">
        <v>9.1099789999999992</v>
      </c>
      <c r="W29" s="9">
        <v>9.6255429999999986</v>
      </c>
      <c r="X29" s="9">
        <v>9.7082050000000013</v>
      </c>
      <c r="Y29" s="9">
        <v>9.5030110000000008</v>
      </c>
      <c r="Z29" s="10">
        <v>9.365298000000001</v>
      </c>
      <c r="AA29" s="10">
        <v>8.8583060000000007</v>
      </c>
      <c r="AB29" s="8">
        <v>8.6074807561914355</v>
      </c>
      <c r="AC29" s="8">
        <v>8.5244546343702439</v>
      </c>
      <c r="AD29" s="11">
        <v>8.74</v>
      </c>
      <c r="AE29" s="12">
        <v>9.0755220000000012</v>
      </c>
      <c r="AF29" s="16">
        <v>9.2390429999999988</v>
      </c>
      <c r="AG29" s="14">
        <f t="shared" si="0"/>
        <v>1.8017806579059315E-2</v>
      </c>
      <c r="AH29" s="19">
        <v>7.8634980799103271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x14ac:dyDescent="0.25">
      <c r="A30" t="s">
        <v>56</v>
      </c>
      <c r="B30" t="s">
        <v>57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v>1.0008919999999999</v>
      </c>
      <c r="S30" s="9">
        <v>1.046495</v>
      </c>
      <c r="T30" s="9">
        <v>1.1029659999999999</v>
      </c>
      <c r="U30" s="9">
        <v>1.059625</v>
      </c>
      <c r="V30" s="9">
        <v>1.002567</v>
      </c>
      <c r="W30" s="9">
        <v>1.105283</v>
      </c>
      <c r="X30" s="9">
        <v>1.0604440000000002</v>
      </c>
      <c r="Y30" s="9">
        <v>1.1547300000000005</v>
      </c>
      <c r="Z30" s="10">
        <v>1.2507790000000001</v>
      </c>
      <c r="AA30" s="10">
        <v>1.2913920000000001</v>
      </c>
      <c r="AB30" s="10">
        <v>1.3007407312880783</v>
      </c>
      <c r="AC30" s="10">
        <v>1.3299953270127176</v>
      </c>
      <c r="AD30" s="15">
        <v>1.43</v>
      </c>
      <c r="AE30" s="12">
        <v>1.3833740000000001</v>
      </c>
      <c r="AF30" s="16">
        <v>1.4272609999999999</v>
      </c>
      <c r="AG30" s="14">
        <f t="shared" si="0"/>
        <v>3.1724609541598864E-2</v>
      </c>
      <c r="AH30" s="19">
        <v>1.3058579394158918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x14ac:dyDescent="0.25">
      <c r="A31" t="s">
        <v>58</v>
      </c>
      <c r="B31" t="s">
        <v>59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v>123.098319</v>
      </c>
      <c r="S31" s="9">
        <v>121.81046000000001</v>
      </c>
      <c r="T31" s="9">
        <v>118.37353299999998</v>
      </c>
      <c r="U31" s="9">
        <v>122.225004</v>
      </c>
      <c r="V31" s="9">
        <v>119.11290699999999</v>
      </c>
      <c r="W31" s="9">
        <v>127.33591600000001</v>
      </c>
      <c r="X31" s="9">
        <v>117.99087399999999</v>
      </c>
      <c r="Y31" s="9">
        <v>117.73462199999999</v>
      </c>
      <c r="Z31" s="10">
        <v>108.25338499999999</v>
      </c>
      <c r="AA31" s="10">
        <v>97.887338</v>
      </c>
      <c r="AB31" s="8">
        <v>101.11972032301021</v>
      </c>
      <c r="AC31" s="8">
        <v>101.33343737400486</v>
      </c>
      <c r="AD31" s="11">
        <v>102.33</v>
      </c>
      <c r="AE31" s="12">
        <v>99.731983999999997</v>
      </c>
      <c r="AF31" s="16">
        <v>97.096842999999993</v>
      </c>
      <c r="AG31" s="14">
        <f t="shared" si="0"/>
        <v>-2.6422225792680557E-2</v>
      </c>
      <c r="AH31" s="19">
        <v>90.362580785186481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x14ac:dyDescent="0.25">
      <c r="A32" t="s">
        <v>60</v>
      </c>
      <c r="B32" t="s">
        <v>61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>
        <v>183.05703099999999</v>
      </c>
      <c r="S32" s="9">
        <v>192.02075900000003</v>
      </c>
      <c r="T32" s="9">
        <v>191.75383300000001</v>
      </c>
      <c r="U32" s="9">
        <v>196.70286500000003</v>
      </c>
      <c r="V32" s="9">
        <v>193.69868799999998</v>
      </c>
      <c r="W32" s="9">
        <v>204.07301799999999</v>
      </c>
      <c r="X32" s="9">
        <v>200.08726300000001</v>
      </c>
      <c r="Y32" s="9">
        <v>198.982572</v>
      </c>
      <c r="Z32" s="10">
        <v>186.09504899999999</v>
      </c>
      <c r="AA32" s="10">
        <v>181.54302299999998</v>
      </c>
      <c r="AB32" s="10">
        <v>186.77242383534784</v>
      </c>
      <c r="AC32" s="10">
        <v>198.66475788295767</v>
      </c>
      <c r="AD32" s="11">
        <v>211.51</v>
      </c>
      <c r="AE32" s="12">
        <v>213.03337200000001</v>
      </c>
      <c r="AF32" s="16">
        <v>209.08492999999999</v>
      </c>
      <c r="AG32" s="14">
        <f t="shared" si="0"/>
        <v>-1.8534382491021306E-2</v>
      </c>
      <c r="AH32" s="19">
        <v>201.81817056112462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x14ac:dyDescent="0.25">
      <c r="A33" t="s">
        <v>62</v>
      </c>
      <c r="B33" t="s">
        <v>63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>
        <v>46.944366000000009</v>
      </c>
      <c r="S33" s="9">
        <v>45.566214000000009</v>
      </c>
      <c r="T33" s="9">
        <v>45.140761999999995</v>
      </c>
      <c r="U33" s="9">
        <v>44.875123000000002</v>
      </c>
      <c r="V33" s="9">
        <v>43.623052999999999</v>
      </c>
      <c r="W33" s="9">
        <v>43.501766999999994</v>
      </c>
      <c r="X33" s="9">
        <v>41.505617000000001</v>
      </c>
      <c r="Y33" s="9">
        <v>39.390377999999998</v>
      </c>
      <c r="Z33" s="10">
        <v>38.610317999999999</v>
      </c>
      <c r="AA33" s="10">
        <v>38.836638000000001</v>
      </c>
      <c r="AB33" s="8">
        <v>40.614055740483089</v>
      </c>
      <c r="AC33" s="8">
        <v>41.572594105012563</v>
      </c>
      <c r="AD33" s="11">
        <v>40.19</v>
      </c>
      <c r="AE33" s="12">
        <v>40.571863999999998</v>
      </c>
      <c r="AF33" s="13">
        <v>41.527062000000001</v>
      </c>
      <c r="AG33" s="14">
        <f t="shared" si="0"/>
        <v>2.354335999943219E-2</v>
      </c>
      <c r="AH33" s="19">
        <v>39.008501085979603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x14ac:dyDescent="0.25">
      <c r="A34" t="s">
        <v>64</v>
      </c>
      <c r="B34" t="s">
        <v>65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>
        <v>79.398762999999988</v>
      </c>
      <c r="S34" s="9">
        <v>80.009436999999991</v>
      </c>
      <c r="T34" s="9">
        <v>75.791234000000017</v>
      </c>
      <c r="U34" s="9">
        <v>78.451248000000007</v>
      </c>
      <c r="V34" s="9">
        <v>71.963842999999983</v>
      </c>
      <c r="W34" s="9">
        <v>69.339135999999996</v>
      </c>
      <c r="X34" s="9">
        <v>70.474265999999986</v>
      </c>
      <c r="Y34" s="9">
        <v>70.899746000000007</v>
      </c>
      <c r="Z34" s="10">
        <v>72.718615999999997</v>
      </c>
      <c r="AA34" s="10">
        <v>72.534134000000009</v>
      </c>
      <c r="AB34" s="10">
        <v>74.555378631270628</v>
      </c>
      <c r="AC34" s="10">
        <v>73.123042032056048</v>
      </c>
      <c r="AD34" s="15">
        <v>75.36</v>
      </c>
      <c r="AE34" s="12">
        <v>77.653661999999997</v>
      </c>
      <c r="AF34" s="16">
        <v>75.211340000000007</v>
      </c>
      <c r="AG34" s="14">
        <f t="shared" si="0"/>
        <v>-3.1451472307899533E-2</v>
      </c>
      <c r="AH34" s="19">
        <v>77.643426897704046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x14ac:dyDescent="0.25">
      <c r="A35" t="s">
        <v>66</v>
      </c>
      <c r="B35" t="s">
        <v>67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>
        <v>22.215004999999998</v>
      </c>
      <c r="S35" s="9">
        <v>21.504353999999996</v>
      </c>
      <c r="T35" s="9">
        <v>20.961984000000001</v>
      </c>
      <c r="U35" s="9">
        <v>22.549887000000002</v>
      </c>
      <c r="V35" s="9">
        <v>22.261709999999997</v>
      </c>
      <c r="W35" s="9">
        <v>23.104471</v>
      </c>
      <c r="X35" s="9">
        <v>22.361078999999997</v>
      </c>
      <c r="Y35" s="9">
        <v>21.249243</v>
      </c>
      <c r="Z35" s="10">
        <v>21.080248000000001</v>
      </c>
      <c r="AA35" s="10">
        <v>19.782143999999999</v>
      </c>
      <c r="AB35" s="8">
        <v>20.084622576715955</v>
      </c>
      <c r="AC35" s="10">
        <v>19.758693725647547</v>
      </c>
      <c r="AD35" s="11">
        <v>21.25</v>
      </c>
      <c r="AE35" s="12">
        <v>21.065065999999998</v>
      </c>
      <c r="AF35" s="13">
        <v>20.087963999999999</v>
      </c>
      <c r="AG35" s="14">
        <f t="shared" si="0"/>
        <v>-4.6384948425986353E-2</v>
      </c>
      <c r="AH35" s="19">
        <v>19.516856614855232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x14ac:dyDescent="0.25">
      <c r="A36" t="s">
        <v>68</v>
      </c>
      <c r="B36" t="s">
        <v>69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>
        <v>11.701907</v>
      </c>
      <c r="S36" s="9">
        <v>11.772709000000003</v>
      </c>
      <c r="T36" s="9">
        <v>11.734267000000001</v>
      </c>
      <c r="U36" s="9">
        <v>12.758977</v>
      </c>
      <c r="V36" s="9">
        <v>11.594424000000002</v>
      </c>
      <c r="W36" s="9">
        <v>11.552819999999997</v>
      </c>
      <c r="X36" s="9">
        <v>11.623885</v>
      </c>
      <c r="Y36" s="9">
        <v>11.423327000000002</v>
      </c>
      <c r="Z36" s="10">
        <v>10.925246999999999</v>
      </c>
      <c r="AA36" s="10">
        <v>10.472374</v>
      </c>
      <c r="AB36" s="8">
        <v>10.719610425440662</v>
      </c>
      <c r="AC36" s="8">
        <v>11.236887885830249</v>
      </c>
      <c r="AD36" s="11">
        <v>10.88</v>
      </c>
      <c r="AE36" s="12">
        <v>11.033843999999998</v>
      </c>
      <c r="AF36" s="13">
        <v>10.809899999999999</v>
      </c>
      <c r="AG36" s="14">
        <f t="shared" si="0"/>
        <v>-2.0296099890482366E-2</v>
      </c>
      <c r="AH36" s="19">
        <v>9.9040599614654905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x14ac:dyDescent="0.25">
      <c r="A37" t="s">
        <v>70</v>
      </c>
      <c r="B37" t="s">
        <v>71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>
        <v>239.25414500000002</v>
      </c>
      <c r="S37" s="9">
        <v>242.67020500000001</v>
      </c>
      <c r="T37" s="9">
        <v>246.80756199999999</v>
      </c>
      <c r="U37" s="9">
        <v>236.118774</v>
      </c>
      <c r="V37" s="9">
        <v>223.818851</v>
      </c>
      <c r="W37" s="9">
        <v>225.25118499999999</v>
      </c>
      <c r="X37" s="9">
        <v>213.90601100000003</v>
      </c>
      <c r="Y37" s="9">
        <v>204.52165700000003</v>
      </c>
      <c r="Z37" s="10">
        <v>200.27767699999998</v>
      </c>
      <c r="AA37" s="10">
        <v>199.75502</v>
      </c>
      <c r="AB37" s="10">
        <v>196.15319568089697</v>
      </c>
      <c r="AC37" s="8">
        <v>198.47220470101831</v>
      </c>
      <c r="AD37" s="11">
        <v>201.11</v>
      </c>
      <c r="AE37" s="12">
        <v>203.02977799999999</v>
      </c>
      <c r="AF37" s="13">
        <v>201.878747</v>
      </c>
      <c r="AG37" s="14">
        <f t="shared" si="0"/>
        <v>-5.669271824746757E-3</v>
      </c>
      <c r="AH37" s="19">
        <v>179.34027206979184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x14ac:dyDescent="0.25">
      <c r="A38" t="s">
        <v>72</v>
      </c>
      <c r="B38" t="s">
        <v>73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>
        <v>42.52135100000001</v>
      </c>
      <c r="S38" s="9">
        <v>41.590594000000003</v>
      </c>
      <c r="T38" s="9">
        <v>41.678193</v>
      </c>
      <c r="U38" s="9">
        <v>40.000498</v>
      </c>
      <c r="V38" s="9">
        <v>38.715116999999999</v>
      </c>
      <c r="W38" s="9">
        <v>39.405219000000002</v>
      </c>
      <c r="X38" s="9">
        <v>38.086016000000008</v>
      </c>
      <c r="Y38" s="9">
        <v>37.075714999999995</v>
      </c>
      <c r="Z38" s="8">
        <v>35.278781000000002</v>
      </c>
      <c r="AA38" s="8">
        <v>34.522650999999996</v>
      </c>
      <c r="AB38" s="10">
        <v>33.897177528829133</v>
      </c>
      <c r="AC38" s="8">
        <v>32.612247482970744</v>
      </c>
      <c r="AD38" s="15">
        <v>32.53</v>
      </c>
      <c r="AE38" s="18">
        <v>31.400230999999998</v>
      </c>
      <c r="AF38" s="13">
        <v>31.679703</v>
      </c>
      <c r="AG38" s="14">
        <f t="shared" si="0"/>
        <v>8.9003166887530842E-3</v>
      </c>
      <c r="AH38" s="19">
        <v>30.54062088508298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x14ac:dyDescent="0.25">
      <c r="A39" t="s">
        <v>74</v>
      </c>
      <c r="B39" t="s">
        <v>75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>
        <v>414.02483400000006</v>
      </c>
      <c r="S39" s="9">
        <v>398.68681900000001</v>
      </c>
      <c r="T39" s="9">
        <v>389.70216299999998</v>
      </c>
      <c r="U39" s="9">
        <v>381.90470100000005</v>
      </c>
      <c r="V39" s="9">
        <v>360.72774800000008</v>
      </c>
      <c r="W39" s="9">
        <v>369.80085699999995</v>
      </c>
      <c r="X39" s="9">
        <v>340.28862800000002</v>
      </c>
      <c r="Y39" s="9">
        <v>347.014656</v>
      </c>
      <c r="Z39" s="10">
        <v>339.45035600000006</v>
      </c>
      <c r="AA39" s="10">
        <v>324.444705</v>
      </c>
      <c r="AB39" s="8">
        <v>326.02791207679445</v>
      </c>
      <c r="AC39" s="8">
        <v>333.89977933252055</v>
      </c>
      <c r="AD39" s="8">
        <v>332.05082199261602</v>
      </c>
      <c r="AE39" s="18">
        <v>329.40032071029879</v>
      </c>
      <c r="AF39" s="13">
        <v>329.10024499999997</v>
      </c>
      <c r="AG39" s="14">
        <f t="shared" si="0"/>
        <v>-9.1097576848664938E-4</v>
      </c>
      <c r="AH39" s="19">
        <v>304.75448417386593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x14ac:dyDescent="0.25">
      <c r="A40" t="s">
        <v>76</v>
      </c>
      <c r="B40" s="21" t="s">
        <v>77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2">
        <f t="shared" ref="R40:AA40" si="1">SUM(R12:R39)</f>
        <v>2882.848156</v>
      </c>
      <c r="S40" s="22">
        <f t="shared" si="1"/>
        <v>2863.3053419999997</v>
      </c>
      <c r="T40" s="22">
        <f t="shared" si="1"/>
        <v>2791.9317740000001</v>
      </c>
      <c r="U40" s="22">
        <f t="shared" si="1"/>
        <v>2815.1462270000002</v>
      </c>
      <c r="V40" s="22">
        <f t="shared" si="1"/>
        <v>2700.5463510000004</v>
      </c>
      <c r="W40" s="22">
        <f t="shared" si="1"/>
        <v>2756.0185060000003</v>
      </c>
      <c r="X40" s="22">
        <f t="shared" si="1"/>
        <v>2636.4348770000006</v>
      </c>
      <c r="Y40" s="22">
        <f t="shared" si="1"/>
        <v>2616.7713929999995</v>
      </c>
      <c r="Z40" s="23">
        <f t="shared" si="1"/>
        <v>2567.1994271061121</v>
      </c>
      <c r="AA40" s="23">
        <f t="shared" si="1"/>
        <v>2478.1903896175181</v>
      </c>
      <c r="AB40" s="23">
        <f>(SUM(AB12:AB39))</f>
        <v>2519.2345427463179</v>
      </c>
      <c r="AC40" s="23">
        <f>(SUM(AC12:AC39))</f>
        <v>2554.9861384853475</v>
      </c>
      <c r="AD40" s="23">
        <f>(SUM(AD12:AD39))</f>
        <v>2584.2808219926164</v>
      </c>
      <c r="AE40" s="23">
        <f>(SUM(AE12:AE39))</f>
        <v>2550.2024137102985</v>
      </c>
      <c r="AF40" s="23">
        <f>(SUM(AF12:AF39))</f>
        <v>2537.7999661085632</v>
      </c>
      <c r="AG40" s="14">
        <f t="shared" si="0"/>
        <v>-4.8633189016909877E-3</v>
      </c>
      <c r="AH40" s="23">
        <f>(SUM(AH12:AH39))</f>
        <v>2383.9274280676209</v>
      </c>
      <c r="AL40" s="8"/>
      <c r="AM40" s="8"/>
      <c r="AN40" s="8"/>
      <c r="AO40" s="8"/>
      <c r="AP40" s="8"/>
      <c r="AQ40" s="8"/>
      <c r="AR40" s="8"/>
      <c r="AS40" s="8"/>
    </row>
    <row r="41" spans="1:65" x14ac:dyDescent="0.25">
      <c r="B41" s="2" t="s">
        <v>78</v>
      </c>
      <c r="R41" s="24">
        <f t="shared" ref="R41:Y41" si="2">SUM(R12:R38)</f>
        <v>2468.8233220000002</v>
      </c>
      <c r="S41" s="24">
        <f t="shared" si="2"/>
        <v>2464.6185229999996</v>
      </c>
      <c r="T41" s="24">
        <f t="shared" si="2"/>
        <v>2402.2296110000002</v>
      </c>
      <c r="U41" s="24">
        <f t="shared" si="2"/>
        <v>2433.2415260000002</v>
      </c>
      <c r="V41" s="24">
        <f t="shared" si="2"/>
        <v>2339.8186030000002</v>
      </c>
      <c r="W41" s="24">
        <f t="shared" si="2"/>
        <v>2386.2176490000006</v>
      </c>
      <c r="X41" s="24">
        <f t="shared" si="2"/>
        <v>2296.1462490000004</v>
      </c>
      <c r="Y41" s="24">
        <f t="shared" si="2"/>
        <v>2269.7567369999997</v>
      </c>
      <c r="Z41" s="23">
        <f t="shared" ref="Z41:AF41" si="3">SUM(Z12:Z38)</f>
        <v>2227.7490711061118</v>
      </c>
      <c r="AA41" s="23">
        <f t="shared" si="3"/>
        <v>2153.7456846175182</v>
      </c>
      <c r="AB41" s="23">
        <f t="shared" si="3"/>
        <v>2193.2066306695233</v>
      </c>
      <c r="AC41" s="23">
        <f t="shared" si="3"/>
        <v>2221.0863591528268</v>
      </c>
      <c r="AD41" s="23">
        <f t="shared" si="3"/>
        <v>2252.2300000000005</v>
      </c>
      <c r="AE41" s="23">
        <f t="shared" si="3"/>
        <v>2220.8020929999998</v>
      </c>
      <c r="AF41" s="23">
        <f t="shared" si="3"/>
        <v>2208.6997211085632</v>
      </c>
      <c r="AG41" s="14">
        <f t="shared" si="0"/>
        <v>-5.449549930443367E-3</v>
      </c>
      <c r="AH41" s="23">
        <f>SUM(AH12:AH38)</f>
        <v>2079.172943893755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5" spans="1:65" x14ac:dyDescent="0.25">
      <c r="Z45" s="14"/>
      <c r="AA45" s="14"/>
      <c r="AB45" s="14"/>
      <c r="AC45" s="14"/>
    </row>
    <row r="46" spans="1:65" x14ac:dyDescent="0.25">
      <c r="Z46" s="14"/>
      <c r="AA46" s="14"/>
      <c r="AB46" s="14"/>
      <c r="AC46" s="14"/>
    </row>
    <row r="47" spans="1:65" x14ac:dyDescent="0.25">
      <c r="Z47" s="14"/>
      <c r="AA47" s="14"/>
      <c r="AB47" s="14"/>
      <c r="AC47" s="14"/>
    </row>
    <row r="48" spans="1:65" x14ac:dyDescent="0.25">
      <c r="Z48" s="14"/>
      <c r="AA48" s="14"/>
      <c r="AB48" s="14"/>
      <c r="AC48" s="14"/>
    </row>
    <row r="49" spans="26:29" x14ac:dyDescent="0.25">
      <c r="Z49" s="14"/>
      <c r="AA49" s="14"/>
      <c r="AB49" s="14"/>
      <c r="AC49" s="14"/>
    </row>
    <row r="50" spans="26:29" x14ac:dyDescent="0.25">
      <c r="Z50" s="14"/>
      <c r="AA50" s="14"/>
      <c r="AB50" s="14"/>
      <c r="AC50" s="14"/>
    </row>
    <row r="51" spans="26:29" x14ac:dyDescent="0.25">
      <c r="Z51" s="14"/>
      <c r="AA51" s="14"/>
      <c r="AB51" s="14"/>
      <c r="AC51" s="14"/>
    </row>
    <row r="52" spans="26:29" x14ac:dyDescent="0.25">
      <c r="Z52" s="14"/>
      <c r="AA52" s="14"/>
      <c r="AB52" s="14"/>
      <c r="AC52" s="14"/>
    </row>
    <row r="53" spans="26:29" x14ac:dyDescent="0.25">
      <c r="Z53" s="14"/>
      <c r="AA53" s="14"/>
      <c r="AB53" s="14"/>
      <c r="AC53" s="14"/>
    </row>
    <row r="54" spans="26:29" x14ac:dyDescent="0.25">
      <c r="Z54" s="14"/>
      <c r="AA54" s="14"/>
      <c r="AB54" s="14"/>
      <c r="AC54" s="14"/>
    </row>
    <row r="55" spans="26:29" x14ac:dyDescent="0.25">
      <c r="Z55" s="14"/>
      <c r="AA55" s="14"/>
      <c r="AB55" s="14"/>
      <c r="AC55" s="14"/>
    </row>
    <row r="56" spans="26:29" x14ac:dyDescent="0.25">
      <c r="Z56" s="14"/>
      <c r="AA56" s="14"/>
      <c r="AB56" s="14"/>
      <c r="AC56" s="14"/>
    </row>
    <row r="57" spans="26:29" x14ac:dyDescent="0.25">
      <c r="Z57" s="14"/>
      <c r="AA57" s="14"/>
      <c r="AB57" s="14"/>
      <c r="AC57" s="14"/>
    </row>
    <row r="58" spans="26:29" x14ac:dyDescent="0.25">
      <c r="Z58" s="14"/>
      <c r="AA58" s="14"/>
      <c r="AB58" s="14"/>
      <c r="AC58" s="14"/>
    </row>
    <row r="59" spans="26:29" x14ac:dyDescent="0.25">
      <c r="Z59" s="14"/>
      <c r="AA59" s="14"/>
      <c r="AB59" s="14"/>
      <c r="AC59" s="14"/>
    </row>
    <row r="60" spans="26:29" x14ac:dyDescent="0.25">
      <c r="Z60" s="14"/>
      <c r="AA60" s="14"/>
      <c r="AB60" s="14"/>
      <c r="AC60" s="14"/>
    </row>
    <row r="61" spans="26:29" x14ac:dyDescent="0.25">
      <c r="Z61" s="14"/>
      <c r="AA61" s="14"/>
      <c r="AB61" s="14"/>
      <c r="AC61" s="14"/>
    </row>
    <row r="62" spans="26:29" x14ac:dyDescent="0.25">
      <c r="Z62" s="14"/>
      <c r="AA62" s="14"/>
      <c r="AB62" s="14"/>
      <c r="AC62" s="14"/>
    </row>
    <row r="63" spans="26:29" x14ac:dyDescent="0.25">
      <c r="Z63" s="14"/>
      <c r="AA63" s="14"/>
      <c r="AB63" s="14"/>
      <c r="AC63" s="14"/>
    </row>
    <row r="64" spans="26:29" x14ac:dyDescent="0.25">
      <c r="Z64" s="14"/>
      <c r="AA64" s="14"/>
      <c r="AB64" s="14"/>
      <c r="AC64" s="14"/>
    </row>
    <row r="65" spans="26:29" x14ac:dyDescent="0.25">
      <c r="Z65" s="14"/>
      <c r="AA65" s="14"/>
      <c r="AB65" s="14"/>
      <c r="AC65" s="14"/>
    </row>
    <row r="66" spans="26:29" x14ac:dyDescent="0.25">
      <c r="Z66" s="14"/>
      <c r="AA66" s="14"/>
      <c r="AB66" s="14"/>
      <c r="AC66" s="14"/>
    </row>
    <row r="67" spans="26:29" x14ac:dyDescent="0.25">
      <c r="Z67" s="14"/>
      <c r="AA67" s="14"/>
      <c r="AB67" s="14"/>
      <c r="AC67" s="14"/>
    </row>
    <row r="68" spans="26:29" x14ac:dyDescent="0.25">
      <c r="Z68" s="14"/>
      <c r="AA68" s="14"/>
      <c r="AB68" s="14"/>
      <c r="AC68" s="14"/>
    </row>
    <row r="69" spans="26:29" x14ac:dyDescent="0.25">
      <c r="Z69" s="14"/>
      <c r="AA69" s="14"/>
      <c r="AB69" s="14"/>
      <c r="AC69" s="14"/>
    </row>
    <row r="70" spans="26:29" x14ac:dyDescent="0.25">
      <c r="Z70" s="14"/>
      <c r="AA70" s="14"/>
      <c r="AB70" s="14"/>
      <c r="AC70" s="14"/>
    </row>
    <row r="71" spans="26:29" x14ac:dyDescent="0.25">
      <c r="Z71" s="14"/>
      <c r="AA71" s="14"/>
      <c r="AB71" s="14"/>
      <c r="AC71" s="14"/>
    </row>
    <row r="72" spans="26:29" x14ac:dyDescent="0.25">
      <c r="Z72" s="14"/>
      <c r="AA72" s="14"/>
      <c r="AB72" s="14"/>
      <c r="AC72" s="14"/>
    </row>
    <row r="73" spans="26:29" x14ac:dyDescent="0.25">
      <c r="Z73" s="14"/>
      <c r="AA73" s="14"/>
      <c r="AB73" s="14"/>
      <c r="AC73" s="14"/>
    </row>
  </sheetData>
  <mergeCells count="2">
    <mergeCell ref="R10:Y10"/>
    <mergeCell ref="Z10:AE10"/>
  </mergeCells>
  <conditionalFormatting sqref="AF12">
    <cfRule type="expression" dxfId="3" priority="4">
      <formula>$D12="No change"</formula>
    </cfRule>
    <cfRule type="expression" dxfId="2" priority="5">
      <formula>ISNUMBER($D12)</formula>
    </cfRule>
  </conditionalFormatting>
  <conditionalFormatting sqref="AF13">
    <cfRule type="expression" dxfId="1" priority="2">
      <formula>$D13="No change"</formula>
    </cfRule>
    <cfRule type="expression" dxfId="0" priority="3">
      <formula>ISNUMBER($D13)</formula>
    </cfRule>
  </conditionalFormatting>
  <conditionalFormatting sqref="AG12:AG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{1C93BB85-CD91-47CE-9D02-8196875B779B}</x14:id>
        </ext>
      </extLst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93BB85-CD91-47CE-9D02-8196875B77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AG12:AG41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ESDemissions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Sporer</dc:creator>
  <cp:lastModifiedBy>Carsten Iversen</cp:lastModifiedBy>
  <dcterms:created xsi:type="dcterms:W3CDTF">2021-12-15T13:47:04Z</dcterms:created>
  <dcterms:modified xsi:type="dcterms:W3CDTF">2021-12-15T16:19:21Z</dcterms:modified>
</cp:coreProperties>
</file>