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20" windowHeight="11895"/>
  </bookViews>
  <sheets>
    <sheet name="Fig 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I">#REF!</definedName>
    <definedName name="\P">#REF!</definedName>
    <definedName name="_Fill" hidden="1">[2]IWWABST!#REF!</definedName>
    <definedName name="_Key1" hidden="1">#REF!</definedName>
    <definedName name="_Key2" hidden="1">#REF!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255</definedName>
    <definedName name="_Regression_Int" hidden="1">1</definedName>
    <definedName name="_Sort" hidden="1">#REF!</definedName>
    <definedName name="GDP">'[3]New Cronos'!$A$56:$M$87</definedName>
    <definedName name="GDP_95_constant_prices">#REF!</definedName>
    <definedName name="GDP_current_prices">#REF!</definedName>
    <definedName name="GIEC">#REF!</definedName>
    <definedName name="INIT">#REF!</definedName>
    <definedName name="LEAP">#REF!</definedName>
    <definedName name="ncd">#REF!</definedName>
    <definedName name="NONLEAP">#REF!</definedName>
    <definedName name="other">[4]NewCronos!$A$609:$IV$652</definedName>
    <definedName name="population">'[5]New Cronos Data'!$A$244:$N$275</definedName>
    <definedName name="_xlnm.Print_Area">#REF!</definedName>
    <definedName name="Print1">#REF!</definedName>
    <definedName name="Summer">#REF!</definedName>
    <definedName name="Summer1">#REF!</definedName>
    <definedName name="tecold">'[6]New Cronos data'!$A$7:$M$32</definedName>
    <definedName name="tecoldf">'[6]Data for graphs'!$A$2:$L$9</definedName>
    <definedName name="TSeg">#REF!</definedName>
    <definedName name="TSEG1">#REF!</definedName>
    <definedName name="TSEG2">#REF!</definedName>
    <definedName name="TSEG3">#REF!</definedName>
    <definedName name="TSEG4">#REF!</definedName>
    <definedName name="TSEG5">#REF!</definedName>
    <definedName name="Winter">#REF!</definedName>
    <definedName name="wrn.Waste." hidden="1">{#N/A,#N/A,FALSE,"7.1A";#N/A,#N/A,FALSE,"7.1B";#N/A,#N/A,FALSE,"7.2A";#N/A,#N/A,FALSE,"7.2B";#N/A,#N/A,FALSE,"7.2C";#N/A,#N/A,FALSE,"7.3";#N/A,#N/A,FALSE,"7.4A";#N/A,#N/A,FALSE,"7.4B";#N/A,#N/A,FALSE,"7.5";#N/A,#N/A,FALSE,"7.6"}</definedName>
    <definedName name="aa">'[7]Oil Consumption – barrels'!#REF!</definedName>
  </definedNames>
  <calcPr calcId="145621"/>
</workbook>
</file>

<file path=xl/calcChain.xml><?xml version="1.0" encoding="utf-8"?>
<calcChain xmlns="http://schemas.openxmlformats.org/spreadsheetml/2006/main">
  <c r="BB43" i="1" l="1"/>
  <c r="BC43" i="1" s="1"/>
  <c r="AZ43" i="1"/>
  <c r="BA43" i="1" s="1"/>
  <c r="AX43" i="1"/>
  <c r="AY43" i="1" s="1"/>
  <c r="AV43" i="1"/>
  <c r="AW43" i="1" s="1"/>
  <c r="AR43" i="1"/>
  <c r="AS43" i="1" s="1"/>
  <c r="Q42" i="1"/>
  <c r="P42" i="1"/>
  <c r="M42" i="1"/>
  <c r="N42" i="1" s="1"/>
  <c r="L42" i="1"/>
  <c r="K42" i="1"/>
  <c r="J42" i="1"/>
  <c r="I42" i="1"/>
  <c r="H42" i="1"/>
  <c r="G42" i="1"/>
  <c r="F42" i="1"/>
  <c r="C42" i="1"/>
  <c r="D42" i="1" s="1"/>
  <c r="B42" i="1"/>
  <c r="AO41" i="1"/>
  <c r="AN41" i="1"/>
  <c r="AM41" i="1"/>
  <c r="AL41" i="1"/>
  <c r="AK41" i="1"/>
  <c r="AJ41" i="1"/>
  <c r="AI41" i="1"/>
  <c r="AH41" i="1"/>
  <c r="AE41" i="1"/>
  <c r="AD41" i="1"/>
  <c r="AA41" i="1"/>
  <c r="Z41" i="1"/>
  <c r="Y41" i="1"/>
  <c r="X41" i="1"/>
  <c r="W41" i="1"/>
  <c r="V41" i="1"/>
  <c r="U41" i="1"/>
  <c r="T41" i="1"/>
  <c r="Q41" i="1"/>
  <c r="P41" i="1"/>
  <c r="M41" i="1"/>
  <c r="L41" i="1"/>
  <c r="K41" i="1"/>
  <c r="J41" i="1"/>
  <c r="I41" i="1"/>
  <c r="H41" i="1"/>
  <c r="G41" i="1"/>
  <c r="F41" i="1"/>
  <c r="C41" i="1"/>
  <c r="B41" i="1"/>
  <c r="AO40" i="1"/>
  <c r="AN40" i="1"/>
  <c r="AM40" i="1"/>
  <c r="AL40" i="1"/>
  <c r="AK40" i="1"/>
  <c r="AJ40" i="1"/>
  <c r="AI40" i="1"/>
  <c r="AH40" i="1"/>
  <c r="AE40" i="1"/>
  <c r="AD40" i="1"/>
  <c r="AA40" i="1"/>
  <c r="Z40" i="1"/>
  <c r="Y40" i="1"/>
  <c r="X40" i="1"/>
  <c r="W40" i="1"/>
  <c r="V40" i="1"/>
  <c r="U40" i="1"/>
  <c r="T40" i="1"/>
  <c r="Q40" i="1"/>
  <c r="P40" i="1"/>
  <c r="N40" i="1"/>
  <c r="M40" i="1"/>
  <c r="L40" i="1"/>
  <c r="K40" i="1"/>
  <c r="J40" i="1"/>
  <c r="I40" i="1"/>
  <c r="H40" i="1"/>
  <c r="G40" i="1"/>
  <c r="F40" i="1"/>
  <c r="C40" i="1"/>
  <c r="D40" i="1" s="1"/>
  <c r="B40" i="1"/>
  <c r="AO39" i="1"/>
  <c r="AN39" i="1"/>
  <c r="AM39" i="1"/>
  <c r="AL39" i="1"/>
  <c r="AK39" i="1"/>
  <c r="AJ39" i="1"/>
  <c r="AI39" i="1"/>
  <c r="AH39" i="1"/>
  <c r="AE39" i="1"/>
  <c r="AD39" i="1"/>
  <c r="AA39" i="1"/>
  <c r="Z39" i="1"/>
  <c r="Y39" i="1"/>
  <c r="X39" i="1"/>
  <c r="W39" i="1"/>
  <c r="V39" i="1"/>
  <c r="U39" i="1"/>
  <c r="T39" i="1"/>
  <c r="Q39" i="1"/>
  <c r="P39" i="1"/>
  <c r="N39" i="1"/>
  <c r="M39" i="1"/>
  <c r="L39" i="1"/>
  <c r="K39" i="1"/>
  <c r="J39" i="1"/>
  <c r="I39" i="1"/>
  <c r="H39" i="1"/>
  <c r="G39" i="1"/>
  <c r="F39" i="1"/>
  <c r="C39" i="1"/>
  <c r="D39" i="1" s="1"/>
  <c r="B39" i="1"/>
  <c r="AO38" i="1"/>
  <c r="AN38" i="1"/>
  <c r="AM38" i="1"/>
  <c r="AL38" i="1"/>
  <c r="AK38" i="1"/>
  <c r="AJ38" i="1"/>
  <c r="AI38" i="1"/>
  <c r="AH38" i="1"/>
  <c r="AE38" i="1"/>
  <c r="AD38" i="1"/>
  <c r="AA38" i="1"/>
  <c r="Z38" i="1"/>
  <c r="Y38" i="1"/>
  <c r="X38" i="1"/>
  <c r="W38" i="1"/>
  <c r="V38" i="1"/>
  <c r="U38" i="1"/>
  <c r="T38" i="1"/>
  <c r="Q38" i="1"/>
  <c r="P38" i="1"/>
  <c r="N38" i="1"/>
  <c r="M38" i="1"/>
  <c r="L38" i="1"/>
  <c r="K38" i="1"/>
  <c r="J38" i="1"/>
  <c r="I38" i="1"/>
  <c r="H38" i="1"/>
  <c r="G38" i="1"/>
  <c r="F38" i="1"/>
  <c r="C38" i="1"/>
  <c r="D38" i="1" s="1"/>
  <c r="B38" i="1"/>
  <c r="AO37" i="1"/>
  <c r="AN37" i="1"/>
  <c r="AM37" i="1"/>
  <c r="AL37" i="1"/>
  <c r="AK37" i="1"/>
  <c r="AJ37" i="1"/>
  <c r="AI37" i="1"/>
  <c r="AH37" i="1"/>
  <c r="AE37" i="1"/>
  <c r="AD37" i="1"/>
  <c r="AA37" i="1"/>
  <c r="Z37" i="1"/>
  <c r="Y37" i="1"/>
  <c r="X37" i="1"/>
  <c r="W37" i="1"/>
  <c r="V37" i="1"/>
  <c r="U37" i="1"/>
  <c r="T37" i="1"/>
  <c r="Q37" i="1"/>
  <c r="P37" i="1"/>
  <c r="N37" i="1"/>
  <c r="M37" i="1"/>
  <c r="L37" i="1"/>
  <c r="K37" i="1"/>
  <c r="J37" i="1"/>
  <c r="I37" i="1"/>
  <c r="H37" i="1"/>
  <c r="G37" i="1"/>
  <c r="F37" i="1"/>
  <c r="C37" i="1"/>
  <c r="D37" i="1" s="1"/>
  <c r="B37" i="1"/>
  <c r="AO36" i="1"/>
  <c r="AN36" i="1"/>
  <c r="AM36" i="1"/>
  <c r="AL36" i="1"/>
  <c r="AK36" i="1"/>
  <c r="AJ36" i="1"/>
  <c r="AI36" i="1"/>
  <c r="AH36" i="1"/>
  <c r="AE36" i="1"/>
  <c r="AD36" i="1"/>
  <c r="AA36" i="1"/>
  <c r="Z36" i="1"/>
  <c r="Y36" i="1"/>
  <c r="X36" i="1"/>
  <c r="W36" i="1"/>
  <c r="V36" i="1"/>
  <c r="U36" i="1"/>
  <c r="T36" i="1"/>
  <c r="Q36" i="1"/>
  <c r="P36" i="1"/>
  <c r="N36" i="1"/>
  <c r="M36" i="1"/>
  <c r="L36" i="1"/>
  <c r="K36" i="1"/>
  <c r="J36" i="1"/>
  <c r="I36" i="1"/>
  <c r="H36" i="1"/>
  <c r="G36" i="1"/>
  <c r="F36" i="1"/>
  <c r="C36" i="1"/>
  <c r="D36" i="1" s="1"/>
  <c r="B36" i="1"/>
  <c r="AO35" i="1"/>
  <c r="AN35" i="1"/>
  <c r="AM35" i="1"/>
  <c r="AL35" i="1"/>
  <c r="AK35" i="1"/>
  <c r="AJ35" i="1"/>
  <c r="AI35" i="1"/>
  <c r="AH35" i="1"/>
  <c r="AE35" i="1"/>
  <c r="AD35" i="1"/>
  <c r="AA35" i="1"/>
  <c r="Z35" i="1"/>
  <c r="Y35" i="1"/>
  <c r="X35" i="1"/>
  <c r="W35" i="1"/>
  <c r="V35" i="1"/>
  <c r="U35" i="1"/>
  <c r="T35" i="1"/>
  <c r="Q35" i="1"/>
  <c r="P35" i="1"/>
  <c r="N35" i="1"/>
  <c r="M35" i="1"/>
  <c r="L35" i="1"/>
  <c r="K35" i="1"/>
  <c r="J35" i="1"/>
  <c r="I35" i="1"/>
  <c r="H35" i="1"/>
  <c r="G35" i="1"/>
  <c r="F35" i="1"/>
  <c r="C35" i="1"/>
  <c r="D35" i="1" s="1"/>
  <c r="B35" i="1"/>
  <c r="AO34" i="1"/>
  <c r="AN34" i="1"/>
  <c r="AM34" i="1"/>
  <c r="AL34" i="1"/>
  <c r="AK34" i="1"/>
  <c r="AJ34" i="1"/>
  <c r="AI34" i="1"/>
  <c r="AH34" i="1"/>
  <c r="AE34" i="1"/>
  <c r="AD34" i="1"/>
  <c r="AA34" i="1"/>
  <c r="Z34" i="1"/>
  <c r="Y34" i="1"/>
  <c r="X34" i="1"/>
  <c r="W34" i="1"/>
  <c r="V34" i="1"/>
  <c r="U34" i="1"/>
  <c r="T34" i="1"/>
  <c r="Q34" i="1"/>
  <c r="P34" i="1"/>
  <c r="N34" i="1"/>
  <c r="M34" i="1"/>
  <c r="L34" i="1"/>
  <c r="K34" i="1"/>
  <c r="J34" i="1"/>
  <c r="I34" i="1"/>
  <c r="H34" i="1"/>
  <c r="G34" i="1"/>
  <c r="F34" i="1"/>
  <c r="C34" i="1"/>
  <c r="D34" i="1" s="1"/>
  <c r="B34" i="1"/>
  <c r="AO33" i="1"/>
  <c r="AN33" i="1"/>
  <c r="AM33" i="1"/>
  <c r="AL33" i="1"/>
  <c r="AK33" i="1"/>
  <c r="AJ33" i="1"/>
  <c r="AI33" i="1"/>
  <c r="AH33" i="1"/>
  <c r="AE33" i="1"/>
  <c r="AD33" i="1"/>
  <c r="AA33" i="1"/>
  <c r="Z33" i="1"/>
  <c r="Y33" i="1"/>
  <c r="X33" i="1"/>
  <c r="W33" i="1"/>
  <c r="V33" i="1"/>
  <c r="U33" i="1"/>
  <c r="T33" i="1"/>
  <c r="Q33" i="1"/>
  <c r="P33" i="1"/>
  <c r="N33" i="1"/>
  <c r="M33" i="1"/>
  <c r="L33" i="1"/>
  <c r="K33" i="1"/>
  <c r="J33" i="1"/>
  <c r="I33" i="1"/>
  <c r="H33" i="1"/>
  <c r="G33" i="1"/>
  <c r="F33" i="1"/>
  <c r="C33" i="1"/>
  <c r="D33" i="1" s="1"/>
  <c r="B33" i="1"/>
  <c r="AO32" i="1"/>
  <c r="AN32" i="1"/>
  <c r="AM32" i="1"/>
  <c r="AL32" i="1"/>
  <c r="AK32" i="1"/>
  <c r="AJ32" i="1"/>
  <c r="AI32" i="1"/>
  <c r="AH32" i="1"/>
  <c r="AE32" i="1"/>
  <c r="AD32" i="1"/>
  <c r="AA32" i="1"/>
  <c r="Z32" i="1"/>
  <c r="Y32" i="1"/>
  <c r="X32" i="1"/>
  <c r="W32" i="1"/>
  <c r="V32" i="1"/>
  <c r="U32" i="1"/>
  <c r="T32" i="1"/>
  <c r="Q32" i="1"/>
  <c r="P32" i="1"/>
  <c r="N32" i="1"/>
  <c r="M32" i="1"/>
  <c r="L32" i="1"/>
  <c r="K32" i="1"/>
  <c r="J32" i="1"/>
  <c r="I32" i="1"/>
  <c r="H32" i="1"/>
  <c r="G32" i="1"/>
  <c r="F32" i="1"/>
  <c r="C32" i="1"/>
  <c r="D32" i="1" s="1"/>
  <c r="B32" i="1"/>
  <c r="AO31" i="1"/>
  <c r="AN31" i="1"/>
  <c r="AM31" i="1"/>
  <c r="AL31" i="1"/>
  <c r="AK31" i="1"/>
  <c r="AJ31" i="1"/>
  <c r="AI31" i="1"/>
  <c r="AH31" i="1"/>
  <c r="AE31" i="1"/>
  <c r="AD31" i="1"/>
  <c r="AA31" i="1"/>
  <c r="Z31" i="1"/>
  <c r="Y31" i="1"/>
  <c r="X31" i="1"/>
  <c r="W31" i="1"/>
  <c r="V31" i="1"/>
  <c r="U31" i="1"/>
  <c r="T31" i="1"/>
  <c r="Q31" i="1"/>
  <c r="P31" i="1"/>
  <c r="N31" i="1"/>
  <c r="M31" i="1"/>
  <c r="L31" i="1"/>
  <c r="K31" i="1"/>
  <c r="J31" i="1"/>
  <c r="I31" i="1"/>
  <c r="H31" i="1"/>
  <c r="G31" i="1"/>
  <c r="F31" i="1"/>
  <c r="C31" i="1"/>
  <c r="D31" i="1" s="1"/>
  <c r="B31" i="1"/>
  <c r="AO30" i="1"/>
  <c r="AN30" i="1"/>
  <c r="AM30" i="1"/>
  <c r="AL30" i="1"/>
  <c r="AK30" i="1"/>
  <c r="AJ30" i="1"/>
  <c r="AI30" i="1"/>
  <c r="AH30" i="1"/>
  <c r="AE30" i="1"/>
  <c r="AD30" i="1"/>
  <c r="AA30" i="1"/>
  <c r="Z30" i="1"/>
  <c r="Y30" i="1"/>
  <c r="X30" i="1"/>
  <c r="W30" i="1"/>
  <c r="V30" i="1"/>
  <c r="U30" i="1"/>
  <c r="T30" i="1"/>
  <c r="Q30" i="1"/>
  <c r="P30" i="1"/>
  <c r="N30" i="1"/>
  <c r="M30" i="1"/>
  <c r="L30" i="1"/>
  <c r="K30" i="1"/>
  <c r="J30" i="1"/>
  <c r="I30" i="1"/>
  <c r="H30" i="1"/>
  <c r="G30" i="1"/>
  <c r="F30" i="1"/>
  <c r="C30" i="1"/>
  <c r="D30" i="1" s="1"/>
  <c r="B30" i="1"/>
  <c r="AO29" i="1"/>
  <c r="AN29" i="1"/>
  <c r="AM29" i="1"/>
  <c r="AL29" i="1"/>
  <c r="AK29" i="1"/>
  <c r="AJ29" i="1"/>
  <c r="AI29" i="1"/>
  <c r="AH29" i="1"/>
  <c r="AE29" i="1"/>
  <c r="AD29" i="1"/>
  <c r="AA29" i="1"/>
  <c r="Z29" i="1"/>
  <c r="Y29" i="1"/>
  <c r="X29" i="1"/>
  <c r="W29" i="1"/>
  <c r="V29" i="1"/>
  <c r="U29" i="1"/>
  <c r="T29" i="1"/>
  <c r="Q29" i="1"/>
  <c r="P29" i="1"/>
  <c r="N29" i="1"/>
  <c r="M29" i="1"/>
  <c r="L29" i="1"/>
  <c r="K29" i="1"/>
  <c r="J29" i="1"/>
  <c r="I29" i="1"/>
  <c r="H29" i="1"/>
  <c r="G29" i="1"/>
  <c r="F29" i="1"/>
  <c r="C29" i="1"/>
  <c r="D29" i="1" s="1"/>
  <c r="B29" i="1"/>
  <c r="AO28" i="1"/>
  <c r="AN28" i="1"/>
  <c r="AM28" i="1"/>
  <c r="AL28" i="1"/>
  <c r="AK28" i="1"/>
  <c r="AJ28" i="1"/>
  <c r="AI28" i="1"/>
  <c r="AH28" i="1"/>
  <c r="AE28" i="1"/>
  <c r="AD28" i="1"/>
  <c r="AA28" i="1"/>
  <c r="Z28" i="1"/>
  <c r="Y28" i="1"/>
  <c r="X28" i="1"/>
  <c r="W28" i="1"/>
  <c r="V28" i="1"/>
  <c r="U28" i="1"/>
  <c r="T28" i="1"/>
  <c r="Q28" i="1"/>
  <c r="P28" i="1"/>
  <c r="N28" i="1"/>
  <c r="M28" i="1"/>
  <c r="L28" i="1"/>
  <c r="K28" i="1"/>
  <c r="J28" i="1"/>
  <c r="I28" i="1"/>
  <c r="H28" i="1"/>
  <c r="G28" i="1"/>
  <c r="F28" i="1"/>
  <c r="C28" i="1"/>
  <c r="D28" i="1" s="1"/>
  <c r="B28" i="1"/>
  <c r="AO27" i="1"/>
  <c r="AN27" i="1"/>
  <c r="AM27" i="1"/>
  <c r="AL27" i="1"/>
  <c r="AK27" i="1"/>
  <c r="AJ27" i="1"/>
  <c r="AI27" i="1"/>
  <c r="AH27" i="1"/>
  <c r="AE27" i="1"/>
  <c r="AD27" i="1"/>
  <c r="AA27" i="1"/>
  <c r="Z27" i="1"/>
  <c r="Y27" i="1"/>
  <c r="X27" i="1"/>
  <c r="W27" i="1"/>
  <c r="V27" i="1"/>
  <c r="U27" i="1"/>
  <c r="T27" i="1"/>
  <c r="Q27" i="1"/>
  <c r="P27" i="1"/>
  <c r="N27" i="1"/>
  <c r="M27" i="1"/>
  <c r="L27" i="1"/>
  <c r="K27" i="1"/>
  <c r="J27" i="1"/>
  <c r="I27" i="1"/>
  <c r="H27" i="1"/>
  <c r="G27" i="1"/>
  <c r="F27" i="1"/>
  <c r="C27" i="1"/>
  <c r="D27" i="1" s="1"/>
  <c r="B27" i="1"/>
  <c r="AO26" i="1"/>
  <c r="AN26" i="1"/>
  <c r="AM26" i="1"/>
  <c r="AL26" i="1"/>
  <c r="AK26" i="1"/>
  <c r="AJ26" i="1"/>
  <c r="AI26" i="1"/>
  <c r="AH26" i="1"/>
  <c r="AE26" i="1"/>
  <c r="AD26" i="1"/>
  <c r="AA26" i="1"/>
  <c r="Z26" i="1"/>
  <c r="Y26" i="1"/>
  <c r="X26" i="1"/>
  <c r="W26" i="1"/>
  <c r="V26" i="1"/>
  <c r="U26" i="1"/>
  <c r="T26" i="1"/>
  <c r="Q26" i="1"/>
  <c r="P26" i="1"/>
  <c r="N26" i="1"/>
  <c r="M26" i="1"/>
  <c r="L26" i="1"/>
  <c r="K26" i="1"/>
  <c r="J26" i="1"/>
  <c r="I26" i="1"/>
  <c r="H26" i="1"/>
  <c r="G26" i="1"/>
  <c r="F26" i="1"/>
  <c r="C26" i="1"/>
  <c r="D26" i="1" s="1"/>
  <c r="B26" i="1"/>
  <c r="AO25" i="1"/>
  <c r="AN25" i="1"/>
  <c r="AM25" i="1"/>
  <c r="AL25" i="1"/>
  <c r="AK25" i="1"/>
  <c r="AJ25" i="1"/>
  <c r="AI25" i="1"/>
  <c r="AH25" i="1"/>
  <c r="AE25" i="1"/>
  <c r="AD25" i="1"/>
  <c r="AA25" i="1"/>
  <c r="Z25" i="1"/>
  <c r="Y25" i="1"/>
  <c r="X25" i="1"/>
  <c r="W25" i="1"/>
  <c r="V25" i="1"/>
  <c r="U25" i="1"/>
  <c r="T25" i="1"/>
  <c r="Q25" i="1"/>
  <c r="P25" i="1"/>
  <c r="M25" i="1"/>
  <c r="N25" i="1" s="1"/>
  <c r="L25" i="1"/>
  <c r="K25" i="1"/>
  <c r="J25" i="1"/>
  <c r="I25" i="1"/>
  <c r="H25" i="1"/>
  <c r="G25" i="1"/>
  <c r="F25" i="1"/>
  <c r="D25" i="1"/>
  <c r="C25" i="1"/>
  <c r="B25" i="1"/>
  <c r="AO24" i="1"/>
  <c r="AN24" i="1"/>
  <c r="AM24" i="1"/>
  <c r="AL24" i="1"/>
  <c r="AK24" i="1"/>
  <c r="AJ24" i="1"/>
  <c r="AI24" i="1"/>
  <c r="AH24" i="1"/>
  <c r="AE24" i="1"/>
  <c r="AD24" i="1"/>
  <c r="AA24" i="1"/>
  <c r="Z24" i="1"/>
  <c r="Y24" i="1"/>
  <c r="X24" i="1"/>
  <c r="W24" i="1"/>
  <c r="V24" i="1"/>
  <c r="U24" i="1"/>
  <c r="T24" i="1"/>
  <c r="Q24" i="1"/>
  <c r="P24" i="1"/>
  <c r="M24" i="1"/>
  <c r="N24" i="1" s="1"/>
  <c r="L24" i="1"/>
  <c r="K24" i="1"/>
  <c r="J24" i="1"/>
  <c r="I24" i="1"/>
  <c r="H24" i="1"/>
  <c r="G24" i="1"/>
  <c r="F24" i="1"/>
  <c r="D24" i="1"/>
  <c r="C24" i="1"/>
  <c r="B24" i="1"/>
  <c r="AO23" i="1"/>
  <c r="AN23" i="1"/>
  <c r="AM23" i="1"/>
  <c r="AL23" i="1"/>
  <c r="AK23" i="1"/>
  <c r="AJ23" i="1"/>
  <c r="AI23" i="1"/>
  <c r="AH23" i="1"/>
  <c r="AE23" i="1"/>
  <c r="AD23" i="1"/>
  <c r="AA23" i="1"/>
  <c r="Z23" i="1"/>
  <c r="Y23" i="1"/>
  <c r="X23" i="1"/>
  <c r="W23" i="1"/>
  <c r="V23" i="1"/>
  <c r="U23" i="1"/>
  <c r="T23" i="1"/>
  <c r="Q23" i="1"/>
  <c r="P23" i="1"/>
  <c r="M23" i="1"/>
  <c r="L23" i="1"/>
  <c r="K23" i="1"/>
  <c r="J23" i="1"/>
  <c r="I23" i="1"/>
  <c r="H23" i="1"/>
  <c r="G23" i="1"/>
  <c r="F23" i="1"/>
  <c r="C23" i="1"/>
  <c r="D23" i="1" s="1"/>
  <c r="B23" i="1"/>
  <c r="AO22" i="1"/>
  <c r="AN22" i="1"/>
  <c r="AM22" i="1"/>
  <c r="AL22" i="1"/>
  <c r="AK22" i="1"/>
  <c r="AJ22" i="1"/>
  <c r="AI22" i="1"/>
  <c r="AH22" i="1"/>
  <c r="AE22" i="1"/>
  <c r="AD22" i="1"/>
  <c r="AA22" i="1"/>
  <c r="Z22" i="1"/>
  <c r="Y22" i="1"/>
  <c r="X22" i="1"/>
  <c r="W22" i="1"/>
  <c r="V22" i="1"/>
  <c r="U22" i="1"/>
  <c r="T22" i="1"/>
  <c r="Q22" i="1"/>
  <c r="P22" i="1"/>
  <c r="N22" i="1"/>
  <c r="M22" i="1"/>
  <c r="L22" i="1"/>
  <c r="K22" i="1"/>
  <c r="J22" i="1"/>
  <c r="I22" i="1"/>
  <c r="H22" i="1"/>
  <c r="G22" i="1"/>
  <c r="F22" i="1"/>
  <c r="C22" i="1"/>
  <c r="D22" i="1" s="1"/>
  <c r="B22" i="1"/>
  <c r="AO21" i="1"/>
  <c r="AN21" i="1"/>
  <c r="AM21" i="1"/>
  <c r="AL21" i="1"/>
  <c r="AK21" i="1"/>
  <c r="AJ21" i="1"/>
  <c r="AI21" i="1"/>
  <c r="AH21" i="1"/>
  <c r="AE21" i="1"/>
  <c r="AD21" i="1"/>
  <c r="AA21" i="1"/>
  <c r="Z21" i="1"/>
  <c r="Y21" i="1"/>
  <c r="X21" i="1"/>
  <c r="W21" i="1"/>
  <c r="V21" i="1"/>
  <c r="U21" i="1"/>
  <c r="T21" i="1"/>
  <c r="Q21" i="1"/>
  <c r="P21" i="1"/>
  <c r="N21" i="1"/>
  <c r="M21" i="1"/>
  <c r="L21" i="1"/>
  <c r="K21" i="1"/>
  <c r="J21" i="1"/>
  <c r="I21" i="1"/>
  <c r="H21" i="1"/>
  <c r="G21" i="1"/>
  <c r="F21" i="1"/>
  <c r="C21" i="1"/>
  <c r="D21" i="1" s="1"/>
  <c r="B21" i="1"/>
  <c r="AO20" i="1"/>
  <c r="AN20" i="1"/>
  <c r="AM20" i="1"/>
  <c r="AL20" i="1"/>
  <c r="AK20" i="1"/>
  <c r="AJ20" i="1"/>
  <c r="AI20" i="1"/>
  <c r="AH20" i="1"/>
  <c r="AE20" i="1"/>
  <c r="AD20" i="1"/>
  <c r="AA20" i="1"/>
  <c r="Z20" i="1"/>
  <c r="Y20" i="1"/>
  <c r="X20" i="1"/>
  <c r="W20" i="1"/>
  <c r="V20" i="1"/>
  <c r="U20" i="1"/>
  <c r="T20" i="1"/>
  <c r="Q20" i="1"/>
  <c r="P20" i="1"/>
  <c r="N20" i="1"/>
  <c r="M20" i="1"/>
  <c r="L20" i="1"/>
  <c r="K20" i="1"/>
  <c r="J20" i="1"/>
  <c r="I20" i="1"/>
  <c r="H20" i="1"/>
  <c r="G20" i="1"/>
  <c r="F20" i="1"/>
  <c r="C20" i="1"/>
  <c r="D20" i="1" s="1"/>
  <c r="B20" i="1"/>
  <c r="AO19" i="1"/>
  <c r="AN19" i="1"/>
  <c r="AM19" i="1"/>
  <c r="AL19" i="1"/>
  <c r="AK19" i="1"/>
  <c r="AJ19" i="1"/>
  <c r="AI19" i="1"/>
  <c r="AH19" i="1"/>
  <c r="AE19" i="1"/>
  <c r="AD19" i="1"/>
  <c r="AA19" i="1"/>
  <c r="Z19" i="1"/>
  <c r="Y19" i="1"/>
  <c r="X19" i="1"/>
  <c r="W19" i="1"/>
  <c r="V19" i="1"/>
  <c r="U19" i="1"/>
  <c r="T19" i="1"/>
  <c r="Q19" i="1"/>
  <c r="P19" i="1"/>
  <c r="N19" i="1"/>
  <c r="M19" i="1"/>
  <c r="L19" i="1"/>
  <c r="K19" i="1"/>
  <c r="J19" i="1"/>
  <c r="I19" i="1"/>
  <c r="H19" i="1"/>
  <c r="G19" i="1"/>
  <c r="F19" i="1"/>
  <c r="C19" i="1"/>
  <c r="D19" i="1" s="1"/>
  <c r="B19" i="1"/>
  <c r="AO18" i="1"/>
  <c r="AN18" i="1"/>
  <c r="AM18" i="1"/>
  <c r="AL18" i="1"/>
  <c r="AK18" i="1"/>
  <c r="AJ18" i="1"/>
  <c r="AI18" i="1"/>
  <c r="AH18" i="1"/>
  <c r="AE18" i="1"/>
  <c r="AD18" i="1"/>
  <c r="AA18" i="1"/>
  <c r="Z18" i="1"/>
  <c r="Y18" i="1"/>
  <c r="X18" i="1"/>
  <c r="W18" i="1"/>
  <c r="V18" i="1"/>
  <c r="U18" i="1"/>
  <c r="T18" i="1"/>
  <c r="Q18" i="1"/>
  <c r="P18" i="1"/>
  <c r="N18" i="1"/>
  <c r="M18" i="1"/>
  <c r="L18" i="1"/>
  <c r="K18" i="1"/>
  <c r="J18" i="1"/>
  <c r="I18" i="1"/>
  <c r="H18" i="1"/>
  <c r="G18" i="1"/>
  <c r="F18" i="1"/>
  <c r="C18" i="1"/>
  <c r="D18" i="1" s="1"/>
  <c r="B18" i="1"/>
  <c r="AO17" i="1"/>
  <c r="AN17" i="1"/>
  <c r="AM17" i="1"/>
  <c r="AL17" i="1"/>
  <c r="AK17" i="1"/>
  <c r="AJ17" i="1"/>
  <c r="AI17" i="1"/>
  <c r="AH17" i="1"/>
  <c r="AE17" i="1"/>
  <c r="AD17" i="1"/>
  <c r="AA17" i="1"/>
  <c r="Z17" i="1"/>
  <c r="Y17" i="1"/>
  <c r="X17" i="1"/>
  <c r="W17" i="1"/>
  <c r="V17" i="1"/>
  <c r="U17" i="1"/>
  <c r="T17" i="1"/>
  <c r="Q17" i="1"/>
  <c r="P17" i="1"/>
  <c r="N17" i="1"/>
  <c r="M17" i="1"/>
  <c r="L17" i="1"/>
  <c r="K17" i="1"/>
  <c r="J17" i="1"/>
  <c r="I17" i="1"/>
  <c r="H17" i="1"/>
  <c r="G17" i="1"/>
  <c r="F17" i="1"/>
  <c r="C17" i="1"/>
  <c r="D17" i="1" s="1"/>
  <c r="B17" i="1"/>
  <c r="AO16" i="1"/>
  <c r="AN16" i="1"/>
  <c r="AM16" i="1"/>
  <c r="AL16" i="1"/>
  <c r="AK16" i="1"/>
  <c r="AJ16" i="1"/>
  <c r="AI16" i="1"/>
  <c r="AH16" i="1"/>
  <c r="AE16" i="1"/>
  <c r="AD16" i="1"/>
  <c r="AA16" i="1"/>
  <c r="Z16" i="1"/>
  <c r="Y16" i="1"/>
  <c r="X16" i="1"/>
  <c r="W16" i="1"/>
  <c r="V16" i="1"/>
  <c r="U16" i="1"/>
  <c r="T16" i="1"/>
  <c r="Q16" i="1"/>
  <c r="P16" i="1"/>
  <c r="N16" i="1"/>
  <c r="M16" i="1"/>
  <c r="L16" i="1"/>
  <c r="K16" i="1"/>
  <c r="J16" i="1"/>
  <c r="I16" i="1"/>
  <c r="H16" i="1"/>
  <c r="G16" i="1"/>
  <c r="F16" i="1"/>
  <c r="C16" i="1"/>
  <c r="D16" i="1" s="1"/>
  <c r="B16" i="1"/>
  <c r="AO15" i="1"/>
  <c r="AN15" i="1"/>
  <c r="AM15" i="1"/>
  <c r="AL15" i="1"/>
  <c r="AK15" i="1"/>
  <c r="AJ15" i="1"/>
  <c r="AI15" i="1"/>
  <c r="AH15" i="1"/>
  <c r="AE15" i="1"/>
  <c r="AD15" i="1"/>
  <c r="AA15" i="1"/>
  <c r="Z15" i="1"/>
  <c r="Y15" i="1"/>
  <c r="X15" i="1"/>
  <c r="W15" i="1"/>
  <c r="V15" i="1"/>
  <c r="U15" i="1"/>
  <c r="T15" i="1"/>
  <c r="Q15" i="1"/>
  <c r="P15" i="1"/>
  <c r="N15" i="1"/>
  <c r="M15" i="1"/>
  <c r="L15" i="1"/>
  <c r="K15" i="1"/>
  <c r="J15" i="1"/>
  <c r="I15" i="1"/>
  <c r="H15" i="1"/>
  <c r="G15" i="1"/>
  <c r="F15" i="1"/>
  <c r="C15" i="1"/>
  <c r="D15" i="1" s="1"/>
  <c r="B15" i="1"/>
  <c r="AO14" i="1"/>
  <c r="AN14" i="1"/>
  <c r="AM14" i="1"/>
  <c r="AL14" i="1"/>
  <c r="AK14" i="1"/>
  <c r="AJ14" i="1"/>
  <c r="AI14" i="1"/>
  <c r="AH14" i="1"/>
  <c r="AE14" i="1"/>
  <c r="AD14" i="1"/>
  <c r="AA14" i="1"/>
  <c r="Z14" i="1"/>
  <c r="Y14" i="1"/>
  <c r="X14" i="1"/>
  <c r="W14" i="1"/>
  <c r="V14" i="1"/>
  <c r="U14" i="1"/>
  <c r="T14" i="1"/>
  <c r="Q14" i="1"/>
  <c r="P14" i="1"/>
  <c r="N14" i="1"/>
  <c r="M14" i="1"/>
  <c r="L14" i="1"/>
  <c r="K14" i="1"/>
  <c r="J14" i="1"/>
  <c r="I14" i="1"/>
  <c r="H14" i="1"/>
  <c r="G14" i="1"/>
  <c r="F14" i="1"/>
  <c r="C14" i="1"/>
  <c r="D14" i="1" s="1"/>
  <c r="B14" i="1"/>
  <c r="AO13" i="1"/>
  <c r="AN13" i="1"/>
  <c r="AM13" i="1"/>
  <c r="AL13" i="1"/>
  <c r="AK13" i="1"/>
  <c r="AJ13" i="1"/>
  <c r="AI13" i="1"/>
  <c r="AH13" i="1"/>
  <c r="AE13" i="1"/>
  <c r="AD13" i="1"/>
  <c r="AA13" i="1"/>
  <c r="Z13" i="1"/>
  <c r="Y13" i="1"/>
  <c r="X13" i="1"/>
  <c r="W13" i="1"/>
  <c r="V13" i="1"/>
  <c r="U13" i="1"/>
  <c r="T13" i="1"/>
  <c r="Q13" i="1"/>
  <c r="P13" i="1"/>
  <c r="N13" i="1"/>
  <c r="M13" i="1"/>
  <c r="L13" i="1"/>
  <c r="K13" i="1"/>
  <c r="J13" i="1"/>
  <c r="I13" i="1"/>
  <c r="H13" i="1"/>
  <c r="G13" i="1"/>
  <c r="F13" i="1"/>
  <c r="C13" i="1"/>
  <c r="D13" i="1" s="1"/>
  <c r="B13" i="1"/>
  <c r="AO12" i="1"/>
  <c r="AO43" i="1" s="1"/>
  <c r="AN12" i="1"/>
  <c r="AN43" i="1" s="1"/>
  <c r="AM12" i="1"/>
  <c r="AM43" i="1" s="1"/>
  <c r="AL12" i="1"/>
  <c r="AL43" i="1" s="1"/>
  <c r="AK12" i="1"/>
  <c r="AK43" i="1" s="1"/>
  <c r="AJ12" i="1"/>
  <c r="AJ43" i="1" s="1"/>
  <c r="AI12" i="1"/>
  <c r="AI43" i="1" s="1"/>
  <c r="AH12" i="1"/>
  <c r="AH43" i="1" s="1"/>
  <c r="AE12" i="1"/>
  <c r="AE43" i="1" s="1"/>
  <c r="AD12" i="1"/>
  <c r="AD43" i="1" s="1"/>
  <c r="AA12" i="1"/>
  <c r="AA43" i="1" s="1"/>
  <c r="Z12" i="1"/>
  <c r="Z43" i="1" s="1"/>
  <c r="Y12" i="1"/>
  <c r="Y43" i="1" s="1"/>
  <c r="X12" i="1"/>
  <c r="X43" i="1" s="1"/>
  <c r="W12" i="1"/>
  <c r="W43" i="1" s="1"/>
  <c r="V12" i="1"/>
  <c r="V43" i="1" s="1"/>
  <c r="U12" i="1"/>
  <c r="U43" i="1" s="1"/>
  <c r="T12" i="1"/>
  <c r="T43" i="1" s="1"/>
  <c r="Q12" i="1"/>
  <c r="Q43" i="1" s="1"/>
  <c r="P12" i="1"/>
  <c r="P43" i="1" s="1"/>
  <c r="N12" i="1"/>
  <c r="M12" i="1"/>
  <c r="L12" i="1"/>
  <c r="L43" i="1" s="1"/>
  <c r="K12" i="1"/>
  <c r="J12" i="1"/>
  <c r="J43" i="1" s="1"/>
  <c r="I12" i="1"/>
  <c r="H12" i="1"/>
  <c r="H43" i="1" s="1"/>
  <c r="G12" i="1"/>
  <c r="F12" i="1"/>
  <c r="F43" i="1" s="1"/>
  <c r="C12" i="1"/>
  <c r="B12" i="1"/>
  <c r="B43" i="1" s="1"/>
  <c r="AO11" i="1"/>
  <c r="AN11" i="1"/>
  <c r="AM11" i="1"/>
  <c r="AL11" i="1"/>
  <c r="AK11" i="1"/>
  <c r="AJ11" i="1"/>
  <c r="AI11" i="1"/>
  <c r="AH11" i="1"/>
  <c r="AE11" i="1"/>
  <c r="AD11" i="1"/>
  <c r="AA11" i="1"/>
  <c r="Z11" i="1"/>
  <c r="Y11" i="1"/>
  <c r="X11" i="1"/>
  <c r="W11" i="1"/>
  <c r="V11" i="1"/>
  <c r="U11" i="1"/>
  <c r="T11" i="1"/>
  <c r="Q11" i="1"/>
  <c r="P11" i="1"/>
  <c r="M11" i="1"/>
  <c r="L11" i="1"/>
  <c r="K11" i="1"/>
  <c r="J11" i="1"/>
  <c r="I11" i="1"/>
  <c r="H11" i="1"/>
  <c r="G11" i="1"/>
  <c r="F11" i="1"/>
  <c r="D11" i="1"/>
  <c r="C11" i="1"/>
  <c r="B11" i="1"/>
  <c r="AO10" i="1"/>
  <c r="AN10" i="1"/>
  <c r="AM10" i="1"/>
  <c r="AL10" i="1"/>
  <c r="AK10" i="1"/>
  <c r="AJ10" i="1"/>
  <c r="AI10" i="1"/>
  <c r="AH10" i="1"/>
  <c r="AE10" i="1"/>
  <c r="AD10" i="1"/>
  <c r="AA10" i="1"/>
  <c r="Z10" i="1"/>
  <c r="Y10" i="1"/>
  <c r="X10" i="1"/>
  <c r="W10" i="1"/>
  <c r="V10" i="1"/>
  <c r="U10" i="1"/>
  <c r="T10" i="1"/>
  <c r="Q10" i="1"/>
  <c r="P10" i="1"/>
  <c r="M10" i="1"/>
  <c r="L10" i="1"/>
  <c r="K10" i="1"/>
  <c r="J10" i="1"/>
  <c r="I10" i="1"/>
  <c r="H10" i="1"/>
  <c r="G10" i="1"/>
  <c r="F10" i="1"/>
  <c r="C10" i="1"/>
  <c r="D10" i="1" s="1"/>
  <c r="B10" i="1"/>
  <c r="BB8" i="1"/>
  <c r="AZ8" i="1"/>
  <c r="AX8" i="1"/>
  <c r="AV8" i="1"/>
  <c r="AN8" i="1"/>
  <c r="AL8" i="1"/>
  <c r="AJ8" i="1"/>
  <c r="AH8" i="1"/>
  <c r="Z8" i="1"/>
  <c r="X8" i="1"/>
  <c r="V8" i="1"/>
  <c r="T8" i="1"/>
  <c r="L8" i="1"/>
  <c r="J8" i="1"/>
  <c r="H8" i="1"/>
  <c r="F8" i="1"/>
  <c r="C43" i="1" l="1"/>
  <c r="D43" i="1" s="1"/>
  <c r="G43" i="1"/>
  <c r="I43" i="1"/>
  <c r="K43" i="1"/>
  <c r="M43" i="1"/>
  <c r="N43" i="1" s="1"/>
  <c r="D12" i="1"/>
</calcChain>
</file>

<file path=xl/comments1.xml><?xml version="1.0" encoding="utf-8"?>
<comments xmlns="http://schemas.openxmlformats.org/spreadsheetml/2006/main">
  <authors>
    <author>angela_falconer</author>
  </authors>
  <commentList>
    <comment ref="B23" authorId="0">
      <text>
        <r>
          <rPr>
            <b/>
            <sz val="8"/>
            <color indexed="81"/>
            <rFont val="Tahoma"/>
            <family val="2"/>
          </rPr>
          <t>angela_falconer:</t>
        </r>
        <r>
          <rPr>
            <sz val="8"/>
            <color indexed="81"/>
            <rFont val="Tahoma"/>
            <family val="2"/>
          </rPr>
          <t xml:space="preserve">
closed in 1990</t>
        </r>
      </text>
    </comment>
  </commentList>
</comments>
</file>

<file path=xl/sharedStrings.xml><?xml version="1.0" encoding="utf-8"?>
<sst xmlns="http://schemas.openxmlformats.org/spreadsheetml/2006/main" count="613" uniqueCount="61">
  <si>
    <t xml:space="preserve">NUCLEAR POWER PLANTS Unit Capability Factors </t>
  </si>
  <si>
    <t xml:space="preserve">Source:  IAEA (2010) Power Reactor Information System (PRIS), http://www.iaea.or.at/programmes/a2/ </t>
  </si>
  <si>
    <t>Extracted: August 2011</t>
  </si>
  <si>
    <t>found under world summary on the left of this website.</t>
  </si>
  <si>
    <t xml:space="preserve">NUCLEAR POWER PLANTS INFORMATION </t>
  </si>
  <si>
    <t>Note: not available for 2011</t>
  </si>
  <si>
    <t xml:space="preserve">Lifetime Unit Capability Factor </t>
  </si>
  <si>
    <t xml:space="preserve">Last three years Unit Capability Factor </t>
  </si>
  <si>
    <t xml:space="preserve">Lifetime Unplanned Capability Loss Factor </t>
  </si>
  <si>
    <t xml:space="preserve">Last three years Unplanned Capability Loss Factor </t>
  </si>
  <si>
    <t xml:space="preserve">Lifetime Energy Availability Factor </t>
  </si>
  <si>
    <t xml:space="preserve">Last three years Energy Availability Factor </t>
  </si>
  <si>
    <t>Lifetime External losses (beyond plant management control)</t>
  </si>
  <si>
    <t>Last three years External losses (beyond plant management control)</t>
  </si>
  <si>
    <t>(Includes all operational &amp; shutdown reactors from beginning of comercial operation up to 2010)</t>
  </si>
  <si>
    <t>(Includes only operational reactors from 2008 up to 2010)</t>
  </si>
  <si>
    <t>Country</t>
  </si>
  <si>
    <t>No. of Reactors</t>
  </si>
  <si>
    <t>UCF (%)</t>
  </si>
  <si>
    <t>UCL (%)</t>
  </si>
  <si>
    <t>EAF (%)</t>
  </si>
  <si>
    <t>ARGENTINA</t>
  </si>
  <si>
    <t>ARMENIA</t>
  </si>
  <si>
    <t>BELGIUM</t>
  </si>
  <si>
    <t>BRAZIL</t>
  </si>
  <si>
    <t>BULGARIA</t>
  </si>
  <si>
    <t>CANADA</t>
  </si>
  <si>
    <t>CHINA</t>
  </si>
  <si>
    <t>CZECH REPUBLIC</t>
  </si>
  <si>
    <t>FINLAND</t>
  </si>
  <si>
    <t>FRANCE</t>
  </si>
  <si>
    <t>GERMANY</t>
  </si>
  <si>
    <t>HUNGARY</t>
  </si>
  <si>
    <t>INDIA</t>
  </si>
  <si>
    <t>ITALY</t>
  </si>
  <si>
    <t>JAPAN</t>
  </si>
  <si>
    <t>KOREA, REPUBLIC OF</t>
  </si>
  <si>
    <t>LITHUANIA, REPUBLIC OF</t>
  </si>
  <si>
    <t>MEXICO</t>
  </si>
  <si>
    <t>NETHERLANDS</t>
  </si>
  <si>
    <t>PAKISTAN</t>
  </si>
  <si>
    <t>ROMANIA</t>
  </si>
  <si>
    <t>RUSSIAN FEDERATION</t>
  </si>
  <si>
    <t>SLOVAK REPUBLIC</t>
  </si>
  <si>
    <t>SLOVENIA</t>
  </si>
  <si>
    <t>SOUTH AFRICA</t>
  </si>
  <si>
    <t>SPAIN</t>
  </si>
  <si>
    <t>SWEDEN</t>
  </si>
  <si>
    <t>SWITZERLAND</t>
  </si>
  <si>
    <t>UKRAINE</t>
  </si>
  <si>
    <t>UNITED KINGDOM</t>
  </si>
  <si>
    <t>UNITED STATES OF AMERICA</t>
  </si>
  <si>
    <t>TAIWAN</t>
  </si>
  <si>
    <t>WORLD WIDE</t>
  </si>
  <si>
    <t>World Wide</t>
  </si>
  <si>
    <t>EUROPE</t>
  </si>
  <si>
    <t>DATA INPUT BELOW:</t>
  </si>
  <si>
    <t>2008-2010</t>
  </si>
  <si>
    <t xml:space="preserve">The following data from Taiwan, China is included in the totals: </t>
  </si>
  <si>
    <t>Taiwan</t>
  </si>
  <si>
    <t>Above data from PRIS database. Last updated on 2011/08/07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</si>
</sst>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;;"/>
    <numFmt numFmtId="166" formatCode="0.0%"/>
    <numFmt numFmtId="167" formatCode="General_)"/>
    <numFmt numFmtId="168" formatCode="0.0_)"/>
  </numFmts>
  <fonts count="38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4"/>
      <color indexed="56"/>
      <name val="Verdana"/>
      <family val="2"/>
    </font>
    <font>
      <u/>
      <sz val="10"/>
      <color indexed="12"/>
      <name val="Arial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b/>
      <sz val="10"/>
      <color rgb="FF000000"/>
      <name val="Verdana"/>
      <family val="2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1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7.5"/>
      <color rgb="FF000000"/>
      <name val="Verdan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Geneva"/>
    </font>
    <font>
      <sz val="8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9"/>
      <name val="Times New Roman"/>
      <family val="1"/>
    </font>
    <font>
      <b/>
      <i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name val="Times New Roman"/>
      <family val="1"/>
    </font>
    <font>
      <sz val="10"/>
      <name val="Helvetica-Narrow"/>
    </font>
    <font>
      <b/>
      <sz val="12"/>
      <name val="Times New Roman"/>
      <family val="1"/>
    </font>
    <font>
      <sz val="8"/>
      <name val="Helvetica-Narrow"/>
    </font>
    <font>
      <sz val="10"/>
      <name val="Helv"/>
    </font>
    <font>
      <sz val="24"/>
      <name val="Helv"/>
    </font>
    <font>
      <sz val="8"/>
      <name val="Helv"/>
    </font>
    <font>
      <sz val="8"/>
      <name val="Helvetica"/>
      <family val="2"/>
    </font>
    <font>
      <sz val="10"/>
      <name val="Times New Roman"/>
      <family val="1"/>
    </font>
    <font>
      <sz val="9"/>
      <name val="Geneva"/>
    </font>
    <font>
      <sz val="10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5">
    <xf numFmtId="0" fontId="0" fillId="0" borderId="0"/>
    <xf numFmtId="9" fontId="10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64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21" fillId="0" borderId="1" applyNumberFormat="0" applyFont="0" applyAlignment="0">
      <alignment vertical="center"/>
    </xf>
    <xf numFmtId="0" fontId="22" fillId="0" borderId="0" applyFill="0" applyBorder="0">
      <alignment vertical="center"/>
    </xf>
    <xf numFmtId="165" fontId="23" fillId="0" borderId="0" applyFill="0" applyBorder="0">
      <alignment horizontal="right" vertical="center"/>
    </xf>
    <xf numFmtId="165" fontId="21" fillId="0" borderId="0" applyFill="0" applyBorder="0">
      <alignment horizontal="right" vertical="center"/>
    </xf>
    <xf numFmtId="166" fontId="21" fillId="0" borderId="0" applyFill="0" applyBorder="0">
      <alignment horizontal="right" vertical="center"/>
    </xf>
    <xf numFmtId="0" fontId="23" fillId="0" borderId="1" applyFill="0" applyBorder="0">
      <alignment vertical="center"/>
    </xf>
    <xf numFmtId="49" fontId="24" fillId="0" borderId="2" applyNumberFormat="0" applyFont="0" applyFill="0" applyBorder="0" applyProtection="0">
      <alignment horizontal="left" vertical="center" indent="2"/>
    </xf>
    <xf numFmtId="49" fontId="24" fillId="0" borderId="3" applyNumberFormat="0" applyFont="0" applyFill="0" applyBorder="0" applyProtection="0">
      <alignment horizontal="left" vertical="center" indent="5"/>
    </xf>
    <xf numFmtId="4" fontId="24" fillId="6" borderId="0" applyBorder="0">
      <alignment horizontal="right" vertical="center"/>
    </xf>
    <xf numFmtId="4" fontId="24" fillId="6" borderId="4">
      <alignment horizontal="right" vertical="center"/>
    </xf>
    <xf numFmtId="4" fontId="25" fillId="7" borderId="2">
      <alignment horizontal="right" vertical="center"/>
    </xf>
    <xf numFmtId="4" fontId="26" fillId="7" borderId="2">
      <alignment horizontal="right" vertical="center"/>
    </xf>
    <xf numFmtId="4" fontId="27" fillId="0" borderId="5" applyFill="0" applyBorder="0" applyProtection="0">
      <alignment horizontal="right" vertical="center"/>
    </xf>
    <xf numFmtId="0" fontId="28" fillId="0" borderId="0"/>
    <xf numFmtId="0" fontId="28" fillId="0" borderId="0"/>
    <xf numFmtId="0" fontId="28" fillId="0" borderId="0"/>
    <xf numFmtId="0" fontId="26" fillId="0" borderId="0" applyNumberFormat="0">
      <alignment horizontal="right"/>
    </xf>
    <xf numFmtId="0" fontId="28" fillId="0" borderId="0"/>
    <xf numFmtId="0" fontId="28" fillId="0" borderId="0"/>
    <xf numFmtId="0" fontId="10" fillId="0" borderId="6"/>
    <xf numFmtId="0" fontId="29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7" fontId="30" fillId="0" borderId="0"/>
    <xf numFmtId="168" fontId="31" fillId="0" borderId="0"/>
    <xf numFmtId="167" fontId="31" fillId="0" borderId="0"/>
    <xf numFmtId="168" fontId="32" fillId="0" borderId="0"/>
    <xf numFmtId="167" fontId="33" fillId="0" borderId="0"/>
    <xf numFmtId="167" fontId="33" fillId="0" borderId="0"/>
    <xf numFmtId="167" fontId="31" fillId="0" borderId="0"/>
    <xf numFmtId="167" fontId="33" fillId="0" borderId="0"/>
    <xf numFmtId="0" fontId="10" fillId="0" borderId="0"/>
    <xf numFmtId="0" fontId="1" fillId="0" borderId="0"/>
    <xf numFmtId="4" fontId="24" fillId="0" borderId="2" applyFill="0" applyBorder="0" applyProtection="0">
      <alignment horizontal="right" vertical="center"/>
    </xf>
    <xf numFmtId="0" fontId="27" fillId="0" borderId="0" applyNumberFormat="0" applyFill="0" applyBorder="0" applyProtection="0">
      <alignment horizontal="left" vertical="center"/>
    </xf>
    <xf numFmtId="0" fontId="34" fillId="8" borderId="0" applyNumberFormat="0" applyFont="0" applyBorder="0" applyAlignment="0" applyProtection="0"/>
    <xf numFmtId="166" fontId="36" fillId="0" borderId="0" applyFont="0" applyFill="0" applyBorder="0" applyAlignment="0" applyProtection="0"/>
    <xf numFmtId="0" fontId="10" fillId="0" borderId="0"/>
    <xf numFmtId="0" fontId="10" fillId="0" borderId="0"/>
    <xf numFmtId="0" fontId="37" fillId="0" borderId="0"/>
    <xf numFmtId="4" fontId="24" fillId="0" borderId="0"/>
  </cellStyleXfs>
  <cellXfs count="41">
    <xf numFmtId="0" fontId="0" fillId="0" borderId="0" xfId="0"/>
    <xf numFmtId="0" fontId="2" fillId="2" borderId="0" xfId="0" applyFont="1" applyFill="1"/>
    <xf numFmtId="0" fontId="0" fillId="2" borderId="0" xfId="0" applyFill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2" applyFont="1" applyFill="1" applyAlignment="1" applyProtection="1">
      <alignment horizontal="left"/>
    </xf>
    <xf numFmtId="0" fontId="0" fillId="0" borderId="0" xfId="0" applyFill="1" applyAlignment="1">
      <alignment horizontal="left"/>
    </xf>
    <xf numFmtId="0" fontId="5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4" borderId="0" xfId="0" applyFill="1"/>
    <xf numFmtId="0" fontId="6" fillId="4" borderId="0" xfId="0" applyFont="1" applyFill="1" applyAlignment="1">
      <alignment horizontal="center" wrapText="1"/>
    </xf>
    <xf numFmtId="0" fontId="7" fillId="4" borderId="0" xfId="0" applyFont="1" applyFill="1" applyAlignment="1">
      <alignment horizontal="center" wrapText="1"/>
    </xf>
    <xf numFmtId="0" fontId="7" fillId="4" borderId="0" xfId="0" applyFont="1" applyFill="1" applyAlignment="1">
      <alignment horizontal="center" wrapText="1"/>
    </xf>
    <xf numFmtId="0" fontId="7" fillId="4" borderId="0" xfId="0" applyFont="1" applyFill="1" applyAlignment="1">
      <alignment horizontal="right" wrapText="1" indent="2"/>
    </xf>
    <xf numFmtId="0" fontId="8" fillId="4" borderId="0" xfId="2" applyFont="1" applyFill="1" applyAlignment="1" applyProtection="1">
      <alignment horizontal="right" wrapText="1" indent="2"/>
    </xf>
    <xf numFmtId="0" fontId="6" fillId="4" borderId="0" xfId="0" applyFont="1" applyFill="1" applyAlignment="1">
      <alignment horizontal="right" wrapText="1" indent="1"/>
    </xf>
    <xf numFmtId="0" fontId="4" fillId="4" borderId="0" xfId="2" applyFont="1" applyFill="1" applyAlignment="1" applyProtection="1">
      <alignment horizontal="right" wrapText="1" indent="1"/>
    </xf>
    <xf numFmtId="0" fontId="6" fillId="4" borderId="0" xfId="0" applyFont="1" applyFill="1" applyAlignment="1">
      <alignment horizontal="center" wrapText="1"/>
    </xf>
    <xf numFmtId="0" fontId="9" fillId="4" borderId="0" xfId="0" applyFont="1" applyFill="1" applyAlignment="1">
      <alignment vertical="top" wrapText="1"/>
    </xf>
    <xf numFmtId="0" fontId="9" fillId="4" borderId="0" xfId="0" applyFont="1" applyFill="1" applyAlignment="1">
      <alignment horizontal="right" vertical="top" wrapText="1"/>
    </xf>
    <xf numFmtId="9" fontId="10" fillId="4" borderId="0" xfId="1" applyFont="1" applyFill="1"/>
    <xf numFmtId="0" fontId="11" fillId="4" borderId="0" xfId="0" applyFont="1" applyFill="1" applyAlignment="1">
      <alignment vertical="top" wrapText="1"/>
    </xf>
    <xf numFmtId="0" fontId="11" fillId="4" borderId="0" xfId="0" applyFont="1" applyFill="1" applyAlignment="1">
      <alignment horizontal="right" vertical="top" wrapText="1"/>
    </xf>
    <xf numFmtId="0" fontId="12" fillId="4" borderId="0" xfId="0" applyFont="1" applyFill="1"/>
    <xf numFmtId="0" fontId="13" fillId="4" borderId="0" xfId="0" applyFont="1" applyFill="1" applyAlignment="1">
      <alignment vertical="top" wrapText="1"/>
    </xf>
    <xf numFmtId="0" fontId="13" fillId="4" borderId="0" xfId="0" applyFont="1" applyFill="1" applyAlignment="1">
      <alignment horizontal="right" vertical="top" wrapText="1"/>
    </xf>
    <xf numFmtId="0" fontId="14" fillId="4" borderId="0" xfId="0" applyFont="1" applyFill="1" applyAlignment="1">
      <alignment vertical="top" wrapText="1"/>
    </xf>
    <xf numFmtId="164" fontId="11" fillId="4" borderId="0" xfId="0" applyNumberFormat="1" applyFont="1" applyFill="1" applyAlignment="1">
      <alignment horizontal="right" vertical="top" wrapText="1"/>
    </xf>
    <xf numFmtId="0" fontId="15" fillId="5" borderId="0" xfId="0" applyFont="1" applyFill="1"/>
    <xf numFmtId="9" fontId="15" fillId="5" borderId="0" xfId="0" applyNumberFormat="1" applyFont="1" applyFill="1"/>
    <xf numFmtId="0" fontId="15" fillId="0" borderId="0" xfId="0" applyFont="1"/>
    <xf numFmtId="0" fontId="16" fillId="0" borderId="0" xfId="0" applyFont="1" applyFill="1" applyAlignment="1">
      <alignment vertical="top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right" wrapText="1" indent="1"/>
    </xf>
    <xf numFmtId="0" fontId="4" fillId="0" borderId="0" xfId="2" applyAlignment="1" applyProtection="1">
      <alignment horizontal="right" wrapText="1" inden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right" vertical="top" wrapText="1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right" vertical="top" wrapText="1"/>
    </xf>
    <xf numFmtId="0" fontId="17" fillId="0" borderId="0" xfId="0" applyFont="1" applyAlignment="1">
      <alignment horizontal="center"/>
    </xf>
  </cellXfs>
  <cellStyles count="45">
    <cellStyle name="0.0" xfId="3"/>
    <cellStyle name="0.00" xfId="4"/>
    <cellStyle name="02_Rule above and below" xfId="5"/>
    <cellStyle name="03_Table Notes" xfId="6"/>
    <cellStyle name="04_Bold table figs" xfId="7"/>
    <cellStyle name="05_table figs" xfId="8"/>
    <cellStyle name="06_per cent" xfId="9"/>
    <cellStyle name="07_Bold table text" xfId="10"/>
    <cellStyle name="2x indented GHG Textfiels" xfId="11"/>
    <cellStyle name="5x indented GHG Textfiels" xfId="12"/>
    <cellStyle name="AggBoldCells" xfId="13"/>
    <cellStyle name="AggCels_T(2)" xfId="14"/>
    <cellStyle name="AggOrange_bld_it" xfId="15"/>
    <cellStyle name="AggOrange9_CRFReport-template" xfId="16"/>
    <cellStyle name="Bold GHG Numbers (0.00)" xfId="17"/>
    <cellStyle name="Comma  - Style1" xfId="18"/>
    <cellStyle name="Comma  - Style2" xfId="19"/>
    <cellStyle name="Comma  - Style3" xfId="20"/>
    <cellStyle name="Constants" xfId="21"/>
    <cellStyle name="Curren - Style7" xfId="22"/>
    <cellStyle name="Curren - Style8" xfId="23"/>
    <cellStyle name="Empty_TBorder" xfId="24"/>
    <cellStyle name="Headline" xfId="25"/>
    <cellStyle name="Hyperlink" xfId="2" builtinId="8"/>
    <cellStyle name="Hyperlink 2" xfId="26"/>
    <cellStyle name="Normal" xfId="0" builtinId="0"/>
    <cellStyle name="Normal - Style1" xfId="27"/>
    <cellStyle name="Normal - Style2" xfId="28"/>
    <cellStyle name="Normal - Style3" xfId="29"/>
    <cellStyle name="Normal - Style4" xfId="30"/>
    <cellStyle name="Normal - Style5" xfId="31"/>
    <cellStyle name="Normal - Style6" xfId="32"/>
    <cellStyle name="Normal - Style7" xfId="33"/>
    <cellStyle name="Normal - Style8" xfId="34"/>
    <cellStyle name="Normal 2" xfId="35"/>
    <cellStyle name="Normal 3" xfId="36"/>
    <cellStyle name="Normal GHG Numbers (0.00)" xfId="37"/>
    <cellStyle name="Normal GHG Textfiels Bold" xfId="38"/>
    <cellStyle name="Normal GHG-Shade" xfId="39"/>
    <cellStyle name="Percent" xfId="1" builtinId="5"/>
    <cellStyle name="Procent_Kopie van Kopie van Verzamelde statistieken" xfId="40"/>
    <cellStyle name="Standard 2" xfId="41"/>
    <cellStyle name="Standard_CRFReport-template" xfId="42"/>
    <cellStyle name="Standaard_blad" xfId="43"/>
    <cellStyle name="Обычный_CRF2002 (1)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943502824858759"/>
          <c:y val="0.12462922457949822"/>
          <c:w val="0.64971751412429701"/>
          <c:h val="0.762018687428931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 4'!$A$6</c:f>
              <c:strCache>
                <c:ptCount val="1"/>
                <c:pt idx="0">
                  <c:v>Lifetime Unit Capability Factor 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4'!$A$10:$A$43</c:f>
              <c:strCache>
                <c:ptCount val="34"/>
                <c:pt idx="0">
                  <c:v>ARGENTINA</c:v>
                </c:pt>
                <c:pt idx="1">
                  <c:v>ARMENIA</c:v>
                </c:pt>
                <c:pt idx="2">
                  <c:v>BELGIUM</c:v>
                </c:pt>
                <c:pt idx="3">
                  <c:v>BRAZIL</c:v>
                </c:pt>
                <c:pt idx="4">
                  <c:v>BULGARIA</c:v>
                </c:pt>
                <c:pt idx="5">
                  <c:v>CANADA</c:v>
                </c:pt>
                <c:pt idx="6">
                  <c:v>CHINA</c:v>
                </c:pt>
                <c:pt idx="7">
                  <c:v>CZECH REPUBLIC</c:v>
                </c:pt>
                <c:pt idx="8">
                  <c:v>FINLAND</c:v>
                </c:pt>
                <c:pt idx="9">
                  <c:v>FRANCE</c:v>
                </c:pt>
                <c:pt idx="10">
                  <c:v>GERMANY</c:v>
                </c:pt>
                <c:pt idx="11">
                  <c:v>HUNGARY</c:v>
                </c:pt>
                <c:pt idx="12">
                  <c:v>INDIA</c:v>
                </c:pt>
                <c:pt idx="13">
                  <c:v>ITALY</c:v>
                </c:pt>
                <c:pt idx="14">
                  <c:v>JAPAN</c:v>
                </c:pt>
                <c:pt idx="15">
                  <c:v>KOREA, REPUBLIC OF</c:v>
                </c:pt>
                <c:pt idx="16">
                  <c:v>LITHUANIA, REPUBLIC OF</c:v>
                </c:pt>
                <c:pt idx="17">
                  <c:v>MEXICO</c:v>
                </c:pt>
                <c:pt idx="18">
                  <c:v>NETHERLANDS</c:v>
                </c:pt>
                <c:pt idx="19">
                  <c:v>PAKISTAN</c:v>
                </c:pt>
                <c:pt idx="20">
                  <c:v>ROMANIA</c:v>
                </c:pt>
                <c:pt idx="21">
                  <c:v>RUSSIAN FEDERATION</c:v>
                </c:pt>
                <c:pt idx="22">
                  <c:v>SLOVAK REPUBLIC</c:v>
                </c:pt>
                <c:pt idx="23">
                  <c:v>SLOVENIA</c:v>
                </c:pt>
                <c:pt idx="24">
                  <c:v>SOUTH AFRICA</c:v>
                </c:pt>
                <c:pt idx="25">
                  <c:v>SPAIN</c:v>
                </c:pt>
                <c:pt idx="26">
                  <c:v>SWEDEN</c:v>
                </c:pt>
                <c:pt idx="27">
                  <c:v>SWITZERLAND</c:v>
                </c:pt>
                <c:pt idx="28">
                  <c:v>UKRAINE</c:v>
                </c:pt>
                <c:pt idx="29">
                  <c:v>UNITED KINGDOM</c:v>
                </c:pt>
                <c:pt idx="30">
                  <c:v>UNITED STATES OF AMERICA</c:v>
                </c:pt>
                <c:pt idx="31">
                  <c:v>TAIWAN</c:v>
                </c:pt>
                <c:pt idx="32">
                  <c:v>WORLD WIDE</c:v>
                </c:pt>
                <c:pt idx="33">
                  <c:v>EUROPE</c:v>
                </c:pt>
              </c:strCache>
            </c:strRef>
          </c:cat>
          <c:val>
            <c:numRef>
              <c:f>'Fig 4'!$D$10:$D$43</c:f>
              <c:numCache>
                <c:formatCode>0%</c:formatCode>
                <c:ptCount val="34"/>
                <c:pt idx="0">
                  <c:v>0.81400000000000006</c:v>
                </c:pt>
                <c:pt idx="1">
                  <c:v>0.67</c:v>
                </c:pt>
                <c:pt idx="2">
                  <c:v>0.86699999999999999</c:v>
                </c:pt>
                <c:pt idx="3">
                  <c:v>0.71900000000000008</c:v>
                </c:pt>
                <c:pt idx="4">
                  <c:v>0.7390000000000001</c:v>
                </c:pt>
                <c:pt idx="5">
                  <c:v>0.76300000000000001</c:v>
                </c:pt>
                <c:pt idx="6">
                  <c:v>0.85699999999999998</c:v>
                </c:pt>
                <c:pt idx="7">
                  <c:v>0.80900000000000005</c:v>
                </c:pt>
                <c:pt idx="8">
                  <c:v>0.91599999999999993</c:v>
                </c:pt>
                <c:pt idx="9">
                  <c:v>0.78099999999999992</c:v>
                </c:pt>
                <c:pt idx="10">
                  <c:v>0.82499999999999996</c:v>
                </c:pt>
                <c:pt idx="11">
                  <c:v>0.85</c:v>
                </c:pt>
                <c:pt idx="12">
                  <c:v>0.67400000000000004</c:v>
                </c:pt>
                <c:pt idx="13">
                  <c:v>0.67900000000000005</c:v>
                </c:pt>
                <c:pt idx="14">
                  <c:v>0.71900000000000008</c:v>
                </c:pt>
                <c:pt idx="15">
                  <c:v>0.87599999999999989</c:v>
                </c:pt>
                <c:pt idx="16">
                  <c:v>0.72</c:v>
                </c:pt>
                <c:pt idx="17">
                  <c:v>0.82099999999999995</c:v>
                </c:pt>
                <c:pt idx="18">
                  <c:v>0.85299999999999998</c:v>
                </c:pt>
                <c:pt idx="19">
                  <c:v>0.47200000000000003</c:v>
                </c:pt>
                <c:pt idx="20">
                  <c:v>0.90400000000000003</c:v>
                </c:pt>
                <c:pt idx="21">
                  <c:v>0.7340000000000001</c:v>
                </c:pt>
                <c:pt idx="22">
                  <c:v>0.80400000000000005</c:v>
                </c:pt>
                <c:pt idx="23">
                  <c:v>0.85299999999999998</c:v>
                </c:pt>
                <c:pt idx="24">
                  <c:v>0.76700000000000002</c:v>
                </c:pt>
                <c:pt idx="25">
                  <c:v>0.84699999999999998</c:v>
                </c:pt>
                <c:pt idx="26">
                  <c:v>0.80500000000000005</c:v>
                </c:pt>
                <c:pt idx="27">
                  <c:v>0.87599999999999989</c:v>
                </c:pt>
                <c:pt idx="28">
                  <c:v>0.72</c:v>
                </c:pt>
                <c:pt idx="29">
                  <c:v>0.72</c:v>
                </c:pt>
                <c:pt idx="30">
                  <c:v>0.79700000000000004</c:v>
                </c:pt>
                <c:pt idx="32">
                  <c:v>0.78299999999999992</c:v>
                </c:pt>
                <c:pt idx="33">
                  <c:v>0.78804128440366972</c:v>
                </c:pt>
              </c:numCache>
            </c:numRef>
          </c:val>
        </c:ser>
        <c:ser>
          <c:idx val="1"/>
          <c:order val="1"/>
          <c:tx>
            <c:strRef>
              <c:f>'Fig 4'!$E$6</c:f>
              <c:strCache>
                <c:ptCount val="1"/>
                <c:pt idx="0">
                  <c:v>Last three years Unit Capability Factor 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4'!$A$10:$A$43</c:f>
              <c:strCache>
                <c:ptCount val="34"/>
                <c:pt idx="0">
                  <c:v>ARGENTINA</c:v>
                </c:pt>
                <c:pt idx="1">
                  <c:v>ARMENIA</c:v>
                </c:pt>
                <c:pt idx="2">
                  <c:v>BELGIUM</c:v>
                </c:pt>
                <c:pt idx="3">
                  <c:v>BRAZIL</c:v>
                </c:pt>
                <c:pt idx="4">
                  <c:v>BULGARIA</c:v>
                </c:pt>
                <c:pt idx="5">
                  <c:v>CANADA</c:v>
                </c:pt>
                <c:pt idx="6">
                  <c:v>CHINA</c:v>
                </c:pt>
                <c:pt idx="7">
                  <c:v>CZECH REPUBLIC</c:v>
                </c:pt>
                <c:pt idx="8">
                  <c:v>FINLAND</c:v>
                </c:pt>
                <c:pt idx="9">
                  <c:v>FRANCE</c:v>
                </c:pt>
                <c:pt idx="10">
                  <c:v>GERMANY</c:v>
                </c:pt>
                <c:pt idx="11">
                  <c:v>HUNGARY</c:v>
                </c:pt>
                <c:pt idx="12">
                  <c:v>INDIA</c:v>
                </c:pt>
                <c:pt idx="13">
                  <c:v>ITALY</c:v>
                </c:pt>
                <c:pt idx="14">
                  <c:v>JAPAN</c:v>
                </c:pt>
                <c:pt idx="15">
                  <c:v>KOREA, REPUBLIC OF</c:v>
                </c:pt>
                <c:pt idx="16">
                  <c:v>LITHUANIA, REPUBLIC OF</c:v>
                </c:pt>
                <c:pt idx="17">
                  <c:v>MEXICO</c:v>
                </c:pt>
                <c:pt idx="18">
                  <c:v>NETHERLANDS</c:v>
                </c:pt>
                <c:pt idx="19">
                  <c:v>PAKISTAN</c:v>
                </c:pt>
                <c:pt idx="20">
                  <c:v>ROMANIA</c:v>
                </c:pt>
                <c:pt idx="21">
                  <c:v>RUSSIAN FEDERATION</c:v>
                </c:pt>
                <c:pt idx="22">
                  <c:v>SLOVAK REPUBLIC</c:v>
                </c:pt>
                <c:pt idx="23">
                  <c:v>SLOVENIA</c:v>
                </c:pt>
                <c:pt idx="24">
                  <c:v>SOUTH AFRICA</c:v>
                </c:pt>
                <c:pt idx="25">
                  <c:v>SPAIN</c:v>
                </c:pt>
                <c:pt idx="26">
                  <c:v>SWEDEN</c:v>
                </c:pt>
                <c:pt idx="27">
                  <c:v>SWITZERLAND</c:v>
                </c:pt>
                <c:pt idx="28">
                  <c:v>UKRAINE</c:v>
                </c:pt>
                <c:pt idx="29">
                  <c:v>UNITED KINGDOM</c:v>
                </c:pt>
                <c:pt idx="30">
                  <c:v>UNITED STATES OF AMERICA</c:v>
                </c:pt>
                <c:pt idx="31">
                  <c:v>TAIWAN</c:v>
                </c:pt>
                <c:pt idx="32">
                  <c:v>WORLD WIDE</c:v>
                </c:pt>
                <c:pt idx="33">
                  <c:v>EUROPE</c:v>
                </c:pt>
              </c:strCache>
            </c:strRef>
          </c:cat>
          <c:val>
            <c:numRef>
              <c:f>'Fig 4'!$N$10:$N$43</c:f>
              <c:numCache>
                <c:formatCode>General</c:formatCode>
                <c:ptCount val="34"/>
                <c:pt idx="2" formatCode="0%">
                  <c:v>0.86900000000000011</c:v>
                </c:pt>
                <c:pt idx="3" formatCode="0%">
                  <c:v>0.84099999999999997</c:v>
                </c:pt>
                <c:pt idx="4" formatCode="0%">
                  <c:v>0.86900000000000011</c:v>
                </c:pt>
                <c:pt idx="5" formatCode="0%">
                  <c:v>0.79299999999999993</c:v>
                </c:pt>
                <c:pt idx="6" formatCode="0%">
                  <c:v>0.88099999999999989</c:v>
                </c:pt>
                <c:pt idx="7" formatCode="0%">
                  <c:v>0.80200000000000005</c:v>
                </c:pt>
                <c:pt idx="8" formatCode="0%">
                  <c:v>0.93700000000000006</c:v>
                </c:pt>
                <c:pt idx="9" formatCode="0%">
                  <c:v>0.78500000000000003</c:v>
                </c:pt>
                <c:pt idx="10" formatCode="0%">
                  <c:v>0.77500000000000002</c:v>
                </c:pt>
                <c:pt idx="11" formatCode="0%">
                  <c:v>0.875</c:v>
                </c:pt>
                <c:pt idx="12" formatCode="0%">
                  <c:v>0.755</c:v>
                </c:pt>
                <c:pt idx="14" formatCode="0%">
                  <c:v>0.63</c:v>
                </c:pt>
                <c:pt idx="15" formatCode="0%">
                  <c:v>0.91700000000000004</c:v>
                </c:pt>
                <c:pt idx="16" formatCode="0%">
                  <c:v>0.8909999999999999</c:v>
                </c:pt>
                <c:pt idx="17" formatCode="0%">
                  <c:v>0.75599999999999989</c:v>
                </c:pt>
                <c:pt idx="18" formatCode="0%">
                  <c:v>0.92299999999999993</c:v>
                </c:pt>
                <c:pt idx="19" formatCode="0%">
                  <c:v>0.65900000000000003</c:v>
                </c:pt>
                <c:pt idx="20" formatCode="0%">
                  <c:v>0.93599999999999994</c:v>
                </c:pt>
                <c:pt idx="21" formatCode="0%">
                  <c:v>0.81599999999999995</c:v>
                </c:pt>
                <c:pt idx="22" formatCode="0%">
                  <c:v>0.88700000000000001</c:v>
                </c:pt>
                <c:pt idx="23" formatCode="0%">
                  <c:v>0.92900000000000005</c:v>
                </c:pt>
                <c:pt idx="24" formatCode="0%">
                  <c:v>0.80299999999999994</c:v>
                </c:pt>
                <c:pt idx="25" formatCode="0%">
                  <c:v>0.85699999999999998</c:v>
                </c:pt>
                <c:pt idx="26" formatCode="0%">
                  <c:v>0.70900000000000007</c:v>
                </c:pt>
                <c:pt idx="27" formatCode="0%">
                  <c:v>0.91500000000000004</c:v>
                </c:pt>
                <c:pt idx="28" formatCode="0%">
                  <c:v>0.78</c:v>
                </c:pt>
                <c:pt idx="29" formatCode="0%">
                  <c:v>0.63</c:v>
                </c:pt>
                <c:pt idx="30" formatCode="0%">
                  <c:v>0.90900000000000003</c:v>
                </c:pt>
                <c:pt idx="32" formatCode="0%">
                  <c:v>0.81200000000000006</c:v>
                </c:pt>
                <c:pt idx="33" formatCode="0%">
                  <c:v>0.78749668874172185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5083136"/>
        <c:axId val="226108160"/>
      </c:barChart>
      <c:catAx>
        <c:axId val="2450831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6108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6108160"/>
        <c:scaling>
          <c:orientation val="minMax"/>
          <c:max val="1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5083136"/>
        <c:crosses val="autoZero"/>
        <c:crossBetween val="between"/>
        <c:majorUnit val="0.2"/>
        <c:min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6.7796707229778513E-2"/>
          <c:y val="1.4243346623414359E-2"/>
          <c:w val="0.74764590789787988"/>
          <c:h val="7.2997127627649358E-2"/>
        </c:manualLayout>
      </c:layout>
      <c:overlay val="0"/>
      <c:spPr>
        <a:solidFill>
          <a:srgbClr val="FFFFFF"/>
        </a:solidFill>
        <a:ln w="3175">
          <a:solidFill>
            <a:srgbClr val="969696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" r="0.75000000000000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139700</xdr:colOff>
      <xdr:row>83</xdr:row>
      <xdr:rowOff>38100</xdr:rowOff>
    </xdr:from>
    <xdr:to>
      <xdr:col>3</xdr:col>
      <xdr:colOff>749300</xdr:colOff>
      <xdr:row>118</xdr:row>
      <xdr:rowOff>155575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ER13_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SOE/WORK/IW/IWWAB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e.nl/EEA%20E&amp;E%20Framework%20Contract/Revised%20Fact%20Sheets/Spreadsheets/EN17%20Total%20energy%20consumption%20intensity%20(200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e.nl/Sectie_Energie/Projecten/3.634%20Update%20EEA-monitoring%20report%20E&amp;E/Indicatoren/EN27/EN27_2006%20update_S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e.nl/EEA%20E&amp;E%20Framework%20Contract/Revised%20Fact%20Sheets/Spreadsheets/EN18%20Electricity%20consumption%20(200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e.nl/Projects/EEA%20E&amp;E%20Framework%20Contract/Factsheets/European%20Union/Revised%20Fact%20Sheets/Spreadsheets/EN26%20Total%20energy%20consumption%20by%20fuel%20(200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c/Local%20Settings/Temporary%20Internet%20Files/Kopie%20van%20BP%20statistical_review_full_report_workbook_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_QC"/>
      <sheetName val="Fig 1 Data"/>
      <sheetName val="Fig 1"/>
      <sheetName val="Fig 2 Data"/>
      <sheetName val="Fig 2"/>
      <sheetName val="Fig 3 data"/>
      <sheetName val="Fig 3"/>
      <sheetName val="Elec_annual_data1"/>
      <sheetName val="Fig_elec_annual_data"/>
      <sheetName val="Fig 4"/>
      <sheetName val="Fig 5"/>
      <sheetName val="PRIS and spent fuel"/>
      <sheetName val="NFCISDataList 1 "/>
      <sheetName val="WNA_nuc_reactors"/>
      <sheetName val="Factsheet - oper from 1990"/>
      <sheetName val="Factsheet - closed"/>
      <sheetName val="LCA emissions"/>
      <sheetName val="Reactor overview"/>
      <sheetName val="Country abb"/>
    </sheetNames>
    <sheetDataSet>
      <sheetData sheetId="0"/>
      <sheetData sheetId="1"/>
      <sheetData sheetId="2"/>
      <sheetData sheetId="3"/>
      <sheetData sheetId="4"/>
      <sheetData sheetId="5"/>
      <sheetData sheetId="7"/>
      <sheetData sheetId="8"/>
      <sheetData sheetId="9">
        <row r="6">
          <cell r="A6" t="str">
            <v xml:space="preserve">Lifetime Unit Capability Factor </v>
          </cell>
          <cell r="E6" t="str">
            <v xml:space="preserve">Last three years Unit Capability Factor </v>
          </cell>
        </row>
        <row r="10">
          <cell r="A10" t="str">
            <v>ARGENTINA</v>
          </cell>
          <cell r="D10">
            <v>0.81400000000000006</v>
          </cell>
        </row>
        <row r="11">
          <cell r="A11" t="str">
            <v>ARMENIA</v>
          </cell>
          <cell r="D11">
            <v>0.67</v>
          </cell>
        </row>
        <row r="12">
          <cell r="A12" t="str">
            <v>BELGIUM</v>
          </cell>
          <cell r="D12">
            <v>0.86699999999999999</v>
          </cell>
          <cell r="N12">
            <v>0.86900000000000011</v>
          </cell>
        </row>
        <row r="13">
          <cell r="A13" t="str">
            <v>BRAZIL</v>
          </cell>
          <cell r="D13">
            <v>0.71900000000000008</v>
          </cell>
          <cell r="N13">
            <v>0.84099999999999997</v>
          </cell>
        </row>
        <row r="14">
          <cell r="A14" t="str">
            <v>BULGARIA</v>
          </cell>
          <cell r="D14">
            <v>0.7390000000000001</v>
          </cell>
          <cell r="N14">
            <v>0.86900000000000011</v>
          </cell>
        </row>
        <row r="15">
          <cell r="A15" t="str">
            <v>CANADA</v>
          </cell>
          <cell r="D15">
            <v>0.76300000000000001</v>
          </cell>
          <cell r="N15">
            <v>0.79299999999999993</v>
          </cell>
        </row>
        <row r="16">
          <cell r="A16" t="str">
            <v>CHINA</v>
          </cell>
          <cell r="D16">
            <v>0.85699999999999998</v>
          </cell>
          <cell r="N16">
            <v>0.88099999999999989</v>
          </cell>
        </row>
        <row r="17">
          <cell r="A17" t="str">
            <v>CZECH REPUBLIC</v>
          </cell>
          <cell r="D17">
            <v>0.80900000000000005</v>
          </cell>
          <cell r="N17">
            <v>0.80200000000000005</v>
          </cell>
        </row>
        <row r="18">
          <cell r="A18" t="str">
            <v>FINLAND</v>
          </cell>
          <cell r="D18">
            <v>0.91599999999999993</v>
          </cell>
          <cell r="N18">
            <v>0.93700000000000006</v>
          </cell>
        </row>
        <row r="19">
          <cell r="A19" t="str">
            <v>FRANCE</v>
          </cell>
          <cell r="D19">
            <v>0.78099999999999992</v>
          </cell>
          <cell r="N19">
            <v>0.78500000000000003</v>
          </cell>
        </row>
        <row r="20">
          <cell r="A20" t="str">
            <v>GERMANY</v>
          </cell>
          <cell r="D20">
            <v>0.82499999999999996</v>
          </cell>
          <cell r="N20">
            <v>0.77500000000000002</v>
          </cell>
        </row>
        <row r="21">
          <cell r="A21" t="str">
            <v>HUNGARY</v>
          </cell>
          <cell r="D21">
            <v>0.85</v>
          </cell>
          <cell r="N21">
            <v>0.875</v>
          </cell>
        </row>
        <row r="22">
          <cell r="A22" t="str">
            <v>INDIA</v>
          </cell>
          <cell r="D22">
            <v>0.67400000000000004</v>
          </cell>
          <cell r="N22">
            <v>0.755</v>
          </cell>
        </row>
        <row r="23">
          <cell r="A23" t="str">
            <v>ITALY</v>
          </cell>
          <cell r="D23">
            <v>0.67900000000000005</v>
          </cell>
        </row>
        <row r="24">
          <cell r="A24" t="str">
            <v>JAPAN</v>
          </cell>
          <cell r="D24">
            <v>0.71900000000000008</v>
          </cell>
          <cell r="N24">
            <v>0.63</v>
          </cell>
        </row>
        <row r="25">
          <cell r="A25" t="str">
            <v>KOREA, REPUBLIC OF</v>
          </cell>
          <cell r="D25">
            <v>0.87599999999999989</v>
          </cell>
          <cell r="N25">
            <v>0.91700000000000004</v>
          </cell>
        </row>
        <row r="26">
          <cell r="A26" t="str">
            <v>LITHUANIA, REPUBLIC OF</v>
          </cell>
          <cell r="D26">
            <v>0.72</v>
          </cell>
          <cell r="N26">
            <v>0.8909999999999999</v>
          </cell>
        </row>
        <row r="27">
          <cell r="A27" t="str">
            <v>MEXICO</v>
          </cell>
          <cell r="D27">
            <v>0.82099999999999995</v>
          </cell>
          <cell r="N27">
            <v>0.75599999999999989</v>
          </cell>
        </row>
        <row r="28">
          <cell r="A28" t="str">
            <v>NETHERLANDS</v>
          </cell>
          <cell r="D28">
            <v>0.85299999999999998</v>
          </cell>
          <cell r="N28">
            <v>0.92299999999999993</v>
          </cell>
        </row>
        <row r="29">
          <cell r="A29" t="str">
            <v>PAKISTAN</v>
          </cell>
          <cell r="D29">
            <v>0.47200000000000003</v>
          </cell>
          <cell r="N29">
            <v>0.65900000000000003</v>
          </cell>
        </row>
        <row r="30">
          <cell r="A30" t="str">
            <v>ROMANIA</v>
          </cell>
          <cell r="D30">
            <v>0.90400000000000003</v>
          </cell>
          <cell r="N30">
            <v>0.93599999999999994</v>
          </cell>
        </row>
        <row r="31">
          <cell r="A31" t="str">
            <v>RUSSIAN FEDERATION</v>
          </cell>
          <cell r="D31">
            <v>0.7340000000000001</v>
          </cell>
          <cell r="N31">
            <v>0.81599999999999995</v>
          </cell>
        </row>
        <row r="32">
          <cell r="A32" t="str">
            <v>SLOVAK REPUBLIC</v>
          </cell>
          <cell r="D32">
            <v>0.80400000000000005</v>
          </cell>
          <cell r="N32">
            <v>0.88700000000000001</v>
          </cell>
        </row>
        <row r="33">
          <cell r="A33" t="str">
            <v>SLOVENIA</v>
          </cell>
          <cell r="D33">
            <v>0.85299999999999998</v>
          </cell>
          <cell r="N33">
            <v>0.92900000000000005</v>
          </cell>
        </row>
        <row r="34">
          <cell r="A34" t="str">
            <v>SOUTH AFRICA</v>
          </cell>
          <cell r="D34">
            <v>0.76700000000000002</v>
          </cell>
          <cell r="N34">
            <v>0.80299999999999994</v>
          </cell>
        </row>
        <row r="35">
          <cell r="A35" t="str">
            <v>SPAIN</v>
          </cell>
          <cell r="D35">
            <v>0.84699999999999998</v>
          </cell>
          <cell r="N35">
            <v>0.85699999999999998</v>
          </cell>
        </row>
        <row r="36">
          <cell r="A36" t="str">
            <v>SWEDEN</v>
          </cell>
          <cell r="D36">
            <v>0.80500000000000005</v>
          </cell>
          <cell r="N36">
            <v>0.70900000000000007</v>
          </cell>
        </row>
        <row r="37">
          <cell r="A37" t="str">
            <v>SWITZERLAND</v>
          </cell>
          <cell r="D37">
            <v>0.87599999999999989</v>
          </cell>
          <cell r="N37">
            <v>0.91500000000000004</v>
          </cell>
        </row>
        <row r="38">
          <cell r="A38" t="str">
            <v>UKRAINE</v>
          </cell>
          <cell r="D38">
            <v>0.72</v>
          </cell>
          <cell r="N38">
            <v>0.78</v>
          </cell>
        </row>
        <row r="39">
          <cell r="A39" t="str">
            <v>UNITED KINGDOM</v>
          </cell>
          <cell r="D39">
            <v>0.72</v>
          </cell>
          <cell r="N39">
            <v>0.63</v>
          </cell>
        </row>
        <row r="40">
          <cell r="A40" t="str">
            <v>UNITED STATES OF AMERICA</v>
          </cell>
          <cell r="D40">
            <v>0.79700000000000004</v>
          </cell>
          <cell r="N40">
            <v>0.90900000000000003</v>
          </cell>
        </row>
        <row r="41">
          <cell r="A41" t="str">
            <v>TAIWAN</v>
          </cell>
        </row>
        <row r="42">
          <cell r="A42" t="str">
            <v>WORLD WIDE</v>
          </cell>
          <cell r="D42">
            <v>0.78299999999999992</v>
          </cell>
          <cell r="N42">
            <v>0.81200000000000006</v>
          </cell>
        </row>
        <row r="43">
          <cell r="A43" t="str">
            <v>EUROPE</v>
          </cell>
          <cell r="D43">
            <v>0.78804128440366972</v>
          </cell>
          <cell r="N43">
            <v>0.78749668874172185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B"/>
      <sheetName val="3.1B-notes"/>
      <sheetName val="3.1C"/>
      <sheetName val="3.1C-notes"/>
      <sheetName val="IWWABST"/>
      <sheetName val="%"/>
      <sheetName val="Agregates"/>
      <sheetName val="PUB(estm.)"/>
      <sheetName val="Households"/>
      <sheetName val="MEX"/>
      <sheetName val="BEL"/>
      <sheetName val="DNK(98) DWSA"/>
      <sheetName val="DNK(98) quest."/>
      <sheetName val="DNK(97)"/>
      <sheetName val="FIN"/>
      <sheetName val="Ger.work1"/>
      <sheetName val="LUX"/>
      <sheetName val="UKD"/>
      <sheetName val="Module1"/>
      <sheetName val="by sector"/>
      <sheetName val="Questions to ctry."/>
      <sheetName val="KOR(qst.c.)"/>
      <sheetName val="(GRC(qst.c.))"/>
      <sheetName val="NLD(qst.c.)"/>
      <sheetName val="3.2A"/>
      <sheetName val="3.2B"/>
      <sheetName val="3.2B-notes"/>
      <sheetName val="3.2C"/>
      <sheetName val="3.2C-notes"/>
      <sheetName val="ManI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s"/>
      <sheetName val="Chart index of GIEC, GDP, TECI"/>
      <sheetName val="Indices"/>
      <sheetName val="Data for Graphs"/>
      <sheetName val="GIEC Projections"/>
      <sheetName val="Total energy intensity"/>
      <sheetName val="GDP"/>
      <sheetName val="GIEC"/>
      <sheetName val="New Cronos"/>
      <sheetName val="Projection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>
        <row r="56">
          <cell r="A56" t="str">
            <v>EU15 European Union (15 countries)</v>
          </cell>
          <cell r="C56">
            <v>5867546.2510000011</v>
          </cell>
          <cell r="D56">
            <v>6210073.2340000002</v>
          </cell>
          <cell r="E56">
            <v>6288555.7350000003</v>
          </cell>
          <cell r="F56">
            <v>6262244.023</v>
          </cell>
          <cell r="G56">
            <v>6435380.5470000003</v>
          </cell>
          <cell r="H56">
            <v>6588374.6409999998</v>
          </cell>
          <cell r="I56">
            <v>6693393.3140000002</v>
          </cell>
          <cell r="J56">
            <v>6860545.0109999999</v>
          </cell>
          <cell r="K56">
            <v>7058780.642</v>
          </cell>
          <cell r="L56">
            <v>7255186.9859999996</v>
          </cell>
          <cell r="M56">
            <v>7502733.7580000004</v>
          </cell>
        </row>
        <row r="57">
          <cell r="A57" t="str">
            <v>BE Belgium</v>
          </cell>
          <cell r="C57">
            <v>195567.26500000001</v>
          </cell>
          <cell r="D57">
            <v>199142.74299999999</v>
          </cell>
          <cell r="E57">
            <v>202169.91899999999</v>
          </cell>
          <cell r="F57">
            <v>200191.21599999999</v>
          </cell>
          <cell r="G57">
            <v>206655.747</v>
          </cell>
          <cell r="H57">
            <v>211707.66699999999</v>
          </cell>
          <cell r="I57">
            <v>214238.859</v>
          </cell>
          <cell r="J57">
            <v>221885.8</v>
          </cell>
          <cell r="K57">
            <v>226870.75099999999</v>
          </cell>
          <cell r="L57">
            <v>233721.397</v>
          </cell>
          <cell r="M57">
            <v>243135.67300000001</v>
          </cell>
        </row>
        <row r="58">
          <cell r="A58" t="str">
            <v>DK Denmark</v>
          </cell>
          <cell r="C58">
            <v>124988.079</v>
          </cell>
          <cell r="D58">
            <v>126381.63</v>
          </cell>
          <cell r="E58">
            <v>127153.46</v>
          </cell>
          <cell r="F58">
            <v>127151.686</v>
          </cell>
          <cell r="G58">
            <v>134101.83600000001</v>
          </cell>
          <cell r="H58">
            <v>137793.408</v>
          </cell>
          <cell r="I58">
            <v>141263.91200000001</v>
          </cell>
          <cell r="J58">
            <v>145458.89300000001</v>
          </cell>
          <cell r="K58">
            <v>149048.80100000001</v>
          </cell>
          <cell r="L58">
            <v>152491.467</v>
          </cell>
          <cell r="M58">
            <v>157101.70199999999</v>
          </cell>
        </row>
        <row r="59">
          <cell r="A59" t="str">
            <v>DE Federal Republic of Germany (including ex-GDR from 1991)</v>
          </cell>
          <cell r="C59">
            <v>1577232</v>
          </cell>
          <cell r="D59">
            <v>1785742.2220000001</v>
          </cell>
          <cell r="E59">
            <v>1825719.9680000001</v>
          </cell>
          <cell r="F59">
            <v>1805887.666</v>
          </cell>
          <cell r="G59">
            <v>1848266.1640000001</v>
          </cell>
          <cell r="H59">
            <v>1880206.608</v>
          </cell>
          <cell r="I59">
            <v>1894611.122</v>
          </cell>
          <cell r="J59">
            <v>1921019.398</v>
          </cell>
          <cell r="K59">
            <v>1958596.3910000001</v>
          </cell>
          <cell r="L59">
            <v>1998678.517</v>
          </cell>
          <cell r="M59">
            <v>2055774.6710000001</v>
          </cell>
        </row>
        <row r="60">
          <cell r="A60" t="str">
            <v>GR Greece</v>
          </cell>
          <cell r="C60">
            <v>84495.956999999995</v>
          </cell>
          <cell r="D60">
            <v>87098.433000000005</v>
          </cell>
          <cell r="E60">
            <v>87716.831999999995</v>
          </cell>
          <cell r="F60">
            <v>86278.275999999998</v>
          </cell>
          <cell r="G60">
            <v>88046.98</v>
          </cell>
          <cell r="H60">
            <v>89887.161999999997</v>
          </cell>
          <cell r="I60">
            <v>92008.214000000007</v>
          </cell>
          <cell r="J60">
            <v>95355.111999999994</v>
          </cell>
          <cell r="K60">
            <v>98562.557000000001</v>
          </cell>
          <cell r="L60">
            <v>102073.651</v>
          </cell>
          <cell r="M60">
            <v>106396.728</v>
          </cell>
        </row>
        <row r="61">
          <cell r="A61" t="str">
            <v>ES Spain</v>
          </cell>
          <cell r="C61">
            <v>414690.73200000002</v>
          </cell>
          <cell r="D61">
            <v>425237.98200000002</v>
          </cell>
          <cell r="E61">
            <v>429193.78499999997</v>
          </cell>
          <cell r="F61">
            <v>424767.43599999999</v>
          </cell>
          <cell r="G61">
            <v>434889.52100000001</v>
          </cell>
          <cell r="H61">
            <v>446881.08199999999</v>
          </cell>
          <cell r="I61">
            <v>457772.728</v>
          </cell>
          <cell r="J61">
            <v>476203.80300000001</v>
          </cell>
          <cell r="K61">
            <v>496855.05800000002</v>
          </cell>
          <cell r="L61">
            <v>517374.63400000002</v>
          </cell>
          <cell r="M61">
            <v>538573.02399999998</v>
          </cell>
        </row>
        <row r="62">
          <cell r="A62" t="str">
            <v>FR France</v>
          </cell>
          <cell r="C62">
            <v>1126971.4650000001</v>
          </cell>
          <cell r="D62">
            <v>1138197.132</v>
          </cell>
          <cell r="E62">
            <v>1155176.602</v>
          </cell>
          <cell r="F62">
            <v>1144928.0360000001</v>
          </cell>
          <cell r="G62">
            <v>1168582.6159999999</v>
          </cell>
          <cell r="H62">
            <v>1188100.524</v>
          </cell>
          <cell r="I62">
            <v>1201204.4739999999</v>
          </cell>
          <cell r="J62">
            <v>1224080.4920000001</v>
          </cell>
          <cell r="K62">
            <v>1265715.33</v>
          </cell>
          <cell r="L62">
            <v>1306383.74</v>
          </cell>
          <cell r="M62">
            <v>1355789.2860000001</v>
          </cell>
        </row>
        <row r="63">
          <cell r="A63" t="str">
            <v>IE Ireland</v>
          </cell>
          <cell r="C63">
            <v>40447.182999999997</v>
          </cell>
          <cell r="D63">
            <v>41227.667999999998</v>
          </cell>
          <cell r="E63">
            <v>42606.021999999997</v>
          </cell>
          <cell r="F63">
            <v>43753.235000000001</v>
          </cell>
          <cell r="G63">
            <v>46271.595999999998</v>
          </cell>
          <cell r="H63">
            <v>50890.067000000003</v>
          </cell>
          <cell r="I63">
            <v>54835.076000000001</v>
          </cell>
          <cell r="J63">
            <v>60774.875999999997</v>
          </cell>
          <cell r="K63">
            <v>66007.061000000002</v>
          </cell>
          <cell r="L63">
            <v>73168.44</v>
          </cell>
          <cell r="M63">
            <v>81555.514999999999</v>
          </cell>
        </row>
        <row r="64">
          <cell r="A64" t="str">
            <v>IT Italy</v>
          </cell>
          <cell r="C64">
            <v>787686.62300000002</v>
          </cell>
          <cell r="D64">
            <v>798636.72699999996</v>
          </cell>
          <cell r="E64">
            <v>804710.87399999995</v>
          </cell>
          <cell r="F64">
            <v>797599.28500000003</v>
          </cell>
          <cell r="G64">
            <v>815205.94499999995</v>
          </cell>
          <cell r="H64">
            <v>839041.53200000001</v>
          </cell>
          <cell r="I64">
            <v>848213.00300000003</v>
          </cell>
          <cell r="J64">
            <v>865400.25699999998</v>
          </cell>
          <cell r="K64">
            <v>880925.40300000005</v>
          </cell>
          <cell r="L64">
            <v>894957.71799999999</v>
          </cell>
          <cell r="M64">
            <v>920622.84400000004</v>
          </cell>
        </row>
        <row r="65">
          <cell r="A65" t="str">
            <v>LU Luxembourg</v>
          </cell>
          <cell r="C65">
            <v>11437.434999999999</v>
          </cell>
          <cell r="D65">
            <v>11961.269</v>
          </cell>
          <cell r="E65">
            <v>12403.835999999999</v>
          </cell>
          <cell r="F65">
            <v>12908.672</v>
          </cell>
          <cell r="G65">
            <v>13404.365</v>
          </cell>
          <cell r="H65">
            <v>13833.305</v>
          </cell>
          <cell r="I65">
            <v>14326.120999999999</v>
          </cell>
          <cell r="J65">
            <v>15617.523999999999</v>
          </cell>
          <cell r="K65">
            <v>16526.87</v>
          </cell>
          <cell r="L65">
            <v>17512.45</v>
          </cell>
          <cell r="M65">
            <v>18825.174999999999</v>
          </cell>
        </row>
        <row r="66">
          <cell r="A66" t="str">
            <v>NL Netherlands</v>
          </cell>
          <cell r="C66">
            <v>285604.71799999999</v>
          </cell>
          <cell r="D66">
            <v>292709.58399999997</v>
          </cell>
          <cell r="E66">
            <v>297709.34399999998</v>
          </cell>
          <cell r="F66">
            <v>300359.364</v>
          </cell>
          <cell r="G66">
            <v>308122.53600000002</v>
          </cell>
          <cell r="H66">
            <v>317323.06</v>
          </cell>
          <cell r="I66">
            <v>326967.70299999998</v>
          </cell>
          <cell r="J66">
            <v>339518.55</v>
          </cell>
          <cell r="K66">
            <v>354285.79499999998</v>
          </cell>
          <cell r="L66">
            <v>368441.98200000002</v>
          </cell>
          <cell r="M66">
            <v>380653.701</v>
          </cell>
        </row>
        <row r="67">
          <cell r="A67" t="str">
            <v>AT Austria</v>
          </cell>
          <cell r="C67">
            <v>162491.65400000001</v>
          </cell>
          <cell r="D67">
            <v>167889.64499999999</v>
          </cell>
          <cell r="E67">
            <v>171758.54300000001</v>
          </cell>
          <cell r="F67">
            <v>172474.19500000001</v>
          </cell>
          <cell r="G67">
            <v>176967.82</v>
          </cell>
          <cell r="H67">
            <v>179840.42600000001</v>
          </cell>
          <cell r="I67">
            <v>183439.93400000001</v>
          </cell>
          <cell r="J67">
            <v>186363.43400000001</v>
          </cell>
          <cell r="K67">
            <v>192925.44</v>
          </cell>
          <cell r="L67">
            <v>198340.88699999999</v>
          </cell>
          <cell r="M67">
            <v>204210.28700000001</v>
          </cell>
        </row>
        <row r="68">
          <cell r="A68" t="str">
            <v>PT Portugal</v>
          </cell>
          <cell r="C68">
            <v>75936.758000000002</v>
          </cell>
          <cell r="D68">
            <v>79253.831999999995</v>
          </cell>
          <cell r="E68">
            <v>80117.284</v>
          </cell>
          <cell r="F68">
            <v>78480.266000000003</v>
          </cell>
          <cell r="G68">
            <v>79237.472999999998</v>
          </cell>
          <cell r="H68">
            <v>82630.895000000004</v>
          </cell>
          <cell r="I68">
            <v>85560.476999999999</v>
          </cell>
          <cell r="J68">
            <v>88938.528999999995</v>
          </cell>
          <cell r="K68">
            <v>92985.01</v>
          </cell>
          <cell r="L68">
            <v>96200.097999999998</v>
          </cell>
          <cell r="M68">
            <v>99603.441999999995</v>
          </cell>
        </row>
        <row r="69">
          <cell r="A69" t="str">
            <v>FI Finland</v>
          </cell>
          <cell r="C69">
            <v>102294.704</v>
          </cell>
          <cell r="D69">
            <v>95894.650999999998</v>
          </cell>
          <cell r="E69">
            <v>92709.251000000004</v>
          </cell>
          <cell r="F69">
            <v>91644.531000000003</v>
          </cell>
          <cell r="G69">
            <v>95268.747000000003</v>
          </cell>
          <cell r="H69">
            <v>98898.2</v>
          </cell>
          <cell r="I69">
            <v>102863.37699999999</v>
          </cell>
          <cell r="J69">
            <v>109335.56299999999</v>
          </cell>
          <cell r="K69">
            <v>115168.23699999999</v>
          </cell>
          <cell r="L69">
            <v>119837.501</v>
          </cell>
          <cell r="M69">
            <v>127157.507</v>
          </cell>
        </row>
        <row r="70">
          <cell r="A70" t="str">
            <v>SE Sweden</v>
          </cell>
          <cell r="C70">
            <v>178292.514</v>
          </cell>
          <cell r="D70">
            <v>176320.144</v>
          </cell>
          <cell r="E70">
            <v>173243.50099999999</v>
          </cell>
          <cell r="F70">
            <v>170061.198</v>
          </cell>
          <cell r="G70">
            <v>177062.32800000001</v>
          </cell>
          <cell r="H70">
            <v>183597.315</v>
          </cell>
          <cell r="I70">
            <v>185576.75700000001</v>
          </cell>
          <cell r="J70">
            <v>189418.40900000001</v>
          </cell>
          <cell r="K70">
            <v>196205.11300000001</v>
          </cell>
          <cell r="L70">
            <v>205053.87899999999</v>
          </cell>
          <cell r="M70">
            <v>212455.56899999999</v>
          </cell>
        </row>
        <row r="71">
          <cell r="A71" t="str">
            <v>UK United Kingdom</v>
          </cell>
          <cell r="C71">
            <v>795342.55599999998</v>
          </cell>
          <cell r="D71">
            <v>784379.57</v>
          </cell>
          <cell r="E71">
            <v>786166.51500000001</v>
          </cell>
          <cell r="F71">
            <v>805758.96100000001</v>
          </cell>
          <cell r="G71">
            <v>843296.87199999997</v>
          </cell>
          <cell r="H71">
            <v>867743.39</v>
          </cell>
          <cell r="I71">
            <v>890511.55500000005</v>
          </cell>
          <cell r="J71">
            <v>921174.37300000002</v>
          </cell>
          <cell r="K71">
            <v>948102.826</v>
          </cell>
          <cell r="L71">
            <v>970950.625</v>
          </cell>
          <cell r="M71">
            <v>1000878.6360000001</v>
          </cell>
        </row>
        <row r="72">
          <cell r="A72" t="str">
            <v>IS Iceland</v>
          </cell>
          <cell r="C72">
            <v>5200.4530000000004</v>
          </cell>
          <cell r="D72">
            <v>5238.652</v>
          </cell>
          <cell r="E72">
            <v>5065.6000000000004</v>
          </cell>
          <cell r="F72">
            <v>5095.0349999999999</v>
          </cell>
          <cell r="G72">
            <v>5323.3609999999999</v>
          </cell>
          <cell r="H72">
            <v>5329.99</v>
          </cell>
          <cell r="I72">
            <v>5605.4979999999996</v>
          </cell>
          <cell r="J72">
            <v>5861.3739999999998</v>
          </cell>
          <cell r="K72">
            <v>6173.5280000000002</v>
          </cell>
          <cell r="L72">
            <v>6415.848</v>
          </cell>
          <cell r="M72">
            <v>6735.3530000000001</v>
          </cell>
        </row>
        <row r="73">
          <cell r="A73" t="str">
            <v>NO Norway</v>
          </cell>
          <cell r="C73">
            <v>93528.462</v>
          </cell>
          <cell r="D73">
            <v>97065.620999999999</v>
          </cell>
          <cell r="E73">
            <v>100268.833</v>
          </cell>
          <cell r="F73">
            <v>103001.478</v>
          </cell>
          <cell r="G73">
            <v>108415.476</v>
          </cell>
          <cell r="H73">
            <v>113139.492</v>
          </cell>
          <cell r="I73">
            <v>119084.039</v>
          </cell>
          <cell r="J73">
            <v>125262.96400000001</v>
          </cell>
          <cell r="K73">
            <v>128556.694</v>
          </cell>
          <cell r="L73">
            <v>131299.23499999999</v>
          </cell>
          <cell r="M73">
            <v>134451.15400000001</v>
          </cell>
        </row>
        <row r="74">
          <cell r="A74" t="str">
            <v>CAND Candidate countries (BG, CY, CZ, EE, HU, LV, LT, MT, PL, RO, SK, SI, TR)</v>
          </cell>
          <cell r="C74" t="str">
            <v xml:space="preserve">: </v>
          </cell>
          <cell r="D74" t="str">
            <v xml:space="preserve">: </v>
          </cell>
          <cell r="E74" t="str">
            <v xml:space="preserve">: </v>
          </cell>
          <cell r="F74" t="str">
            <v xml:space="preserve">: </v>
          </cell>
          <cell r="G74" t="str">
            <v xml:space="preserve">: </v>
          </cell>
          <cell r="H74" t="str">
            <v xml:space="preserve">: </v>
          </cell>
          <cell r="I74" t="str">
            <v xml:space="preserve">: </v>
          </cell>
          <cell r="J74" t="str">
            <v xml:space="preserve">: </v>
          </cell>
          <cell r="K74" t="str">
            <v xml:space="preserve">: </v>
          </cell>
          <cell r="L74" t="str">
            <v xml:space="preserve">: </v>
          </cell>
          <cell r="M74" t="str">
            <v xml:space="preserve">: </v>
          </cell>
        </row>
        <row r="75">
          <cell r="A75" t="str">
            <v>BG Bulgaria</v>
          </cell>
          <cell r="C75" t="str">
            <v xml:space="preserve">: </v>
          </cell>
          <cell r="D75">
            <v>10468.915999999999</v>
          </cell>
          <cell r="E75">
            <v>9709.6919999999991</v>
          </cell>
          <cell r="F75">
            <v>9565.9549999999999</v>
          </cell>
          <cell r="G75">
            <v>9739.8950000000004</v>
          </cell>
          <cell r="H75">
            <v>10019.222</v>
          </cell>
          <cell r="I75">
            <v>9077.41</v>
          </cell>
          <cell r="J75">
            <v>8569.0789999999997</v>
          </cell>
          <cell r="K75">
            <v>8911.8359999999993</v>
          </cell>
          <cell r="L75">
            <v>9116.8089999999993</v>
          </cell>
          <cell r="M75">
            <v>9609.116</v>
          </cell>
        </row>
        <row r="76">
          <cell r="A76" t="str">
            <v>CY Cyprus</v>
          </cell>
          <cell r="C76" t="str">
            <v xml:space="preserve">: </v>
          </cell>
          <cell r="D76" t="str">
            <v xml:space="preserve">: </v>
          </cell>
          <cell r="E76">
            <v>5981.3729999999996</v>
          </cell>
          <cell r="F76">
            <v>6023.2920000000004</v>
          </cell>
          <cell r="G76">
            <v>6378.5879999999997</v>
          </cell>
          <cell r="H76">
            <v>6772.2520000000004</v>
          </cell>
          <cell r="I76">
            <v>6899.192</v>
          </cell>
          <cell r="J76">
            <v>7064.8389999999999</v>
          </cell>
          <cell r="K76">
            <v>7418.1059999999998</v>
          </cell>
          <cell r="L76">
            <v>7758.527</v>
          </cell>
          <cell r="M76">
            <v>8154.2209999999995</v>
          </cell>
        </row>
        <row r="77">
          <cell r="A77" t="str">
            <v>CZ Czech Republic</v>
          </cell>
          <cell r="C77">
            <v>41773.777999999998</v>
          </cell>
          <cell r="D77">
            <v>36921.777999999998</v>
          </cell>
          <cell r="E77">
            <v>36734.752999999997</v>
          </cell>
          <cell r="F77">
            <v>36757.493999999999</v>
          </cell>
          <cell r="G77">
            <v>37573.322999999997</v>
          </cell>
          <cell r="H77">
            <v>39804.271000000001</v>
          </cell>
          <cell r="I77">
            <v>41513.430999999997</v>
          </cell>
          <cell r="J77">
            <v>41195.786</v>
          </cell>
          <cell r="K77">
            <v>40766.14</v>
          </cell>
          <cell r="L77">
            <v>40956.968999999997</v>
          </cell>
          <cell r="M77">
            <v>42289.745000000003</v>
          </cell>
        </row>
        <row r="78">
          <cell r="A78" t="str">
            <v>EE Estonia</v>
          </cell>
          <cell r="C78" t="str">
            <v xml:space="preserve">: </v>
          </cell>
          <cell r="D78" t="str">
            <v xml:space="preserve">: </v>
          </cell>
          <cell r="E78" t="str">
            <v xml:space="preserve">: </v>
          </cell>
          <cell r="F78">
            <v>2669.5720000000001</v>
          </cell>
          <cell r="G78">
            <v>2616.6460000000002</v>
          </cell>
          <cell r="H78">
            <v>2728.2719999999999</v>
          </cell>
          <cell r="I78">
            <v>2835.3490000000002</v>
          </cell>
          <cell r="J78">
            <v>3112.9270000000001</v>
          </cell>
          <cell r="K78">
            <v>3256.2069999999999</v>
          </cell>
          <cell r="L78">
            <v>3235.62</v>
          </cell>
          <cell r="M78">
            <v>3466.2719999999999</v>
          </cell>
        </row>
        <row r="79">
          <cell r="A79" t="str">
            <v>HU Hungary</v>
          </cell>
          <cell r="C79" t="str">
            <v xml:space="preserve">: </v>
          </cell>
          <cell r="D79" t="str">
            <v xml:space="preserve">: </v>
          </cell>
          <cell r="E79" t="str">
            <v xml:space="preserve">: </v>
          </cell>
          <cell r="F79" t="str">
            <v xml:space="preserve">: </v>
          </cell>
          <cell r="G79">
            <v>33614.366999999998</v>
          </cell>
          <cell r="H79">
            <v>34118.582000000002</v>
          </cell>
          <cell r="I79">
            <v>34575.671999999999</v>
          </cell>
          <cell r="J79">
            <v>36156.898999999998</v>
          </cell>
          <cell r="K79">
            <v>37913.349000000002</v>
          </cell>
          <cell r="L79">
            <v>39494.847000000002</v>
          </cell>
          <cell r="M79">
            <v>41545.224999999999</v>
          </cell>
        </row>
        <row r="80">
          <cell r="A80" t="str">
            <v>LT Lithuania</v>
          </cell>
          <cell r="C80" t="str">
            <v xml:space="preserve">: </v>
          </cell>
          <cell r="D80">
            <v>7493.1319999999996</v>
          </cell>
          <cell r="E80">
            <v>5900.2160000000003</v>
          </cell>
          <cell r="F80">
            <v>4942.7560000000003</v>
          </cell>
          <cell r="G80">
            <v>4460.0460000000003</v>
          </cell>
          <cell r="H80">
            <v>4606.7870000000003</v>
          </cell>
          <cell r="I80">
            <v>4823.83</v>
          </cell>
          <cell r="J80">
            <v>5174.875</v>
          </cell>
          <cell r="K80">
            <v>5439.4129999999996</v>
          </cell>
          <cell r="L80">
            <v>5227.4709999999995</v>
          </cell>
          <cell r="M80">
            <v>5425.6660000000002</v>
          </cell>
        </row>
        <row r="81">
          <cell r="A81" t="str">
            <v>LV Latvia</v>
          </cell>
          <cell r="C81" t="str">
            <v xml:space="preserve">: </v>
          </cell>
          <cell r="D81">
            <v>6153.9319999999998</v>
          </cell>
          <cell r="E81">
            <v>4008.7449999999999</v>
          </cell>
          <cell r="F81">
            <v>3412.6779999999999</v>
          </cell>
          <cell r="G81">
            <v>3434.8040000000001</v>
          </cell>
          <cell r="H81">
            <v>3378.22</v>
          </cell>
          <cell r="I81">
            <v>3502.558</v>
          </cell>
          <cell r="J81">
            <v>3795.9470000000001</v>
          </cell>
          <cell r="K81">
            <v>3976.558</v>
          </cell>
          <cell r="L81">
            <v>4089.4479999999999</v>
          </cell>
          <cell r="M81">
            <v>4369.335</v>
          </cell>
        </row>
        <row r="82">
          <cell r="A82" t="str">
            <v>MT Malta</v>
          </cell>
          <cell r="C82" t="str">
            <v xml:space="preserve">: </v>
          </cell>
          <cell r="D82" t="str">
            <v xml:space="preserve">: </v>
          </cell>
          <cell r="E82" t="str">
            <v xml:space="preserve">: </v>
          </cell>
          <cell r="F82" t="str">
            <v xml:space="preserve">: </v>
          </cell>
          <cell r="G82" t="str">
            <v xml:space="preserve">: </v>
          </cell>
          <cell r="H82">
            <v>2482.547</v>
          </cell>
          <cell r="I82">
            <v>2581.5259999999998</v>
          </cell>
          <cell r="J82">
            <v>2706.855</v>
          </cell>
          <cell r="K82">
            <v>2799.55</v>
          </cell>
          <cell r="L82">
            <v>2913.2049999999999</v>
          </cell>
          <cell r="M82">
            <v>3074.4470000000001</v>
          </cell>
        </row>
        <row r="83">
          <cell r="A83" t="str">
            <v>PL Poland</v>
          </cell>
          <cell r="C83" t="str">
            <v xml:space="preserve">: </v>
          </cell>
          <cell r="D83" t="str">
            <v xml:space="preserve">: </v>
          </cell>
          <cell r="E83" t="str">
            <v xml:space="preserve">: </v>
          </cell>
          <cell r="F83" t="str">
            <v xml:space="preserve">: </v>
          </cell>
          <cell r="G83" t="str">
            <v xml:space="preserve">: </v>
          </cell>
          <cell r="H83">
            <v>97178.574999999997</v>
          </cell>
          <cell r="I83">
            <v>103037.48</v>
          </cell>
          <cell r="J83">
            <v>110071.787</v>
          </cell>
          <cell r="K83">
            <v>115402.48699999999</v>
          </cell>
          <cell r="L83">
            <v>120076.288</v>
          </cell>
          <cell r="M83">
            <v>124856.694</v>
          </cell>
        </row>
        <row r="84">
          <cell r="A84" t="str">
            <v>RO Romania</v>
          </cell>
          <cell r="C84">
            <v>30215.868999999999</v>
          </cell>
          <cell r="D84">
            <v>26263.393</v>
          </cell>
          <cell r="E84">
            <v>23972.170999999998</v>
          </cell>
          <cell r="F84">
            <v>24336.79</v>
          </cell>
          <cell r="G84">
            <v>25294.351999999999</v>
          </cell>
          <cell r="H84">
            <v>27100.186000000002</v>
          </cell>
          <cell r="I84">
            <v>28170.118999999999</v>
          </cell>
          <cell r="J84">
            <v>26464.960999999999</v>
          </cell>
          <cell r="K84">
            <v>25190.004000000001</v>
          </cell>
          <cell r="L84">
            <v>24900.313999999998</v>
          </cell>
          <cell r="M84">
            <v>25341.743999999999</v>
          </cell>
        </row>
        <row r="85">
          <cell r="A85" t="str">
            <v>SI Slovenia</v>
          </cell>
          <cell r="C85" t="str">
            <v xml:space="preserve">: </v>
          </cell>
          <cell r="D85">
            <v>13453.816000000001</v>
          </cell>
          <cell r="E85">
            <v>12718.744000000001</v>
          </cell>
          <cell r="F85">
            <v>13080.391</v>
          </cell>
          <cell r="G85">
            <v>13777.246999999999</v>
          </cell>
          <cell r="H85">
            <v>14343.098</v>
          </cell>
          <cell r="I85">
            <v>14849.561</v>
          </cell>
          <cell r="J85">
            <v>15526.627</v>
          </cell>
          <cell r="K85">
            <v>16115.418</v>
          </cell>
          <cell r="L85">
            <v>16954.687999999998</v>
          </cell>
          <cell r="M85">
            <v>17736.448</v>
          </cell>
        </row>
        <row r="86">
          <cell r="A86" t="str">
            <v>SK Slovak Republic</v>
          </cell>
          <cell r="C86" t="str">
            <v xml:space="preserve">: </v>
          </cell>
          <cell r="D86" t="str">
            <v xml:space="preserve">: </v>
          </cell>
          <cell r="E86" t="str">
            <v xml:space="preserve">: </v>
          </cell>
          <cell r="F86">
            <v>13071.949000000001</v>
          </cell>
          <cell r="G86">
            <v>13748.678</v>
          </cell>
          <cell r="H86">
            <v>14638.477999999999</v>
          </cell>
          <cell r="I86">
            <v>15493.08</v>
          </cell>
          <cell r="J86">
            <v>16366.67</v>
          </cell>
          <cell r="K86">
            <v>17015.147000000001</v>
          </cell>
          <cell r="L86">
            <v>17239.489000000001</v>
          </cell>
          <cell r="M86">
            <v>17618.751</v>
          </cell>
        </row>
        <row r="87">
          <cell r="A87" t="str">
            <v>TR Turkey</v>
          </cell>
          <cell r="C87">
            <v>110624.27499999999</v>
          </cell>
          <cell r="D87">
            <v>111649.224</v>
          </cell>
          <cell r="E87">
            <v>118330.633</v>
          </cell>
          <cell r="F87">
            <v>127846.807</v>
          </cell>
          <cell r="G87">
            <v>120871.916</v>
          </cell>
          <cell r="H87">
            <v>129564.08</v>
          </cell>
          <cell r="I87">
            <v>138640.45499999999</v>
          </cell>
          <cell r="J87">
            <v>149078.427</v>
          </cell>
          <cell r="K87">
            <v>153687.72399999999</v>
          </cell>
          <cell r="L87">
            <v>146450.64799999999</v>
          </cell>
          <cell r="M87">
            <v>157229.02299999999</v>
          </cell>
        </row>
      </sheetData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 Gross Elec prodn by fuel"/>
      <sheetName val="Chart3 Annual growth rate"/>
      <sheetName val="Chart Share Elec prodn + proj"/>
      <sheetName val="Data for main graphs"/>
      <sheetName val="EU15 fuel share cht"/>
      <sheetName val="CTEG check"/>
      <sheetName val="Growth Rates Cht"/>
      <sheetName val="Growth Rates share"/>
      <sheetName val="Main table"/>
      <sheetName val="pumping"/>
      <sheetName val="TEG"/>
      <sheetName val="Coal &amp; lignite"/>
      <sheetName val="Oil"/>
      <sheetName val="Natural &amp; derived gas"/>
      <sheetName val="Natural gas"/>
      <sheetName val="Nuclear"/>
      <sheetName val="Other"/>
      <sheetName val="Biomass &amp; Waste"/>
      <sheetName val="Wind"/>
      <sheetName val="Hydro"/>
      <sheetName val="PV"/>
      <sheetName val="Geothermal"/>
      <sheetName val="All RE"/>
      <sheetName val="Other RE"/>
      <sheetName val="Total gross generation projn"/>
      <sheetName val="Total thermal gen proj"/>
      <sheetName val="Coal &amp; lignite projn"/>
      <sheetName val="Oil projn"/>
      <sheetName val="Natural &amp; derived gas projn"/>
      <sheetName val="Nuclear projn"/>
      <sheetName val="Geothermal projn"/>
      <sheetName val="Biomass and Waste projn 2"/>
      <sheetName val="Biomass and waste projn 1"/>
      <sheetName val="Wind projn"/>
      <sheetName val="Hydro projn"/>
      <sheetName val="Other renewables Projn"/>
      <sheetName val="NewCronos"/>
      <sheetName val="All RE proj"/>
      <sheetName val="Non thermal renewables (CHECK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609">
          <cell r="A609" t="str">
            <v>indic_en 107012</v>
          </cell>
          <cell r="B609" t="str">
            <v>indic_en</v>
          </cell>
          <cell r="C609">
            <v>107012</v>
          </cell>
        </row>
        <row r="610">
          <cell r="A610" t="str">
            <v xml:space="preserve"> Gross electricity generation - Other power stations</v>
          </cell>
          <cell r="C610" t="str">
            <v>Gross electricity generation - Other power stations</v>
          </cell>
        </row>
        <row r="611">
          <cell r="A611" t="str">
            <v>unit gwh</v>
          </cell>
          <cell r="B611" t="str">
            <v>unit</v>
          </cell>
          <cell r="C611" t="str">
            <v>gwh</v>
          </cell>
        </row>
        <row r="612">
          <cell r="A612" t="str">
            <v xml:space="preserve"> Gigawatt hour</v>
          </cell>
          <cell r="C612" t="str">
            <v>Gigawatt hour</v>
          </cell>
        </row>
        <row r="613">
          <cell r="A613" t="str">
            <v>product 6000</v>
          </cell>
          <cell r="B613" t="str">
            <v>product</v>
          </cell>
          <cell r="C613">
            <v>6000</v>
          </cell>
        </row>
        <row r="614">
          <cell r="A614" t="str">
            <v xml:space="preserve"> Electrical Energy</v>
          </cell>
          <cell r="C614" t="str">
            <v>Electrical Energy</v>
          </cell>
        </row>
        <row r="615">
          <cell r="A615" t="str">
            <v xml:space="preserve"> </v>
          </cell>
        </row>
        <row r="616">
          <cell r="A616" t="str">
            <v xml:space="preserve"> </v>
          </cell>
          <cell r="D616" t="str">
            <v>time</v>
          </cell>
          <cell r="E616" t="str">
            <v>1990a00</v>
          </cell>
          <cell r="F616" t="str">
            <v>1991a00</v>
          </cell>
          <cell r="G616" t="str">
            <v>1992a00</v>
          </cell>
          <cell r="H616" t="str">
            <v>1993a00</v>
          </cell>
          <cell r="I616" t="str">
            <v>1994a00</v>
          </cell>
          <cell r="J616" t="str">
            <v>1995a00</v>
          </cell>
          <cell r="K616" t="str">
            <v>1996a00</v>
          </cell>
          <cell r="L616" t="str">
            <v>1997a00</v>
          </cell>
          <cell r="M616" t="str">
            <v>1998a00</v>
          </cell>
          <cell r="N616" t="str">
            <v>1999a00</v>
          </cell>
          <cell r="O616" t="str">
            <v>2000a00</v>
          </cell>
          <cell r="P616" t="str">
            <v>2001a00</v>
          </cell>
          <cell r="Q616" t="str">
            <v>2002a00</v>
          </cell>
          <cell r="R616" t="str">
            <v>2003a00</v>
          </cell>
          <cell r="S616" t="str">
            <v>2004a00</v>
          </cell>
        </row>
        <row r="617">
          <cell r="A617" t="str">
            <v xml:space="preserve"> </v>
          </cell>
        </row>
        <row r="618">
          <cell r="A618" t="str">
            <v xml:space="preserve">geo </v>
          </cell>
          <cell r="B618" t="str">
            <v>geo</v>
          </cell>
        </row>
        <row r="619">
          <cell r="A619" t="str">
            <v>eu25 European Union (25 countries)</v>
          </cell>
          <cell r="B619" t="str">
            <v>eu25</v>
          </cell>
          <cell r="C619" t="str">
            <v>European Union (25 countries)</v>
          </cell>
          <cell r="E619">
            <v>5083</v>
          </cell>
          <cell r="F619">
            <v>8460</v>
          </cell>
          <cell r="G619">
            <v>4153</v>
          </cell>
          <cell r="H619">
            <v>5159</v>
          </cell>
          <cell r="I619">
            <v>6861</v>
          </cell>
          <cell r="J619">
            <v>6029</v>
          </cell>
          <cell r="K619">
            <v>5409</v>
          </cell>
          <cell r="L619">
            <v>7788</v>
          </cell>
          <cell r="M619">
            <v>8421</v>
          </cell>
          <cell r="N619">
            <v>9307</v>
          </cell>
          <cell r="O619">
            <v>9525</v>
          </cell>
          <cell r="P619">
            <v>24258</v>
          </cell>
          <cell r="Q619">
            <v>12779</v>
          </cell>
          <cell r="R619">
            <v>12277</v>
          </cell>
          <cell r="S619">
            <v>12513</v>
          </cell>
        </row>
        <row r="620">
          <cell r="A620" t="str">
            <v>eu15 European Union (15 countries)</v>
          </cell>
          <cell r="B620" t="str">
            <v>eu15</v>
          </cell>
          <cell r="C620" t="str">
            <v>European Union (15 countries)</v>
          </cell>
          <cell r="E620">
            <v>4967</v>
          </cell>
          <cell r="F620">
            <v>8378</v>
          </cell>
          <cell r="G620">
            <v>4045</v>
          </cell>
          <cell r="H620">
            <v>5002</v>
          </cell>
          <cell r="I620">
            <v>6652</v>
          </cell>
          <cell r="J620">
            <v>5889</v>
          </cell>
          <cell r="K620">
            <v>5196</v>
          </cell>
          <cell r="L620">
            <v>7625</v>
          </cell>
          <cell r="M620">
            <v>8253</v>
          </cell>
          <cell r="N620">
            <v>8169</v>
          </cell>
          <cell r="O620">
            <v>8270</v>
          </cell>
          <cell r="P620">
            <v>22816</v>
          </cell>
          <cell r="Q620">
            <v>11215</v>
          </cell>
          <cell r="R620">
            <v>10985</v>
          </cell>
          <cell r="S620">
            <v>11933</v>
          </cell>
        </row>
        <row r="621">
          <cell r="A621" t="str">
            <v>nms10 New Member States (CZ, EE, CY, LV, LT, HU, MT, PL, SI, SK)</v>
          </cell>
          <cell r="B621" t="str">
            <v>nms10</v>
          </cell>
          <cell r="C621" t="str">
            <v>New Member States (CZ, EE, CY, LV, LT, HU, MT, PL, SI, SK)</v>
          </cell>
          <cell r="E621">
            <v>116</v>
          </cell>
          <cell r="F621">
            <v>82</v>
          </cell>
          <cell r="G621">
            <v>108</v>
          </cell>
          <cell r="H621">
            <v>157</v>
          </cell>
          <cell r="I621">
            <v>209</v>
          </cell>
          <cell r="J621">
            <v>140</v>
          </cell>
          <cell r="K621">
            <v>213</v>
          </cell>
          <cell r="L621">
            <v>163</v>
          </cell>
          <cell r="M621">
            <v>168</v>
          </cell>
          <cell r="N621">
            <v>1138</v>
          </cell>
          <cell r="O621">
            <v>1255</v>
          </cell>
          <cell r="P621">
            <v>1442</v>
          </cell>
          <cell r="Q621">
            <v>1564</v>
          </cell>
          <cell r="R621">
            <v>1292</v>
          </cell>
          <cell r="S621">
            <v>580</v>
          </cell>
        </row>
        <row r="622">
          <cell r="A622" t="str">
            <v>be Belgium</v>
          </cell>
          <cell r="B622" t="str">
            <v>be</v>
          </cell>
          <cell r="C622" t="str">
            <v>Belgium</v>
          </cell>
          <cell r="E622">
            <v>152</v>
          </cell>
          <cell r="F622">
            <v>281</v>
          </cell>
          <cell r="G622">
            <v>369</v>
          </cell>
          <cell r="H622">
            <v>358</v>
          </cell>
          <cell r="I622">
            <v>422</v>
          </cell>
          <cell r="J622">
            <v>462</v>
          </cell>
          <cell r="K622">
            <v>488</v>
          </cell>
          <cell r="L622">
            <v>409</v>
          </cell>
          <cell r="M622">
            <v>533</v>
          </cell>
          <cell r="N622">
            <v>380</v>
          </cell>
          <cell r="O622">
            <v>359</v>
          </cell>
          <cell r="P622">
            <v>513</v>
          </cell>
          <cell r="Q622">
            <v>486</v>
          </cell>
          <cell r="R622">
            <v>270</v>
          </cell>
          <cell r="S622">
            <v>223</v>
          </cell>
        </row>
        <row r="623">
          <cell r="A623" t="str">
            <v>cz Czech Republic</v>
          </cell>
          <cell r="B623" t="str">
            <v>cz</v>
          </cell>
          <cell r="C623" t="str">
            <v>Czech Republic</v>
          </cell>
          <cell r="E623">
            <v>0</v>
          </cell>
          <cell r="F623">
            <v>0</v>
          </cell>
          <cell r="G623">
            <v>0</v>
          </cell>
          <cell r="H623">
            <v>63</v>
          </cell>
          <cell r="I623">
            <v>97</v>
          </cell>
          <cell r="J623">
            <v>16</v>
          </cell>
          <cell r="K623">
            <v>96</v>
          </cell>
          <cell r="L623">
            <v>34</v>
          </cell>
          <cell r="M623">
            <v>11</v>
          </cell>
          <cell r="N623">
            <v>834</v>
          </cell>
          <cell r="O623">
            <v>723</v>
          </cell>
          <cell r="P623">
            <v>713</v>
          </cell>
          <cell r="Q623">
            <v>689</v>
          </cell>
          <cell r="R623">
            <v>497</v>
          </cell>
          <cell r="S623">
            <v>1</v>
          </cell>
        </row>
        <row r="624">
          <cell r="A624" t="str">
            <v>dk Denmark</v>
          </cell>
          <cell r="B624" t="str">
            <v>dk</v>
          </cell>
          <cell r="C624" t="str">
            <v>Denmark</v>
          </cell>
          <cell r="E624">
            <v>0</v>
          </cell>
          <cell r="F624">
            <v>0</v>
          </cell>
          <cell r="G624">
            <v>0</v>
          </cell>
          <cell r="H624">
            <v>1</v>
          </cell>
          <cell r="I624">
            <v>0</v>
          </cell>
          <cell r="J624">
            <v>35</v>
          </cell>
          <cell r="K624">
            <v>21</v>
          </cell>
          <cell r="L624">
            <v>39</v>
          </cell>
          <cell r="M624">
            <v>14</v>
          </cell>
          <cell r="N624">
            <v>0</v>
          </cell>
          <cell r="O624">
            <v>99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</row>
        <row r="625">
          <cell r="A625" t="str">
            <v>de Germany (including ex-GDR from 1991)</v>
          </cell>
          <cell r="B625" t="str">
            <v>de</v>
          </cell>
          <cell r="C625" t="str">
            <v>Germany (including ex-GDR from 1991)</v>
          </cell>
          <cell r="E625">
            <v>1319</v>
          </cell>
          <cell r="F625">
            <v>1658</v>
          </cell>
          <cell r="G625">
            <v>2047</v>
          </cell>
          <cell r="H625">
            <v>2735</v>
          </cell>
          <cell r="I625">
            <v>3337</v>
          </cell>
          <cell r="J625">
            <v>3366</v>
          </cell>
          <cell r="K625">
            <v>3056</v>
          </cell>
          <cell r="L625">
            <v>3948</v>
          </cell>
          <cell r="M625">
            <v>3886</v>
          </cell>
          <cell r="N625">
            <v>4187</v>
          </cell>
          <cell r="O625">
            <v>4205</v>
          </cell>
          <cell r="P625">
            <v>7292</v>
          </cell>
          <cell r="Q625">
            <v>5448</v>
          </cell>
          <cell r="R625">
            <v>4007</v>
          </cell>
          <cell r="S625">
            <v>1511</v>
          </cell>
        </row>
        <row r="626">
          <cell r="A626" t="str">
            <v>ee Estonia</v>
          </cell>
          <cell r="B626" t="str">
            <v>ee</v>
          </cell>
          <cell r="C626" t="str">
            <v>Estonia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</row>
        <row r="627">
          <cell r="A627" t="str">
            <v>gr Greece</v>
          </cell>
          <cell r="B627" t="str">
            <v>gr</v>
          </cell>
          <cell r="C627" t="str">
            <v>Greece</v>
          </cell>
          <cell r="E627">
            <v>0</v>
          </cell>
          <cell r="F627">
            <v>0</v>
          </cell>
          <cell r="G627">
            <v>135</v>
          </cell>
          <cell r="H627">
            <v>90</v>
          </cell>
          <cell r="I627">
            <v>74</v>
          </cell>
          <cell r="J627">
            <v>102</v>
          </cell>
          <cell r="K627">
            <v>106</v>
          </cell>
          <cell r="L627">
            <v>114</v>
          </cell>
          <cell r="M627">
            <v>160</v>
          </cell>
          <cell r="N627">
            <v>194</v>
          </cell>
          <cell r="O627">
            <v>163</v>
          </cell>
          <cell r="P627">
            <v>103</v>
          </cell>
          <cell r="Q627">
            <v>108</v>
          </cell>
          <cell r="R627">
            <v>141</v>
          </cell>
          <cell r="S627">
            <v>139</v>
          </cell>
        </row>
        <row r="628">
          <cell r="A628" t="str">
            <v>es Spain</v>
          </cell>
          <cell r="B628" t="str">
            <v>es</v>
          </cell>
          <cell r="C628" t="str">
            <v>Spain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376</v>
          </cell>
          <cell r="K628">
            <v>0</v>
          </cell>
          <cell r="L628">
            <v>576</v>
          </cell>
          <cell r="M628">
            <v>396</v>
          </cell>
          <cell r="N628">
            <v>1350</v>
          </cell>
          <cell r="O628">
            <v>391</v>
          </cell>
          <cell r="P628">
            <v>1810</v>
          </cell>
          <cell r="Q628">
            <v>1565</v>
          </cell>
          <cell r="R628">
            <v>1423</v>
          </cell>
          <cell r="S628">
            <v>3657</v>
          </cell>
        </row>
        <row r="629">
          <cell r="A629" t="str">
            <v>fr France</v>
          </cell>
          <cell r="B629" t="str">
            <v>fr</v>
          </cell>
          <cell r="C629" t="str">
            <v>France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3038</v>
          </cell>
          <cell r="Q629">
            <v>5</v>
          </cell>
          <cell r="R629">
            <v>27</v>
          </cell>
          <cell r="S629">
            <v>10</v>
          </cell>
        </row>
        <row r="630">
          <cell r="A630" t="str">
            <v>ie Ireland</v>
          </cell>
          <cell r="B630" t="str">
            <v>ie</v>
          </cell>
          <cell r="C630" t="str">
            <v>Ireland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1</v>
          </cell>
          <cell r="L630">
            <v>62</v>
          </cell>
          <cell r="M630">
            <v>1</v>
          </cell>
          <cell r="N630">
            <v>42</v>
          </cell>
          <cell r="O630">
            <v>0</v>
          </cell>
          <cell r="P630">
            <v>0</v>
          </cell>
          <cell r="Q630">
            <v>0</v>
          </cell>
          <cell r="R630">
            <v>1</v>
          </cell>
          <cell r="S630">
            <v>0</v>
          </cell>
        </row>
        <row r="631">
          <cell r="A631" t="str">
            <v>it Italy</v>
          </cell>
          <cell r="B631" t="str">
            <v>it</v>
          </cell>
          <cell r="C631" t="str">
            <v>Italy</v>
          </cell>
          <cell r="E631">
            <v>1477</v>
          </cell>
          <cell r="F631">
            <v>1299</v>
          </cell>
          <cell r="G631">
            <v>415</v>
          </cell>
          <cell r="H631">
            <v>392</v>
          </cell>
          <cell r="I631">
            <v>462</v>
          </cell>
          <cell r="J631">
            <v>1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1102</v>
          </cell>
          <cell r="P631">
            <v>9108</v>
          </cell>
          <cell r="Q631">
            <v>1053</v>
          </cell>
          <cell r="R631">
            <v>1949</v>
          </cell>
          <cell r="S631">
            <v>1233</v>
          </cell>
        </row>
        <row r="632">
          <cell r="A632" t="str">
            <v>cy Cyprus</v>
          </cell>
          <cell r="B632" t="str">
            <v>cy</v>
          </cell>
          <cell r="C632" t="str">
            <v>Cyprus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</row>
        <row r="633">
          <cell r="A633" t="str">
            <v>lv Latvia</v>
          </cell>
          <cell r="B633" t="str">
            <v>lv</v>
          </cell>
          <cell r="C633" t="str">
            <v>Latvia</v>
          </cell>
          <cell r="E633">
            <v>44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</row>
        <row r="634">
          <cell r="A634" t="str">
            <v>lt Lithuania</v>
          </cell>
          <cell r="B634" t="str">
            <v>lt</v>
          </cell>
          <cell r="C634" t="str">
            <v>Lithuania</v>
          </cell>
          <cell r="E634">
            <v>38</v>
          </cell>
          <cell r="F634">
            <v>34</v>
          </cell>
          <cell r="G634">
            <v>17</v>
          </cell>
          <cell r="H634">
            <v>17</v>
          </cell>
          <cell r="I634">
            <v>22</v>
          </cell>
          <cell r="J634">
            <v>29</v>
          </cell>
          <cell r="K634">
            <v>34</v>
          </cell>
          <cell r="L634">
            <v>44</v>
          </cell>
          <cell r="M634">
            <v>52</v>
          </cell>
          <cell r="N634">
            <v>60</v>
          </cell>
          <cell r="O634">
            <v>91</v>
          </cell>
          <cell r="P634">
            <v>68</v>
          </cell>
          <cell r="Q634">
            <v>138</v>
          </cell>
          <cell r="R634">
            <v>167</v>
          </cell>
          <cell r="S634">
            <v>170</v>
          </cell>
        </row>
        <row r="635">
          <cell r="A635" t="str">
            <v>lu Luxembourg (Grand-Duché)</v>
          </cell>
          <cell r="B635" t="str">
            <v>lu</v>
          </cell>
          <cell r="C635" t="str">
            <v>Luxembourg (Grand-Duché)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21</v>
          </cell>
          <cell r="J635">
            <v>11</v>
          </cell>
          <cell r="K635">
            <v>5</v>
          </cell>
          <cell r="L635">
            <v>0</v>
          </cell>
          <cell r="M635">
            <v>0</v>
          </cell>
          <cell r="N635">
            <v>2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</row>
        <row r="636">
          <cell r="A636" t="str">
            <v>hu Hungary</v>
          </cell>
          <cell r="B636" t="str">
            <v>hu</v>
          </cell>
          <cell r="C636" t="str">
            <v>Hungary</v>
          </cell>
          <cell r="E636">
            <v>34</v>
          </cell>
          <cell r="F636">
            <v>48</v>
          </cell>
          <cell r="G636">
            <v>91</v>
          </cell>
          <cell r="H636">
            <v>77</v>
          </cell>
          <cell r="I636">
            <v>90</v>
          </cell>
          <cell r="J636">
            <v>95</v>
          </cell>
          <cell r="K636">
            <v>83</v>
          </cell>
          <cell r="L636">
            <v>85</v>
          </cell>
          <cell r="M636">
            <v>105</v>
          </cell>
          <cell r="N636">
            <v>244</v>
          </cell>
          <cell r="O636">
            <v>110</v>
          </cell>
          <cell r="P636">
            <v>123</v>
          </cell>
          <cell r="Q636">
            <v>73</v>
          </cell>
          <cell r="R636">
            <v>194</v>
          </cell>
          <cell r="S636">
            <v>4</v>
          </cell>
        </row>
        <row r="637">
          <cell r="A637" t="str">
            <v>mt Malta</v>
          </cell>
          <cell r="B637" t="str">
            <v>mt</v>
          </cell>
          <cell r="C637" t="str">
            <v>Malta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</row>
        <row r="638">
          <cell r="A638" t="str">
            <v>nl Netherlands</v>
          </cell>
          <cell r="B638" t="str">
            <v>nl</v>
          </cell>
          <cell r="C638" t="str">
            <v>Netherlands</v>
          </cell>
          <cell r="E638">
            <v>0</v>
          </cell>
          <cell r="F638">
            <v>0</v>
          </cell>
          <cell r="G638">
            <v>153</v>
          </cell>
          <cell r="H638">
            <v>157</v>
          </cell>
          <cell r="I638">
            <v>390</v>
          </cell>
          <cell r="J638">
            <v>322</v>
          </cell>
          <cell r="K638">
            <v>449</v>
          </cell>
          <cell r="L638">
            <v>646</v>
          </cell>
          <cell r="M638">
            <v>423</v>
          </cell>
          <cell r="N638">
            <v>783</v>
          </cell>
          <cell r="O638">
            <v>1175</v>
          </cell>
          <cell r="P638">
            <v>255</v>
          </cell>
          <cell r="Q638">
            <v>1327</v>
          </cell>
          <cell r="R638">
            <v>252</v>
          </cell>
          <cell r="S638">
            <v>203</v>
          </cell>
        </row>
        <row r="639">
          <cell r="A639" t="str">
            <v>at Austria</v>
          </cell>
          <cell r="B639" t="str">
            <v>at</v>
          </cell>
          <cell r="C639" t="str">
            <v>Austria</v>
          </cell>
          <cell r="E639">
            <v>115</v>
          </cell>
          <cell r="F639">
            <v>166</v>
          </cell>
          <cell r="G639">
            <v>276</v>
          </cell>
          <cell r="H639">
            <v>367</v>
          </cell>
          <cell r="I639">
            <v>150</v>
          </cell>
          <cell r="J639">
            <v>752</v>
          </cell>
          <cell r="K639">
            <v>341</v>
          </cell>
          <cell r="L639">
            <v>195</v>
          </cell>
          <cell r="M639">
            <v>8</v>
          </cell>
          <cell r="N639">
            <v>377</v>
          </cell>
          <cell r="O639">
            <v>170</v>
          </cell>
          <cell r="P639">
            <v>187</v>
          </cell>
          <cell r="Q639">
            <v>312</v>
          </cell>
          <cell r="R639">
            <v>195</v>
          </cell>
          <cell r="S639">
            <v>229</v>
          </cell>
        </row>
        <row r="640">
          <cell r="A640" t="str">
            <v>pl Poland</v>
          </cell>
          <cell r="B640" t="str">
            <v>pl</v>
          </cell>
          <cell r="C640" t="str">
            <v>Poland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331</v>
          </cell>
          <cell r="P640">
            <v>322</v>
          </cell>
          <cell r="Q640">
            <v>464</v>
          </cell>
          <cell r="R640">
            <v>287</v>
          </cell>
          <cell r="S640">
            <v>331</v>
          </cell>
        </row>
        <row r="641">
          <cell r="A641" t="str">
            <v>pt Portugal</v>
          </cell>
          <cell r="B641" t="str">
            <v>pt</v>
          </cell>
          <cell r="C641" t="str">
            <v>Portugal</v>
          </cell>
          <cell r="E641">
            <v>1</v>
          </cell>
          <cell r="F641">
            <v>1</v>
          </cell>
          <cell r="G641">
            <v>1</v>
          </cell>
          <cell r="H641">
            <v>1</v>
          </cell>
          <cell r="I641">
            <v>1</v>
          </cell>
          <cell r="J641">
            <v>1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1</v>
          </cell>
          <cell r="P641">
            <v>1</v>
          </cell>
          <cell r="Q641">
            <v>2</v>
          </cell>
          <cell r="R641">
            <v>6</v>
          </cell>
          <cell r="S641">
            <v>8</v>
          </cell>
        </row>
        <row r="642">
          <cell r="A642" t="str">
            <v>si Slovenia</v>
          </cell>
          <cell r="B642" t="str">
            <v>si</v>
          </cell>
          <cell r="C642" t="str">
            <v>Slovenia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3</v>
          </cell>
          <cell r="Q642">
            <v>0</v>
          </cell>
          <cell r="R642">
            <v>6</v>
          </cell>
          <cell r="S642">
            <v>5</v>
          </cell>
        </row>
        <row r="643">
          <cell r="A643" t="str">
            <v>sk Slovakia</v>
          </cell>
          <cell r="B643" t="str">
            <v>sk</v>
          </cell>
          <cell r="C643" t="str">
            <v>Slovakia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213</v>
          </cell>
          <cell r="Q643">
            <v>200</v>
          </cell>
          <cell r="R643">
            <v>141</v>
          </cell>
          <cell r="S643">
            <v>69</v>
          </cell>
        </row>
        <row r="644">
          <cell r="A644" t="str">
            <v>fi Finland</v>
          </cell>
          <cell r="B644" t="str">
            <v>fi</v>
          </cell>
          <cell r="C644" t="str">
            <v>Finland</v>
          </cell>
          <cell r="E644">
            <v>0</v>
          </cell>
          <cell r="F644">
            <v>4386</v>
          </cell>
          <cell r="G644">
            <v>358</v>
          </cell>
          <cell r="H644">
            <v>405</v>
          </cell>
          <cell r="I644">
            <v>362</v>
          </cell>
          <cell r="J644">
            <v>121</v>
          </cell>
          <cell r="K644">
            <v>404</v>
          </cell>
          <cell r="L644">
            <v>1239</v>
          </cell>
          <cell r="M644">
            <v>2198</v>
          </cell>
          <cell r="N644">
            <v>333</v>
          </cell>
          <cell r="O644">
            <v>324</v>
          </cell>
          <cell r="P644">
            <v>276</v>
          </cell>
          <cell r="Q644">
            <v>390</v>
          </cell>
          <cell r="R644">
            <v>474</v>
          </cell>
          <cell r="S644">
            <v>475</v>
          </cell>
        </row>
        <row r="645">
          <cell r="A645" t="str">
            <v>se Sweden</v>
          </cell>
          <cell r="B645" t="str">
            <v>se</v>
          </cell>
          <cell r="C645" t="str">
            <v>Sweden</v>
          </cell>
          <cell r="E645">
            <v>228</v>
          </cell>
          <cell r="F645">
            <v>262</v>
          </cell>
          <cell r="G645">
            <v>291</v>
          </cell>
          <cell r="H645">
            <v>429</v>
          </cell>
          <cell r="I645">
            <v>577</v>
          </cell>
          <cell r="J645">
            <v>5</v>
          </cell>
          <cell r="K645">
            <v>0</v>
          </cell>
          <cell r="L645">
            <v>61</v>
          </cell>
          <cell r="M645">
            <v>328</v>
          </cell>
          <cell r="N645">
            <v>521</v>
          </cell>
          <cell r="O645">
            <v>207</v>
          </cell>
          <cell r="P645">
            <v>161</v>
          </cell>
          <cell r="Q645">
            <v>177</v>
          </cell>
          <cell r="R645">
            <v>0</v>
          </cell>
          <cell r="S645">
            <v>745</v>
          </cell>
        </row>
        <row r="646">
          <cell r="A646" t="str">
            <v>uk United Kingdom</v>
          </cell>
          <cell r="B646" t="str">
            <v>uk</v>
          </cell>
          <cell r="C646" t="str">
            <v>United Kingdom</v>
          </cell>
          <cell r="E646">
            <v>1675</v>
          </cell>
          <cell r="F646">
            <v>325</v>
          </cell>
          <cell r="G646">
            <v>0</v>
          </cell>
          <cell r="H646">
            <v>67</v>
          </cell>
          <cell r="I646">
            <v>856</v>
          </cell>
          <cell r="J646">
            <v>335</v>
          </cell>
          <cell r="K646">
            <v>325</v>
          </cell>
          <cell r="L646">
            <v>336</v>
          </cell>
          <cell r="M646">
            <v>322</v>
          </cell>
          <cell r="N646">
            <v>0</v>
          </cell>
          <cell r="O646">
            <v>74</v>
          </cell>
          <cell r="P646">
            <v>72</v>
          </cell>
          <cell r="Q646">
            <v>342</v>
          </cell>
          <cell r="R646">
            <v>2242</v>
          </cell>
          <cell r="S646">
            <v>3500</v>
          </cell>
        </row>
        <row r="647">
          <cell r="A647" t="str">
            <v>bg Bulgaria</v>
          </cell>
          <cell r="B647" t="str">
            <v>bg</v>
          </cell>
          <cell r="C647" t="str">
            <v>Bulgaria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3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11</v>
          </cell>
          <cell r="R647">
            <v>6</v>
          </cell>
          <cell r="S647">
            <v>19</v>
          </cell>
        </row>
        <row r="648">
          <cell r="A648" t="str">
            <v>hr Croatia</v>
          </cell>
          <cell r="B648" t="str">
            <v>hr</v>
          </cell>
          <cell r="C648" t="str">
            <v>Croatia</v>
          </cell>
          <cell r="E648">
            <v>0</v>
          </cell>
          <cell r="F648">
            <v>0</v>
          </cell>
          <cell r="G648">
            <v>0</v>
          </cell>
          <cell r="H648">
            <v>18</v>
          </cell>
          <cell r="I648">
            <v>1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</row>
        <row r="649">
          <cell r="A649" t="str">
            <v>ro Romania</v>
          </cell>
          <cell r="B649" t="str">
            <v>ro</v>
          </cell>
          <cell r="C649" t="str">
            <v>Romania</v>
          </cell>
          <cell r="E649">
            <v>101</v>
          </cell>
          <cell r="F649">
            <v>89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1</v>
          </cell>
        </row>
        <row r="650">
          <cell r="A650" t="str">
            <v>tr Turkey</v>
          </cell>
          <cell r="B650" t="str">
            <v>tr</v>
          </cell>
          <cell r="C650" t="str">
            <v>Turkey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5</v>
          </cell>
          <cell r="N650">
            <v>55</v>
          </cell>
          <cell r="O650">
            <v>54</v>
          </cell>
          <cell r="P650">
            <v>97</v>
          </cell>
          <cell r="Q650">
            <v>44</v>
          </cell>
          <cell r="R650">
            <v>36</v>
          </cell>
          <cell r="S650">
            <v>28</v>
          </cell>
        </row>
        <row r="651">
          <cell r="A651" t="str">
            <v>is Iceland</v>
          </cell>
          <cell r="B651" t="str">
            <v>is</v>
          </cell>
          <cell r="C651" t="str">
            <v>Iceland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6</v>
          </cell>
          <cell r="S651">
            <v>0</v>
          </cell>
        </row>
        <row r="652">
          <cell r="A652" t="str">
            <v>no Norway</v>
          </cell>
          <cell r="B652" t="str">
            <v>no</v>
          </cell>
          <cell r="C652" t="str">
            <v>Norway</v>
          </cell>
          <cell r="E652">
            <v>466</v>
          </cell>
          <cell r="F652">
            <v>429</v>
          </cell>
          <cell r="G652">
            <v>441</v>
          </cell>
          <cell r="H652">
            <v>467</v>
          </cell>
          <cell r="I652">
            <v>528</v>
          </cell>
          <cell r="J652">
            <v>0</v>
          </cell>
          <cell r="K652">
            <v>0</v>
          </cell>
          <cell r="L652">
            <v>8</v>
          </cell>
          <cell r="M652">
            <v>7</v>
          </cell>
          <cell r="N652">
            <v>199</v>
          </cell>
          <cell r="O652">
            <v>191</v>
          </cell>
          <cell r="P652">
            <v>120</v>
          </cell>
          <cell r="Q652">
            <v>180</v>
          </cell>
          <cell r="R652">
            <v>60</v>
          </cell>
          <cell r="S652">
            <v>31</v>
          </cell>
        </row>
      </sheetData>
      <sheetData sheetId="37"/>
      <sheetData sheetId="3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"/>
      <sheetName val="Chart Electricity consumption"/>
      <sheetName val="Data for graphs"/>
      <sheetName val="Elec as % of FEC"/>
      <sheetName val="Elec cons per capita"/>
      <sheetName val="Industry Elec cons"/>
      <sheetName val="Transport Elec cons"/>
      <sheetName val="Services Elec cons"/>
      <sheetName val="Household Elec cons"/>
      <sheetName val="Final elec cons by country"/>
      <sheetName val="Summary of final elec cons"/>
      <sheetName val="Population by country"/>
      <sheetName val="Final energy consumption"/>
      <sheetName val="New Crono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44">
          <cell r="A244" t="str">
            <v>EU15 European Union (15 countries)</v>
          </cell>
          <cell r="C244">
            <v>363763372</v>
          </cell>
          <cell r="D244">
            <v>365382016</v>
          </cell>
          <cell r="E244">
            <v>367061153</v>
          </cell>
          <cell r="F244">
            <v>368935291</v>
          </cell>
          <cell r="G244">
            <v>370323473</v>
          </cell>
          <cell r="H244">
            <v>371441978</v>
          </cell>
          <cell r="I244">
            <v>372475571</v>
          </cell>
          <cell r="J244">
            <v>373486609</v>
          </cell>
          <cell r="K244">
            <v>374345104</v>
          </cell>
          <cell r="L244">
            <v>375276804</v>
          </cell>
          <cell r="M244">
            <v>376481775</v>
          </cell>
          <cell r="N244" t="str">
            <v xml:space="preserve">: </v>
          </cell>
        </row>
        <row r="245">
          <cell r="A245" t="str">
            <v>BE Belgium</v>
          </cell>
          <cell r="C245">
            <v>9947782</v>
          </cell>
          <cell r="D245">
            <v>9986975</v>
          </cell>
          <cell r="E245">
            <v>10021997</v>
          </cell>
          <cell r="F245">
            <v>10068319</v>
          </cell>
          <cell r="G245">
            <v>10100631</v>
          </cell>
          <cell r="H245">
            <v>10130574</v>
          </cell>
          <cell r="I245">
            <v>10143047</v>
          </cell>
          <cell r="J245">
            <v>10170226</v>
          </cell>
          <cell r="K245">
            <v>10192264</v>
          </cell>
          <cell r="L245">
            <v>10213752</v>
          </cell>
          <cell r="M245">
            <v>10239085</v>
          </cell>
          <cell r="N245">
            <v>10263414</v>
          </cell>
        </row>
        <row r="246">
          <cell r="A246" t="str">
            <v>DK Denmark</v>
          </cell>
          <cell r="C246">
            <v>5135409</v>
          </cell>
          <cell r="D246">
            <v>5146469</v>
          </cell>
          <cell r="E246">
            <v>5162126</v>
          </cell>
          <cell r="F246">
            <v>5180614</v>
          </cell>
          <cell r="G246">
            <v>5196642</v>
          </cell>
          <cell r="H246">
            <v>5215718</v>
          </cell>
          <cell r="I246">
            <v>5251027</v>
          </cell>
          <cell r="J246">
            <v>5275121</v>
          </cell>
          <cell r="K246">
            <v>5294860</v>
          </cell>
          <cell r="L246">
            <v>5313577</v>
          </cell>
          <cell r="M246">
            <v>5330020</v>
          </cell>
          <cell r="N246">
            <v>5349212</v>
          </cell>
        </row>
        <row r="247">
          <cell r="A247" t="str">
            <v>DE Federal Republic of Germany (including ex-GDR from 1991)</v>
          </cell>
          <cell r="C247">
            <v>79112831</v>
          </cell>
          <cell r="D247">
            <v>79753227</v>
          </cell>
          <cell r="E247">
            <v>80274564</v>
          </cell>
          <cell r="F247">
            <v>80974632</v>
          </cell>
          <cell r="G247">
            <v>81338093</v>
          </cell>
          <cell r="H247">
            <v>81538603</v>
          </cell>
          <cell r="I247">
            <v>81817499</v>
          </cell>
          <cell r="J247">
            <v>82012162</v>
          </cell>
          <cell r="K247">
            <v>82057379</v>
          </cell>
          <cell r="L247">
            <v>82037011</v>
          </cell>
          <cell r="M247">
            <v>82163475</v>
          </cell>
          <cell r="N247">
            <v>82259540</v>
          </cell>
        </row>
        <row r="248">
          <cell r="A248" t="str">
            <v>GR Greece</v>
          </cell>
          <cell r="C248">
            <v>10120892</v>
          </cell>
          <cell r="D248">
            <v>10200104</v>
          </cell>
          <cell r="E248">
            <v>10294472</v>
          </cell>
          <cell r="F248">
            <v>10349200</v>
          </cell>
          <cell r="G248">
            <v>10409605</v>
          </cell>
          <cell r="H248">
            <v>10442863</v>
          </cell>
          <cell r="I248">
            <v>10465059</v>
          </cell>
          <cell r="J248">
            <v>10486595</v>
          </cell>
          <cell r="K248">
            <v>10510965</v>
          </cell>
          <cell r="L248">
            <v>10521669</v>
          </cell>
          <cell r="M248">
            <v>10554404</v>
          </cell>
          <cell r="N248" t="str">
            <v xml:space="preserve">: </v>
          </cell>
        </row>
        <row r="249">
          <cell r="A249" t="str">
            <v>ES Spain</v>
          </cell>
          <cell r="C249">
            <v>38826297</v>
          </cell>
          <cell r="D249">
            <v>38874573</v>
          </cell>
          <cell r="E249">
            <v>38965077</v>
          </cell>
          <cell r="F249">
            <v>39056587</v>
          </cell>
          <cell r="G249">
            <v>39135618</v>
          </cell>
          <cell r="H249">
            <v>39196779</v>
          </cell>
          <cell r="I249">
            <v>39249083</v>
          </cell>
          <cell r="J249">
            <v>39308484</v>
          </cell>
          <cell r="K249">
            <v>39387525</v>
          </cell>
          <cell r="L249">
            <v>39519207</v>
          </cell>
          <cell r="M249">
            <v>39733002</v>
          </cell>
          <cell r="N249">
            <v>40121673</v>
          </cell>
        </row>
        <row r="250">
          <cell r="A250" t="str">
            <v>FR France</v>
          </cell>
          <cell r="C250">
            <v>56577000</v>
          </cell>
          <cell r="D250">
            <v>56840661</v>
          </cell>
          <cell r="E250">
            <v>57110533</v>
          </cell>
          <cell r="F250">
            <v>57369161</v>
          </cell>
          <cell r="G250">
            <v>57565008</v>
          </cell>
          <cell r="H250">
            <v>57752535</v>
          </cell>
          <cell r="I250">
            <v>57935959</v>
          </cell>
          <cell r="J250">
            <v>58116018</v>
          </cell>
          <cell r="K250">
            <v>58298962</v>
          </cell>
          <cell r="L250">
            <v>58496613</v>
          </cell>
          <cell r="M250">
            <v>58748743</v>
          </cell>
          <cell r="N250">
            <v>59037225</v>
          </cell>
        </row>
        <row r="251">
          <cell r="A251" t="str">
            <v>IE Ireland</v>
          </cell>
          <cell r="C251">
            <v>3506970</v>
          </cell>
          <cell r="D251">
            <v>3520977</v>
          </cell>
          <cell r="E251">
            <v>3547492</v>
          </cell>
          <cell r="F251">
            <v>3569367</v>
          </cell>
          <cell r="G251">
            <v>3583154</v>
          </cell>
          <cell r="H251">
            <v>3597617</v>
          </cell>
          <cell r="I251">
            <v>3620065</v>
          </cell>
          <cell r="J251">
            <v>3652177</v>
          </cell>
          <cell r="K251">
            <v>3693999</v>
          </cell>
          <cell r="L251">
            <v>3734901</v>
          </cell>
          <cell r="M251">
            <v>3776577</v>
          </cell>
          <cell r="N251">
            <v>3826159</v>
          </cell>
        </row>
        <row r="252">
          <cell r="A252" t="str">
            <v>IT Italy</v>
          </cell>
          <cell r="C252">
            <v>56694360</v>
          </cell>
          <cell r="D252">
            <v>56744119</v>
          </cell>
          <cell r="E252">
            <v>56757236</v>
          </cell>
          <cell r="F252">
            <v>56960300</v>
          </cell>
          <cell r="G252">
            <v>57138489</v>
          </cell>
          <cell r="H252">
            <v>57268578</v>
          </cell>
          <cell r="I252">
            <v>57332996</v>
          </cell>
          <cell r="J252">
            <v>57460977</v>
          </cell>
          <cell r="K252">
            <v>57563354</v>
          </cell>
          <cell r="L252">
            <v>57612615</v>
          </cell>
          <cell r="M252">
            <v>57679895</v>
          </cell>
          <cell r="N252">
            <v>57844017</v>
          </cell>
        </row>
        <row r="253">
          <cell r="A253" t="str">
            <v>LU Luxembourg</v>
          </cell>
          <cell r="C253">
            <v>379300</v>
          </cell>
          <cell r="D253">
            <v>384400</v>
          </cell>
          <cell r="E253">
            <v>389800</v>
          </cell>
          <cell r="F253">
            <v>395200</v>
          </cell>
          <cell r="G253">
            <v>400900</v>
          </cell>
          <cell r="H253">
            <v>406600</v>
          </cell>
          <cell r="I253">
            <v>412800</v>
          </cell>
          <cell r="J253">
            <v>418300</v>
          </cell>
          <cell r="K253">
            <v>423700</v>
          </cell>
          <cell r="L253">
            <v>429200</v>
          </cell>
          <cell r="M253">
            <v>435700</v>
          </cell>
          <cell r="N253">
            <v>441300</v>
          </cell>
        </row>
        <row r="254">
          <cell r="A254" t="str">
            <v>NL Netherlands</v>
          </cell>
          <cell r="C254">
            <v>14892574</v>
          </cell>
          <cell r="D254">
            <v>15010445</v>
          </cell>
          <cell r="E254">
            <v>15129150</v>
          </cell>
          <cell r="F254">
            <v>15239182</v>
          </cell>
          <cell r="G254">
            <v>15341553</v>
          </cell>
          <cell r="H254">
            <v>15424122</v>
          </cell>
          <cell r="I254">
            <v>15493889</v>
          </cell>
          <cell r="J254">
            <v>15567107</v>
          </cell>
          <cell r="K254">
            <v>15654192</v>
          </cell>
          <cell r="L254">
            <v>15760225</v>
          </cell>
          <cell r="M254">
            <v>15863950</v>
          </cell>
          <cell r="N254">
            <v>15987075</v>
          </cell>
        </row>
        <row r="255">
          <cell r="A255" t="str">
            <v>AT Austria</v>
          </cell>
          <cell r="C255">
            <v>7689529</v>
          </cell>
          <cell r="D255">
            <v>7768944</v>
          </cell>
          <cell r="E255">
            <v>7867796</v>
          </cell>
          <cell r="F255">
            <v>7962003</v>
          </cell>
          <cell r="G255">
            <v>8015027</v>
          </cell>
          <cell r="H255">
            <v>8039865</v>
          </cell>
          <cell r="I255">
            <v>8054802</v>
          </cell>
          <cell r="J255">
            <v>8067812</v>
          </cell>
          <cell r="K255">
            <v>8075425</v>
          </cell>
          <cell r="L255">
            <v>8082819</v>
          </cell>
          <cell r="M255">
            <v>8102557</v>
          </cell>
          <cell r="N255">
            <v>8121345</v>
          </cell>
        </row>
        <row r="256">
          <cell r="A256" t="str">
            <v>PT Portugal</v>
          </cell>
          <cell r="C256">
            <v>9919690</v>
          </cell>
          <cell r="D256">
            <v>9877480</v>
          </cell>
          <cell r="E256">
            <v>9960534</v>
          </cell>
          <cell r="F256">
            <v>9964810</v>
          </cell>
          <cell r="G256">
            <v>9982809</v>
          </cell>
          <cell r="H256">
            <v>10012790</v>
          </cell>
          <cell r="I256">
            <v>10041399</v>
          </cell>
          <cell r="J256">
            <v>10069761</v>
          </cell>
          <cell r="K256">
            <v>10107916</v>
          </cell>
          <cell r="L256">
            <v>10150102</v>
          </cell>
          <cell r="M256">
            <v>10198233</v>
          </cell>
          <cell r="N256">
            <v>10262877</v>
          </cell>
        </row>
        <row r="257">
          <cell r="A257" t="str">
            <v>FI Finland</v>
          </cell>
          <cell r="C257">
            <v>4974383</v>
          </cell>
          <cell r="D257">
            <v>4998478</v>
          </cell>
          <cell r="E257">
            <v>5029002</v>
          </cell>
          <cell r="F257">
            <v>5054982</v>
          </cell>
          <cell r="G257">
            <v>5077912</v>
          </cell>
          <cell r="H257">
            <v>5098754</v>
          </cell>
          <cell r="I257">
            <v>5116826</v>
          </cell>
          <cell r="J257">
            <v>5132320</v>
          </cell>
          <cell r="K257">
            <v>5147349</v>
          </cell>
          <cell r="L257">
            <v>5159646</v>
          </cell>
          <cell r="M257">
            <v>5171302</v>
          </cell>
          <cell r="N257">
            <v>5181115</v>
          </cell>
        </row>
        <row r="258">
          <cell r="A258" t="str">
            <v>SE Sweden</v>
          </cell>
          <cell r="C258">
            <v>8527036</v>
          </cell>
          <cell r="D258">
            <v>8590630</v>
          </cell>
          <cell r="E258">
            <v>8644119</v>
          </cell>
          <cell r="F258">
            <v>8692013</v>
          </cell>
          <cell r="G258">
            <v>8745109</v>
          </cell>
          <cell r="H258">
            <v>8816381</v>
          </cell>
          <cell r="I258">
            <v>8837496</v>
          </cell>
          <cell r="J258">
            <v>8844499</v>
          </cell>
          <cell r="K258">
            <v>8847625</v>
          </cell>
          <cell r="L258">
            <v>8854322</v>
          </cell>
          <cell r="M258">
            <v>8861426</v>
          </cell>
          <cell r="N258">
            <v>8882792</v>
          </cell>
        </row>
        <row r="259">
          <cell r="A259" t="str">
            <v>UK United Kingdom</v>
          </cell>
          <cell r="C259">
            <v>57459319</v>
          </cell>
          <cell r="D259">
            <v>57684514</v>
          </cell>
          <cell r="E259">
            <v>57907255</v>
          </cell>
          <cell r="F259">
            <v>58098921</v>
          </cell>
          <cell r="G259">
            <v>58292923</v>
          </cell>
          <cell r="H259">
            <v>58500199</v>
          </cell>
          <cell r="I259">
            <v>58703624</v>
          </cell>
          <cell r="J259">
            <v>58905050</v>
          </cell>
          <cell r="K259">
            <v>59089589</v>
          </cell>
          <cell r="L259">
            <v>59391145</v>
          </cell>
          <cell r="M259">
            <v>59623406</v>
          </cell>
          <cell r="N259">
            <v>59862820</v>
          </cell>
        </row>
        <row r="260">
          <cell r="A260" t="str">
            <v>EEA European Economic Area (EEA) (EU-15 plus IS, LI, NO)</v>
          </cell>
          <cell r="C260">
            <v>368278725</v>
          </cell>
          <cell r="D260">
            <v>369916744</v>
          </cell>
          <cell r="E260">
            <v>371623900</v>
          </cell>
          <cell r="F260">
            <v>373526712</v>
          </cell>
          <cell r="G260">
            <v>374943662</v>
          </cell>
          <cell r="H260">
            <v>376087995</v>
          </cell>
          <cell r="I260">
            <v>377144409</v>
          </cell>
          <cell r="J260">
            <v>378180340</v>
          </cell>
          <cell r="K260">
            <v>379066404</v>
          </cell>
          <cell r="L260">
            <v>380029860</v>
          </cell>
          <cell r="M260">
            <v>381271747</v>
          </cell>
          <cell r="N260" t="str">
            <v xml:space="preserve">: </v>
          </cell>
        </row>
        <row r="261">
          <cell r="A261" t="str">
            <v>IS Iceland</v>
          </cell>
          <cell r="C261">
            <v>253785</v>
          </cell>
          <cell r="D261">
            <v>255866</v>
          </cell>
          <cell r="E261">
            <v>259727</v>
          </cell>
          <cell r="F261">
            <v>262386</v>
          </cell>
          <cell r="G261">
            <v>265064</v>
          </cell>
          <cell r="H261">
            <v>266978</v>
          </cell>
          <cell r="I261">
            <v>267958</v>
          </cell>
          <cell r="J261">
            <v>269874</v>
          </cell>
          <cell r="K261">
            <v>272381</v>
          </cell>
          <cell r="L261">
            <v>275712</v>
          </cell>
          <cell r="M261">
            <v>279049</v>
          </cell>
          <cell r="N261">
            <v>283361</v>
          </cell>
        </row>
        <row r="262">
          <cell r="A262" t="str">
            <v>LI Liechtenstein</v>
          </cell>
          <cell r="C262">
            <v>28452</v>
          </cell>
          <cell r="D262">
            <v>29032</v>
          </cell>
          <cell r="E262">
            <v>29386</v>
          </cell>
          <cell r="F262">
            <v>29868</v>
          </cell>
          <cell r="G262">
            <v>30310</v>
          </cell>
          <cell r="H262">
            <v>30629</v>
          </cell>
          <cell r="I262">
            <v>30923</v>
          </cell>
          <cell r="J262">
            <v>31143</v>
          </cell>
          <cell r="K262">
            <v>31320</v>
          </cell>
          <cell r="L262">
            <v>32015</v>
          </cell>
          <cell r="M262">
            <v>32426</v>
          </cell>
          <cell r="N262">
            <v>32863</v>
          </cell>
        </row>
        <row r="263">
          <cell r="A263" t="str">
            <v>NO Norway</v>
          </cell>
          <cell r="C263">
            <v>4233116</v>
          </cell>
          <cell r="D263">
            <v>4249830</v>
          </cell>
          <cell r="E263">
            <v>4273634</v>
          </cell>
          <cell r="F263">
            <v>4299167</v>
          </cell>
          <cell r="G263">
            <v>4324815</v>
          </cell>
          <cell r="H263">
            <v>4348410</v>
          </cell>
          <cell r="I263">
            <v>4369957</v>
          </cell>
          <cell r="J263">
            <v>4392714</v>
          </cell>
          <cell r="K263">
            <v>4417599</v>
          </cell>
          <cell r="L263">
            <v>4445329</v>
          </cell>
          <cell r="M263">
            <v>4478497</v>
          </cell>
          <cell r="N263">
            <v>4503436</v>
          </cell>
        </row>
        <row r="264">
          <cell r="A264" t="str">
            <v>BG Bulgaria</v>
          </cell>
          <cell r="C264">
            <v>8767308</v>
          </cell>
          <cell r="D264">
            <v>8669269</v>
          </cell>
          <cell r="E264">
            <v>8595465</v>
          </cell>
          <cell r="F264">
            <v>8484863</v>
          </cell>
          <cell r="G264">
            <v>8459763</v>
          </cell>
          <cell r="H264">
            <v>8427418</v>
          </cell>
          <cell r="I264">
            <v>8384715</v>
          </cell>
          <cell r="J264">
            <v>8340936</v>
          </cell>
          <cell r="K264">
            <v>8283200</v>
          </cell>
          <cell r="L264">
            <v>8230371</v>
          </cell>
          <cell r="M264">
            <v>8190876</v>
          </cell>
          <cell r="N264">
            <v>8149468</v>
          </cell>
        </row>
        <row r="265">
          <cell r="A265" t="str">
            <v>CY Cyprus</v>
          </cell>
          <cell r="C265">
            <v>675100</v>
          </cell>
          <cell r="D265">
            <v>687100</v>
          </cell>
          <cell r="E265">
            <v>699800</v>
          </cell>
          <cell r="F265">
            <v>713700</v>
          </cell>
          <cell r="G265">
            <v>722800</v>
          </cell>
          <cell r="H265">
            <v>729800</v>
          </cell>
          <cell r="I265">
            <v>735900</v>
          </cell>
          <cell r="J265">
            <v>741000</v>
          </cell>
          <cell r="K265">
            <v>746100</v>
          </cell>
          <cell r="L265">
            <v>751500</v>
          </cell>
          <cell r="M265">
            <v>754800</v>
          </cell>
          <cell r="N265">
            <v>759100</v>
          </cell>
        </row>
        <row r="266">
          <cell r="A266" t="str">
            <v>CZ Czech Republic</v>
          </cell>
          <cell r="C266">
            <v>10362102</v>
          </cell>
          <cell r="D266">
            <v>10364124</v>
          </cell>
          <cell r="E266">
            <v>10312548</v>
          </cell>
          <cell r="F266">
            <v>10325697</v>
          </cell>
          <cell r="G266">
            <v>10334013</v>
          </cell>
          <cell r="H266">
            <v>10333161</v>
          </cell>
          <cell r="I266">
            <v>10321344</v>
          </cell>
          <cell r="J266">
            <v>10309137</v>
          </cell>
          <cell r="K266">
            <v>10299125</v>
          </cell>
          <cell r="L266">
            <v>10289621</v>
          </cell>
          <cell r="M266">
            <v>10278098</v>
          </cell>
          <cell r="N266">
            <v>10266546</v>
          </cell>
        </row>
        <row r="267">
          <cell r="A267" t="str">
            <v>EE Estonia</v>
          </cell>
          <cell r="C267">
            <v>1571648</v>
          </cell>
          <cell r="D267">
            <v>1570451</v>
          </cell>
          <cell r="E267">
            <v>1562216</v>
          </cell>
          <cell r="F267">
            <v>1526531</v>
          </cell>
          <cell r="G267">
            <v>1506927</v>
          </cell>
          <cell r="H267">
            <v>1491583</v>
          </cell>
          <cell r="I267">
            <v>1476301</v>
          </cell>
          <cell r="J267">
            <v>1462130</v>
          </cell>
          <cell r="K267">
            <v>1453844</v>
          </cell>
          <cell r="L267">
            <v>1445580</v>
          </cell>
          <cell r="M267">
            <v>1371835</v>
          </cell>
          <cell r="N267">
            <v>1366723</v>
          </cell>
        </row>
        <row r="268">
          <cell r="A268" t="str">
            <v>HU Hungary</v>
          </cell>
          <cell r="C268">
            <v>10374823</v>
          </cell>
          <cell r="D268">
            <v>10354842</v>
          </cell>
          <cell r="E268">
            <v>10337236</v>
          </cell>
          <cell r="F268">
            <v>10310179</v>
          </cell>
          <cell r="G268">
            <v>10276968</v>
          </cell>
          <cell r="H268">
            <v>10245677</v>
          </cell>
          <cell r="I268">
            <v>10212300</v>
          </cell>
          <cell r="J268">
            <v>10174442</v>
          </cell>
          <cell r="K268">
            <v>10135358</v>
          </cell>
          <cell r="L268">
            <v>10091789</v>
          </cell>
          <cell r="M268">
            <v>10043224</v>
          </cell>
          <cell r="N268" t="str">
            <v xml:space="preserve">: </v>
          </cell>
        </row>
        <row r="269">
          <cell r="A269" t="str">
            <v>LT Lithuania</v>
          </cell>
          <cell r="C269">
            <v>3708251</v>
          </cell>
          <cell r="D269">
            <v>3736498</v>
          </cell>
          <cell r="E269">
            <v>3746860</v>
          </cell>
          <cell r="F269">
            <v>3736490</v>
          </cell>
          <cell r="G269">
            <v>3723970</v>
          </cell>
          <cell r="H269">
            <v>3717734</v>
          </cell>
          <cell r="I269">
            <v>3711855</v>
          </cell>
          <cell r="J269">
            <v>3707213</v>
          </cell>
          <cell r="K269">
            <v>3703961</v>
          </cell>
          <cell r="L269">
            <v>3700799</v>
          </cell>
          <cell r="M269">
            <v>3698521</v>
          </cell>
          <cell r="N269">
            <v>3692645</v>
          </cell>
        </row>
        <row r="270">
          <cell r="A270" t="str">
            <v>LV Latvia</v>
          </cell>
          <cell r="C270">
            <v>2673470</v>
          </cell>
          <cell r="D270">
            <v>2667870</v>
          </cell>
          <cell r="E270">
            <v>2656958</v>
          </cell>
          <cell r="F270">
            <v>2606176</v>
          </cell>
          <cell r="G270">
            <v>2565854</v>
          </cell>
          <cell r="H270">
            <v>2529543</v>
          </cell>
          <cell r="I270">
            <v>2501660</v>
          </cell>
          <cell r="J270">
            <v>2479870</v>
          </cell>
          <cell r="K270">
            <v>2458403</v>
          </cell>
          <cell r="L270">
            <v>2439445</v>
          </cell>
          <cell r="M270">
            <v>2379934</v>
          </cell>
          <cell r="N270">
            <v>2366131</v>
          </cell>
        </row>
        <row r="271">
          <cell r="A271" t="str">
            <v>MT Malta</v>
          </cell>
          <cell r="C271">
            <v>352430</v>
          </cell>
          <cell r="D271">
            <v>355910</v>
          </cell>
          <cell r="E271">
            <v>359543</v>
          </cell>
          <cell r="F271">
            <v>362977</v>
          </cell>
          <cell r="G271">
            <v>366431</v>
          </cell>
          <cell r="H271">
            <v>369451</v>
          </cell>
          <cell r="I271">
            <v>371173</v>
          </cell>
          <cell r="J271">
            <v>373958</v>
          </cell>
          <cell r="K271">
            <v>376513</v>
          </cell>
          <cell r="L271">
            <v>378518</v>
          </cell>
          <cell r="M271">
            <v>380201</v>
          </cell>
          <cell r="N271">
            <v>391415</v>
          </cell>
        </row>
        <row r="272">
          <cell r="A272" t="str">
            <v>PL Poland</v>
          </cell>
          <cell r="C272">
            <v>38038403</v>
          </cell>
          <cell r="D272">
            <v>38183160</v>
          </cell>
          <cell r="E272">
            <v>38309226</v>
          </cell>
          <cell r="F272">
            <v>38418108</v>
          </cell>
          <cell r="G272">
            <v>38504707</v>
          </cell>
          <cell r="H272">
            <v>38580597</v>
          </cell>
          <cell r="I272">
            <v>38609399</v>
          </cell>
          <cell r="J272">
            <v>38639341</v>
          </cell>
          <cell r="K272">
            <v>38659979</v>
          </cell>
          <cell r="L272">
            <v>38666983</v>
          </cell>
          <cell r="M272">
            <v>38653559</v>
          </cell>
          <cell r="N272">
            <v>38644211</v>
          </cell>
        </row>
        <row r="273">
          <cell r="A273" t="str">
            <v>RO Romania</v>
          </cell>
          <cell r="C273">
            <v>23211395</v>
          </cell>
          <cell r="D273">
            <v>23192274</v>
          </cell>
          <cell r="E273">
            <v>22811392</v>
          </cell>
          <cell r="F273">
            <v>22778533</v>
          </cell>
          <cell r="G273">
            <v>22748027</v>
          </cell>
          <cell r="H273">
            <v>22712394</v>
          </cell>
          <cell r="I273">
            <v>22656145</v>
          </cell>
          <cell r="J273">
            <v>22581862</v>
          </cell>
          <cell r="K273">
            <v>22526093</v>
          </cell>
          <cell r="L273">
            <v>22488595</v>
          </cell>
          <cell r="M273">
            <v>22455485</v>
          </cell>
          <cell r="N273">
            <v>22430457</v>
          </cell>
        </row>
        <row r="274">
          <cell r="A274" t="str">
            <v>SI Slovenia</v>
          </cell>
          <cell r="C274">
            <v>1996377</v>
          </cell>
          <cell r="D274">
            <v>1999945</v>
          </cell>
          <cell r="E274">
            <v>1998912</v>
          </cell>
          <cell r="F274">
            <v>1994084</v>
          </cell>
          <cell r="G274">
            <v>1989408</v>
          </cell>
          <cell r="H274">
            <v>1989477</v>
          </cell>
          <cell r="I274">
            <v>1990266</v>
          </cell>
          <cell r="J274">
            <v>1986989</v>
          </cell>
          <cell r="K274">
            <v>1984923</v>
          </cell>
          <cell r="L274">
            <v>1978334</v>
          </cell>
          <cell r="M274">
            <v>1987755</v>
          </cell>
          <cell r="N274">
            <v>1990094</v>
          </cell>
        </row>
        <row r="275">
          <cell r="A275" t="str">
            <v>SK Slovak Republic</v>
          </cell>
          <cell r="C275">
            <v>5287663</v>
          </cell>
          <cell r="D275">
            <v>5271711</v>
          </cell>
          <cell r="E275">
            <v>5295877</v>
          </cell>
          <cell r="F275">
            <v>5314155</v>
          </cell>
          <cell r="G275">
            <v>5336455</v>
          </cell>
          <cell r="H275">
            <v>5356207</v>
          </cell>
          <cell r="I275">
            <v>5367790</v>
          </cell>
          <cell r="J275">
            <v>5378932</v>
          </cell>
          <cell r="K275">
            <v>5387650</v>
          </cell>
          <cell r="L275">
            <v>5393382</v>
          </cell>
          <cell r="M275">
            <v>5398657</v>
          </cell>
          <cell r="N275">
            <v>5402547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GIEC by fuel"/>
      <sheetName val="Chart Growth rates"/>
      <sheetName val="Chart Share of fuels"/>
      <sheetName val="Data for graphs"/>
      <sheetName val="Coal, lignite &amp; derivatives"/>
      <sheetName val="Crude oil &amp; oil products"/>
      <sheetName val="Natural gas"/>
      <sheetName val="Nuclear energy"/>
      <sheetName val="Renewables"/>
      <sheetName val="Other"/>
      <sheetName val="Total energy consumption"/>
      <sheetName val="Coal, lignite &amp; der projn"/>
      <sheetName val="Crude oil &amp; oil products projn"/>
      <sheetName val="Natural gas projn"/>
      <sheetName val="Nuclear energy projn"/>
      <sheetName val="Renewables projn"/>
      <sheetName val="Other projn"/>
      <sheetName val="Total energy consumption projn"/>
      <sheetName val="New Cronos data"/>
    </sheetNames>
    <sheetDataSet>
      <sheetData sheetId="0" refreshError="1"/>
      <sheetData sheetId="1" refreshError="1"/>
      <sheetData sheetId="2"/>
      <sheetData sheetId="3">
        <row r="2">
          <cell r="B2">
            <v>1990</v>
          </cell>
          <cell r="C2">
            <v>1991</v>
          </cell>
          <cell r="D2">
            <v>1992</v>
          </cell>
          <cell r="E2">
            <v>1993</v>
          </cell>
          <cell r="F2">
            <v>1994</v>
          </cell>
          <cell r="G2">
            <v>1995</v>
          </cell>
          <cell r="H2">
            <v>1996</v>
          </cell>
          <cell r="I2">
            <v>1997</v>
          </cell>
          <cell r="J2">
            <v>1998</v>
          </cell>
          <cell r="K2">
            <v>1999</v>
          </cell>
          <cell r="L2">
            <v>2000</v>
          </cell>
        </row>
        <row r="3">
          <cell r="A3" t="str">
            <v>Crude oil and oil products</v>
          </cell>
          <cell r="B3">
            <v>545.45722999999998</v>
          </cell>
          <cell r="C3">
            <v>562.72516000000007</v>
          </cell>
          <cell r="D3">
            <v>570.99618000000009</v>
          </cell>
          <cell r="E3">
            <v>564.45447999999999</v>
          </cell>
          <cell r="F3">
            <v>567.65104000000008</v>
          </cell>
          <cell r="G3">
            <v>575.13715999999999</v>
          </cell>
          <cell r="H3">
            <v>587.03172999999992</v>
          </cell>
          <cell r="I3">
            <v>587.26431000000002</v>
          </cell>
          <cell r="J3">
            <v>601.12046999999995</v>
          </cell>
          <cell r="K3">
            <v>596.63562000000002</v>
          </cell>
          <cell r="L3">
            <v>586.98718000000008</v>
          </cell>
        </row>
        <row r="4">
          <cell r="A4" t="str">
            <v>Coal, lignite and derivatives</v>
          </cell>
          <cell r="B4">
            <v>302.75872999999996</v>
          </cell>
          <cell r="C4">
            <v>286.29505</v>
          </cell>
          <cell r="D4">
            <v>266.16807</v>
          </cell>
          <cell r="E4">
            <v>246.57804999999999</v>
          </cell>
          <cell r="F4">
            <v>242.6225</v>
          </cell>
          <cell r="G4">
            <v>237.74218999999999</v>
          </cell>
          <cell r="H4">
            <v>234.90236999999999</v>
          </cell>
          <cell r="I4">
            <v>223.50903</v>
          </cell>
          <cell r="J4">
            <v>223.15218999999999</v>
          </cell>
          <cell r="K4">
            <v>204.32166000000001</v>
          </cell>
          <cell r="L4">
            <v>214.50929000000002</v>
          </cell>
        </row>
        <row r="5">
          <cell r="A5" t="str">
            <v>Natural &amp; derived gas</v>
          </cell>
          <cell r="B5">
            <v>222.08442000000002</v>
          </cell>
          <cell r="C5">
            <v>239.71668</v>
          </cell>
          <cell r="D5">
            <v>237.14785000000001</v>
          </cell>
          <cell r="E5">
            <v>252.2664</v>
          </cell>
          <cell r="F5">
            <v>253.68087</v>
          </cell>
          <cell r="G5">
            <v>273.40024</v>
          </cell>
          <cell r="H5">
            <v>305.19895000000002</v>
          </cell>
          <cell r="I5">
            <v>302.61018999999999</v>
          </cell>
          <cell r="J5">
            <v>315.54715999999996</v>
          </cell>
          <cell r="K5">
            <v>329.60009000000002</v>
          </cell>
          <cell r="L5">
            <v>338.67453</v>
          </cell>
        </row>
        <row r="6">
          <cell r="A6" t="str">
            <v>Nuclear Energy</v>
          </cell>
          <cell r="B6">
            <v>181.43870999999999</v>
          </cell>
          <cell r="C6">
            <v>187.02055999999999</v>
          </cell>
          <cell r="D6">
            <v>188.26723000000001</v>
          </cell>
          <cell r="E6">
            <v>197.55837</v>
          </cell>
          <cell r="F6">
            <v>197.27132999999998</v>
          </cell>
          <cell r="G6">
            <v>201.23948999999999</v>
          </cell>
          <cell r="H6">
            <v>208.86391</v>
          </cell>
          <cell r="I6">
            <v>212.61462</v>
          </cell>
          <cell r="J6">
            <v>212.05232999999998</v>
          </cell>
          <cell r="K6">
            <v>220.20554999999999</v>
          </cell>
          <cell r="L6">
            <v>222.84637000000001</v>
          </cell>
        </row>
        <row r="7">
          <cell r="A7" t="str">
            <v>Renewables</v>
          </cell>
          <cell r="B7">
            <v>65.689309999999992</v>
          </cell>
          <cell r="C7">
            <v>68.769190000000009</v>
          </cell>
          <cell r="D7">
            <v>70.690219999999997</v>
          </cell>
          <cell r="E7">
            <v>72.280199999999994</v>
          </cell>
          <cell r="F7">
            <v>72.503419999999991</v>
          </cell>
          <cell r="G7">
            <v>73.207279999999997</v>
          </cell>
          <cell r="H7">
            <v>75.737449999999995</v>
          </cell>
          <cell r="I7">
            <v>78.220070000000007</v>
          </cell>
          <cell r="J7">
            <v>82.173810000000003</v>
          </cell>
          <cell r="K7">
            <v>83.267229999999998</v>
          </cell>
          <cell r="L7">
            <v>86.593530000000001</v>
          </cell>
        </row>
        <row r="8">
          <cell r="A8" t="str">
            <v>Other fuels</v>
          </cell>
          <cell r="B8">
            <v>3.0802000000001279</v>
          </cell>
          <cell r="C8">
            <v>1.951960000000021</v>
          </cell>
          <cell r="D8">
            <v>2.4855499999999591</v>
          </cell>
          <cell r="E8">
            <v>2.8193999999998631</v>
          </cell>
          <cell r="F8">
            <v>2.506239999999889</v>
          </cell>
          <cell r="G8">
            <v>2.6593399999999967</v>
          </cell>
          <cell r="H8">
            <v>1.1622900000000809</v>
          </cell>
          <cell r="I8">
            <v>2.5804799999998651</v>
          </cell>
          <cell r="J8">
            <v>2.9056400000002176</v>
          </cell>
          <cell r="K8">
            <v>4.0378500000000788</v>
          </cell>
          <cell r="L8">
            <v>5.584599999999889</v>
          </cell>
        </row>
        <row r="9">
          <cell r="A9" t="str">
            <v>GIEC total</v>
          </cell>
          <cell r="B9">
            <v>1320.5086000000001</v>
          </cell>
          <cell r="C9">
            <v>1346.4786000000001</v>
          </cell>
          <cell r="D9">
            <v>1335.7551000000001</v>
          </cell>
          <cell r="E9">
            <v>1335.9568999999999</v>
          </cell>
          <cell r="F9">
            <v>1336.2353999999998</v>
          </cell>
          <cell r="G9">
            <v>1363.3857</v>
          </cell>
          <cell r="H9">
            <v>1412.8967</v>
          </cell>
          <cell r="I9">
            <v>1406.7987000000001</v>
          </cell>
          <cell r="J9">
            <v>1436.9516000000001</v>
          </cell>
          <cell r="K9">
            <v>1438.068</v>
          </cell>
          <cell r="L9">
            <v>1455.1955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7">
          <cell r="A7" t="str">
            <v>EU15 European Union (15 countries)</v>
          </cell>
          <cell r="C7">
            <v>1320508.6000000001</v>
          </cell>
          <cell r="D7">
            <v>1346478.6</v>
          </cell>
          <cell r="E7">
            <v>1335755.1000000001</v>
          </cell>
          <cell r="F7">
            <v>1335956.8999999999</v>
          </cell>
          <cell r="G7">
            <v>1336235.3999999999</v>
          </cell>
          <cell r="H7">
            <v>1363385.7</v>
          </cell>
          <cell r="I7">
            <v>1412896.7</v>
          </cell>
          <cell r="J7">
            <v>1406798.7</v>
          </cell>
          <cell r="K7">
            <v>1436951.6</v>
          </cell>
          <cell r="L7">
            <v>1438068</v>
          </cell>
          <cell r="M7">
            <v>1455195.5</v>
          </cell>
        </row>
        <row r="8">
          <cell r="A8" t="str">
            <v>BE Belgium</v>
          </cell>
          <cell r="C8">
            <v>47264.32</v>
          </cell>
          <cell r="D8">
            <v>49493.09</v>
          </cell>
          <cell r="E8">
            <v>50258.82</v>
          </cell>
          <cell r="F8">
            <v>48882.54</v>
          </cell>
          <cell r="G8">
            <v>49750.720000000001</v>
          </cell>
          <cell r="H8">
            <v>50458.58</v>
          </cell>
          <cell r="I8">
            <v>53974.95</v>
          </cell>
          <cell r="J8">
            <v>55119.97</v>
          </cell>
          <cell r="K8">
            <v>56210.69</v>
          </cell>
          <cell r="L8">
            <v>56869.37</v>
          </cell>
          <cell r="M8">
            <v>57161.13</v>
          </cell>
        </row>
        <row r="9">
          <cell r="A9" t="str">
            <v>DK Denmark</v>
          </cell>
          <cell r="C9">
            <v>17882.68</v>
          </cell>
          <cell r="D9">
            <v>19740.07</v>
          </cell>
          <cell r="E9">
            <v>18867.79</v>
          </cell>
          <cell r="F9">
            <v>19322.990000000002</v>
          </cell>
          <cell r="G9">
            <v>20041.099999999999</v>
          </cell>
          <cell r="H9">
            <v>20137.810000000001</v>
          </cell>
          <cell r="I9">
            <v>22750.240000000002</v>
          </cell>
          <cell r="J9">
            <v>21243.9</v>
          </cell>
          <cell r="K9">
            <v>20869.310000000001</v>
          </cell>
          <cell r="L9">
            <v>20180.21</v>
          </cell>
          <cell r="M9">
            <v>19634.64</v>
          </cell>
        </row>
        <row r="10">
          <cell r="A10" t="str">
            <v>DE Federal Republic of Germany (including ex-GDR from 1991)</v>
          </cell>
          <cell r="C10">
            <v>356073.61</v>
          </cell>
          <cell r="D10">
            <v>347162.89</v>
          </cell>
          <cell r="E10">
            <v>340431.68</v>
          </cell>
          <cell r="F10">
            <v>339011.89</v>
          </cell>
          <cell r="G10">
            <v>335993.29</v>
          </cell>
          <cell r="H10">
            <v>337063.75</v>
          </cell>
          <cell r="I10">
            <v>348768.88</v>
          </cell>
          <cell r="J10">
            <v>345250.94</v>
          </cell>
          <cell r="K10">
            <v>344630.01</v>
          </cell>
          <cell r="L10">
            <v>336275.27</v>
          </cell>
          <cell r="M10">
            <v>339277.77</v>
          </cell>
        </row>
        <row r="11">
          <cell r="A11" t="str">
            <v>GR Greece</v>
          </cell>
          <cell r="C11">
            <v>22245.11</v>
          </cell>
          <cell r="D11">
            <v>22413.71</v>
          </cell>
          <cell r="E11">
            <v>23040.21</v>
          </cell>
          <cell r="F11">
            <v>22605.32</v>
          </cell>
          <cell r="G11">
            <v>23606.41</v>
          </cell>
          <cell r="H11">
            <v>24136.69</v>
          </cell>
          <cell r="I11">
            <v>25405.37</v>
          </cell>
          <cell r="J11">
            <v>25585.39</v>
          </cell>
          <cell r="K11">
            <v>26875.22</v>
          </cell>
          <cell r="L11">
            <v>26759.35</v>
          </cell>
          <cell r="M11">
            <v>28075.919999999998</v>
          </cell>
        </row>
        <row r="12">
          <cell r="A12" t="str">
            <v>ES Spain</v>
          </cell>
          <cell r="C12">
            <v>89085.38</v>
          </cell>
          <cell r="D12">
            <v>94131.93</v>
          </cell>
          <cell r="E12">
            <v>95459.95</v>
          </cell>
          <cell r="F12">
            <v>91692.97</v>
          </cell>
          <cell r="G12">
            <v>97405.33</v>
          </cell>
          <cell r="H12">
            <v>102287.33</v>
          </cell>
          <cell r="I12">
            <v>100902.79</v>
          </cell>
          <cell r="J12">
            <v>106102.78</v>
          </cell>
          <cell r="K12">
            <v>111113.11</v>
          </cell>
          <cell r="L12">
            <v>117485.4</v>
          </cell>
          <cell r="M12">
            <v>122582.04</v>
          </cell>
        </row>
        <row r="13">
          <cell r="A13" t="str">
            <v>FR France</v>
          </cell>
          <cell r="C13">
            <v>223194.82</v>
          </cell>
          <cell r="D13">
            <v>235847.66</v>
          </cell>
          <cell r="E13">
            <v>233021.14</v>
          </cell>
          <cell r="F13">
            <v>235954.51</v>
          </cell>
          <cell r="G13">
            <v>226662.77</v>
          </cell>
          <cell r="H13">
            <v>235704.43</v>
          </cell>
          <cell r="I13">
            <v>249206.6</v>
          </cell>
          <cell r="J13">
            <v>243157.15</v>
          </cell>
          <cell r="K13">
            <v>250697.16</v>
          </cell>
          <cell r="L13">
            <v>250745.61</v>
          </cell>
          <cell r="M13">
            <v>256904.91</v>
          </cell>
        </row>
        <row r="14">
          <cell r="A14" t="str">
            <v>IE Ireland</v>
          </cell>
          <cell r="C14">
            <v>10251.18</v>
          </cell>
          <cell r="D14">
            <v>10244.780000000001</v>
          </cell>
          <cell r="E14">
            <v>10162.67</v>
          </cell>
          <cell r="F14">
            <v>10268.57</v>
          </cell>
          <cell r="G14">
            <v>10954.47</v>
          </cell>
          <cell r="H14">
            <v>11024.02</v>
          </cell>
          <cell r="I14">
            <v>11687.08</v>
          </cell>
          <cell r="J14">
            <v>12247.1</v>
          </cell>
          <cell r="K14">
            <v>13040.59</v>
          </cell>
          <cell r="L14">
            <v>13867.54</v>
          </cell>
          <cell r="M14">
            <v>14028.61</v>
          </cell>
        </row>
        <row r="15">
          <cell r="A15" t="str">
            <v>IT Italy</v>
          </cell>
          <cell r="C15">
            <v>154796.78</v>
          </cell>
          <cell r="D15">
            <v>156737</v>
          </cell>
          <cell r="E15">
            <v>158689.47</v>
          </cell>
          <cell r="F15">
            <v>156245.13</v>
          </cell>
          <cell r="G15">
            <v>154121.35</v>
          </cell>
          <cell r="H15">
            <v>162681.57</v>
          </cell>
          <cell r="I15">
            <v>162450.81</v>
          </cell>
          <cell r="J15">
            <v>164869.98000000001</v>
          </cell>
          <cell r="K15">
            <v>170509.68</v>
          </cell>
          <cell r="L15">
            <v>173189.52</v>
          </cell>
          <cell r="M15">
            <v>175639.37</v>
          </cell>
        </row>
        <row r="16">
          <cell r="A16" t="str">
            <v>LU Luxembourg</v>
          </cell>
          <cell r="C16">
            <v>3551.38</v>
          </cell>
          <cell r="D16">
            <v>3772.84</v>
          </cell>
          <cell r="E16">
            <v>3789.72</v>
          </cell>
          <cell r="F16">
            <v>3842.61</v>
          </cell>
          <cell r="G16">
            <v>3754.97</v>
          </cell>
          <cell r="H16">
            <v>3335.17</v>
          </cell>
          <cell r="I16">
            <v>3400.96</v>
          </cell>
          <cell r="J16">
            <v>3351.26</v>
          </cell>
          <cell r="K16">
            <v>3274</v>
          </cell>
          <cell r="L16">
            <v>3439.94</v>
          </cell>
          <cell r="M16">
            <v>3627.59</v>
          </cell>
        </row>
        <row r="17">
          <cell r="A17" t="str">
            <v>NL Netherlands</v>
          </cell>
          <cell r="C17">
            <v>66817.34</v>
          </cell>
          <cell r="D17">
            <v>69938.31</v>
          </cell>
          <cell r="E17">
            <v>69542.94</v>
          </cell>
          <cell r="F17">
            <v>70784.25</v>
          </cell>
          <cell r="G17">
            <v>70605.41</v>
          </cell>
          <cell r="H17">
            <v>73355.23</v>
          </cell>
          <cell r="I17">
            <v>76254.080000000002</v>
          </cell>
          <cell r="J17">
            <v>75036.5</v>
          </cell>
          <cell r="K17">
            <v>75010.05</v>
          </cell>
          <cell r="L17">
            <v>74474.98</v>
          </cell>
          <cell r="M17">
            <v>75601.36</v>
          </cell>
        </row>
        <row r="18">
          <cell r="A18" t="str">
            <v>AT Austria</v>
          </cell>
          <cell r="C18">
            <v>25654.13</v>
          </cell>
          <cell r="D18">
            <v>27006.639999999999</v>
          </cell>
          <cell r="E18">
            <v>25729.91</v>
          </cell>
          <cell r="F18">
            <v>25639.98</v>
          </cell>
          <cell r="G18">
            <v>25662.53</v>
          </cell>
          <cell r="H18">
            <v>26369.79</v>
          </cell>
          <cell r="I18">
            <v>28042.62</v>
          </cell>
          <cell r="J18">
            <v>28482.01</v>
          </cell>
          <cell r="K18">
            <v>28791.200000000001</v>
          </cell>
          <cell r="L18">
            <v>28387.98</v>
          </cell>
          <cell r="M18">
            <v>28408.82</v>
          </cell>
        </row>
        <row r="19">
          <cell r="A19" t="str">
            <v>PT Portugal</v>
          </cell>
          <cell r="C19">
            <v>16740.91</v>
          </cell>
          <cell r="D19">
            <v>17050.78</v>
          </cell>
          <cell r="E19">
            <v>18438.47</v>
          </cell>
          <cell r="F19">
            <v>18210.04</v>
          </cell>
          <cell r="G19">
            <v>18709.32</v>
          </cell>
          <cell r="H19">
            <v>19615.48</v>
          </cell>
          <cell r="I19">
            <v>19663.900000000001</v>
          </cell>
          <cell r="J19">
            <v>20911.650000000001</v>
          </cell>
          <cell r="K19">
            <v>22245.68</v>
          </cell>
          <cell r="L19">
            <v>23973.06</v>
          </cell>
          <cell r="M19">
            <v>24130.720000000001</v>
          </cell>
        </row>
        <row r="20">
          <cell r="A20" t="str">
            <v>FI Finland</v>
          </cell>
          <cell r="C20">
            <v>28463.9</v>
          </cell>
          <cell r="D20">
            <v>28935.77</v>
          </cell>
          <cell r="E20">
            <v>27962.35</v>
          </cell>
          <cell r="F20">
            <v>28997.16</v>
          </cell>
          <cell r="G20">
            <v>30663.119999999999</v>
          </cell>
          <cell r="H20">
            <v>28843.85</v>
          </cell>
          <cell r="I20">
            <v>30935.03</v>
          </cell>
          <cell r="J20">
            <v>32551.79</v>
          </cell>
          <cell r="K20">
            <v>33102.129999999997</v>
          </cell>
          <cell r="L20">
            <v>33058.01</v>
          </cell>
          <cell r="M20">
            <v>32618.99</v>
          </cell>
        </row>
        <row r="21">
          <cell r="A21" t="str">
            <v>SE Sweden</v>
          </cell>
          <cell r="C21">
            <v>46944.01</v>
          </cell>
          <cell r="D21">
            <v>48559.37</v>
          </cell>
          <cell r="E21">
            <v>46152.42</v>
          </cell>
          <cell r="F21">
            <v>46502.11</v>
          </cell>
          <cell r="G21">
            <v>48993.78</v>
          </cell>
          <cell r="H21">
            <v>49920.52</v>
          </cell>
          <cell r="I21">
            <v>51732.53</v>
          </cell>
          <cell r="J21">
            <v>50347.76</v>
          </cell>
          <cell r="K21">
            <v>50619.71</v>
          </cell>
          <cell r="L21">
            <v>50761.2</v>
          </cell>
          <cell r="M21">
            <v>47534.17</v>
          </cell>
        </row>
        <row r="22">
          <cell r="A22" t="str">
            <v>UK United Kingdom</v>
          </cell>
          <cell r="C22">
            <v>211542.98</v>
          </cell>
          <cell r="D22">
            <v>215443.73</v>
          </cell>
          <cell r="E22">
            <v>214207.51</v>
          </cell>
          <cell r="F22">
            <v>217996.83</v>
          </cell>
          <cell r="G22">
            <v>219310.8</v>
          </cell>
          <cell r="H22">
            <v>218451.52</v>
          </cell>
          <cell r="I22">
            <v>227720.82</v>
          </cell>
          <cell r="J22">
            <v>222540.57</v>
          </cell>
          <cell r="K22">
            <v>229963.01</v>
          </cell>
          <cell r="L22">
            <v>228600.59</v>
          </cell>
          <cell r="M22">
            <v>229969.47</v>
          </cell>
        </row>
        <row r="23">
          <cell r="A23" t="str">
            <v>IS Iceland</v>
          </cell>
          <cell r="C23">
            <v>2213.94</v>
          </cell>
          <cell r="D23">
            <v>2032.8</v>
          </cell>
          <cell r="E23">
            <v>2075.8000000000002</v>
          </cell>
          <cell r="F23">
            <v>2153.89</v>
          </cell>
          <cell r="G23">
            <v>2138.9499999999998</v>
          </cell>
          <cell r="H23">
            <v>2141.19</v>
          </cell>
          <cell r="I23" t="str">
            <v xml:space="preserve">: </v>
          </cell>
          <cell r="J23" t="str">
            <v xml:space="preserve">: </v>
          </cell>
          <cell r="K23" t="str">
            <v xml:space="preserve">: </v>
          </cell>
          <cell r="L23" t="str">
            <v xml:space="preserve">- </v>
          </cell>
          <cell r="M23" t="str">
            <v xml:space="preserve">- </v>
          </cell>
        </row>
        <row r="24">
          <cell r="A24" t="str">
            <v>NO Norway</v>
          </cell>
          <cell r="C24">
            <v>21567.74</v>
          </cell>
          <cell r="D24">
            <v>21995.27</v>
          </cell>
          <cell r="E24">
            <v>22420.22</v>
          </cell>
          <cell r="F24">
            <v>23492.57</v>
          </cell>
          <cell r="G24">
            <v>23517.59</v>
          </cell>
          <cell r="H24">
            <v>23886.28</v>
          </cell>
          <cell r="I24">
            <v>23207.599999999999</v>
          </cell>
          <cell r="J24">
            <v>24446.13</v>
          </cell>
          <cell r="K24">
            <v>25523.01</v>
          </cell>
          <cell r="L24">
            <v>26702.53</v>
          </cell>
          <cell r="M24">
            <v>26310.66</v>
          </cell>
        </row>
        <row r="25">
          <cell r="A25" t="str">
            <v>BG Bulgaria</v>
          </cell>
          <cell r="C25" t="str">
            <v xml:space="preserve">: </v>
          </cell>
          <cell r="D25" t="str">
            <v xml:space="preserve">: </v>
          </cell>
          <cell r="E25">
            <v>20237.54</v>
          </cell>
          <cell r="F25">
            <v>21688.21</v>
          </cell>
          <cell r="G25">
            <v>20970.14</v>
          </cell>
          <cell r="H25">
            <v>22850.11</v>
          </cell>
          <cell r="I25">
            <v>22630.57</v>
          </cell>
          <cell r="J25">
            <v>20548.09</v>
          </cell>
          <cell r="K25">
            <v>19519.22</v>
          </cell>
          <cell r="L25">
            <v>17747.04</v>
          </cell>
          <cell r="M25">
            <v>18335.169999999998</v>
          </cell>
        </row>
        <row r="26">
          <cell r="A26" t="str">
            <v>CY Cyprus</v>
          </cell>
          <cell r="C26" t="str">
            <v xml:space="preserve">: </v>
          </cell>
          <cell r="D26" t="str">
            <v xml:space="preserve">: </v>
          </cell>
          <cell r="E26" t="str">
            <v xml:space="preserve">: </v>
          </cell>
          <cell r="F26" t="str">
            <v xml:space="preserve">: </v>
          </cell>
          <cell r="G26" t="str">
            <v xml:space="preserve">: </v>
          </cell>
          <cell r="H26" t="str">
            <v xml:space="preserve">: </v>
          </cell>
          <cell r="I26" t="str">
            <v xml:space="preserve">: </v>
          </cell>
          <cell r="J26" t="str">
            <v xml:space="preserve">: </v>
          </cell>
          <cell r="K26" t="str">
            <v xml:space="preserve">: </v>
          </cell>
          <cell r="L26">
            <v>2171.46</v>
          </cell>
          <cell r="M26">
            <v>2345.83</v>
          </cell>
        </row>
        <row r="27">
          <cell r="A27" t="str">
            <v>CZ Czech Republic</v>
          </cell>
          <cell r="C27" t="str">
            <v xml:space="preserve">: </v>
          </cell>
          <cell r="D27" t="str">
            <v xml:space="preserve">: </v>
          </cell>
          <cell r="E27" t="str">
            <v xml:space="preserve">: </v>
          </cell>
          <cell r="F27" t="str">
            <v xml:space="preserve">: </v>
          </cell>
          <cell r="G27" t="str">
            <v xml:space="preserve">: </v>
          </cell>
          <cell r="H27" t="str">
            <v xml:space="preserve">: </v>
          </cell>
          <cell r="I27" t="str">
            <v xml:space="preserve">: </v>
          </cell>
          <cell r="J27" t="str">
            <v xml:space="preserve">: </v>
          </cell>
          <cell r="K27" t="str">
            <v xml:space="preserve">: </v>
          </cell>
          <cell r="L27">
            <v>7591.29</v>
          </cell>
          <cell r="M27" t="str">
            <v xml:space="preserve">: </v>
          </cell>
        </row>
        <row r="28">
          <cell r="A28" t="str">
            <v>EE Estonia</v>
          </cell>
          <cell r="C28" t="str">
            <v xml:space="preserve">: </v>
          </cell>
          <cell r="D28" t="str">
            <v xml:space="preserve">: </v>
          </cell>
          <cell r="E28">
            <v>6702.77</v>
          </cell>
          <cell r="F28">
            <v>5719.17</v>
          </cell>
          <cell r="G28">
            <v>5796.99</v>
          </cell>
          <cell r="H28">
            <v>5348.09</v>
          </cell>
          <cell r="I28">
            <v>5636.43</v>
          </cell>
          <cell r="J28">
            <v>5501.16</v>
          </cell>
          <cell r="K28">
            <v>5274.27</v>
          </cell>
          <cell r="L28">
            <v>4826.46</v>
          </cell>
          <cell r="M28" t="str">
            <v xml:space="preserve">- </v>
          </cell>
        </row>
        <row r="29">
          <cell r="A29" t="str">
            <v>HU Hungary</v>
          </cell>
          <cell r="C29" t="str">
            <v xml:space="preserve">- </v>
          </cell>
          <cell r="D29" t="str">
            <v xml:space="preserve">- </v>
          </cell>
          <cell r="E29" t="str">
            <v xml:space="preserve">- </v>
          </cell>
          <cell r="F29" t="str">
            <v xml:space="preserve">- </v>
          </cell>
          <cell r="G29" t="str">
            <v xml:space="preserve">- </v>
          </cell>
          <cell r="H29" t="str">
            <v xml:space="preserve">- </v>
          </cell>
          <cell r="I29" t="str">
            <v xml:space="preserve">- </v>
          </cell>
          <cell r="J29" t="str">
            <v xml:space="preserve">- </v>
          </cell>
          <cell r="K29" t="str">
            <v xml:space="preserve">- </v>
          </cell>
          <cell r="L29" t="str">
            <v xml:space="preserve">- </v>
          </cell>
          <cell r="M29">
            <v>24872</v>
          </cell>
        </row>
        <row r="30">
          <cell r="A30" t="str">
            <v>PL Poland</v>
          </cell>
          <cell r="C30">
            <v>99594.559999999998</v>
          </cell>
          <cell r="D30">
            <v>97287.93</v>
          </cell>
          <cell r="E30">
            <v>97078.61</v>
          </cell>
          <cell r="F30">
            <v>100513.33</v>
          </cell>
          <cell r="G30">
            <v>95453.58</v>
          </cell>
          <cell r="H30">
            <v>98287.85</v>
          </cell>
          <cell r="I30">
            <v>105645.47</v>
          </cell>
          <cell r="J30">
            <v>102659.51</v>
          </cell>
          <cell r="K30">
            <v>93189.93</v>
          </cell>
          <cell r="L30">
            <v>92731.51</v>
          </cell>
          <cell r="M30">
            <v>88671.07</v>
          </cell>
        </row>
        <row r="31">
          <cell r="A31" t="str">
            <v>RO Romania</v>
          </cell>
          <cell r="C31" t="str">
            <v xml:space="preserve">: </v>
          </cell>
          <cell r="D31" t="str">
            <v xml:space="preserve">: </v>
          </cell>
          <cell r="E31" t="str">
            <v xml:space="preserve">: </v>
          </cell>
          <cell r="F31">
            <v>44068.34</v>
          </cell>
          <cell r="G31">
            <v>41714.769999999997</v>
          </cell>
          <cell r="H31">
            <v>44905.08</v>
          </cell>
          <cell r="I31">
            <v>48461.57</v>
          </cell>
          <cell r="J31">
            <v>43685.5</v>
          </cell>
          <cell r="K31">
            <v>46160.04</v>
          </cell>
          <cell r="L31">
            <v>35363.370000000003</v>
          </cell>
          <cell r="M31" t="str">
            <v xml:space="preserve">: </v>
          </cell>
        </row>
        <row r="32">
          <cell r="A32" t="str">
            <v>SI Slovenia</v>
          </cell>
          <cell r="C32" t="str">
            <v xml:space="preserve">: </v>
          </cell>
          <cell r="D32" t="str">
            <v xml:space="preserve">: </v>
          </cell>
          <cell r="E32">
            <v>5089.3999999999996</v>
          </cell>
          <cell r="F32">
            <v>5370.24</v>
          </cell>
          <cell r="G32">
            <v>5614.65</v>
          </cell>
          <cell r="H32">
            <v>6011.91</v>
          </cell>
          <cell r="I32">
            <v>6279.54</v>
          </cell>
          <cell r="J32">
            <v>6458.37</v>
          </cell>
          <cell r="K32">
            <v>6373.68</v>
          </cell>
          <cell r="L32">
            <v>6243.26</v>
          </cell>
          <cell r="M32" t="str">
            <v xml:space="preserve">: 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Approximate conversion factors"/>
      <sheetName val="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aea.org/cgi-bin/db.page.pl/pris.ucldef.htm" TargetMode="External"/><Relationship Id="rId18" Type="http://schemas.openxmlformats.org/officeDocument/2006/relationships/hyperlink" Target="http://www.iaea.org/cgi-bin/db.page.pl/pris.eafdef.htm" TargetMode="External"/><Relationship Id="rId26" Type="http://schemas.openxmlformats.org/officeDocument/2006/relationships/hyperlink" Target="http://www.iaea.org/cgi-bin/db.page.pl/pris.ucfdef.htm" TargetMode="External"/><Relationship Id="rId39" Type="http://schemas.openxmlformats.org/officeDocument/2006/relationships/hyperlink" Target="http://www.iaea.org/cgi-bin/db.page.pl/pris.ucfdef.htm" TargetMode="External"/><Relationship Id="rId21" Type="http://schemas.openxmlformats.org/officeDocument/2006/relationships/hyperlink" Target="http://www.iaea.org/cgi-bin/db.page.pl/pris.eafdef.htm" TargetMode="External"/><Relationship Id="rId34" Type="http://schemas.openxmlformats.org/officeDocument/2006/relationships/hyperlink" Target="http://www.iaea.org/cgi-bin/db.page.pl/pris.ucfdef.htm" TargetMode="External"/><Relationship Id="rId42" Type="http://schemas.openxmlformats.org/officeDocument/2006/relationships/hyperlink" Target="http://www.iaea.org/cgi-bin/db.page.pl/pris.ucldef.htm" TargetMode="External"/><Relationship Id="rId47" Type="http://schemas.openxmlformats.org/officeDocument/2006/relationships/hyperlink" Target="http://www.iaea.org/cgi-bin/db.page.pl/pris.ucldef.htm" TargetMode="External"/><Relationship Id="rId50" Type="http://schemas.openxmlformats.org/officeDocument/2006/relationships/hyperlink" Target="http://www.iaea.org/cgi-bin/db.page.pl/pris.ucldef.htm" TargetMode="External"/><Relationship Id="rId55" Type="http://schemas.openxmlformats.org/officeDocument/2006/relationships/hyperlink" Target="http://www.iaea.org/cgi-bin/db.page.pl/pris.eafdef.htm" TargetMode="External"/><Relationship Id="rId63" Type="http://schemas.openxmlformats.org/officeDocument/2006/relationships/vmlDrawing" Target="../drawings/vmlDrawing1.vml"/><Relationship Id="rId7" Type="http://schemas.openxmlformats.org/officeDocument/2006/relationships/hyperlink" Target="http://www.iaea.org/cgi-bin/db.page.pl/pris.ucldef.htm" TargetMode="External"/><Relationship Id="rId2" Type="http://schemas.openxmlformats.org/officeDocument/2006/relationships/hyperlink" Target="http://www.iaea.org/cgi-bin/db.page.pl/pris.ucfdef.htm" TargetMode="External"/><Relationship Id="rId16" Type="http://schemas.openxmlformats.org/officeDocument/2006/relationships/hyperlink" Target="http://www.iaea.org/cgi-bin/db.page.pl/pris.eafdef.htm" TargetMode="External"/><Relationship Id="rId20" Type="http://schemas.openxmlformats.org/officeDocument/2006/relationships/hyperlink" Target="http://www.iaea.org/cgi-bin/db.page.pl/pris.ucfdef.htm" TargetMode="External"/><Relationship Id="rId29" Type="http://schemas.openxmlformats.org/officeDocument/2006/relationships/hyperlink" Target="http://www.iaea.org/cgi-bin/db.page.pl/pris.ucfdef.htm" TargetMode="External"/><Relationship Id="rId41" Type="http://schemas.openxmlformats.org/officeDocument/2006/relationships/hyperlink" Target="http://www.iaea.org/cgi-bin/db.page.pl/pris.ucfdef.htm" TargetMode="External"/><Relationship Id="rId54" Type="http://schemas.openxmlformats.org/officeDocument/2006/relationships/hyperlink" Target="http://www.iaea.org/cgi-bin/db.page.pl/pris.eafdef.htm" TargetMode="External"/><Relationship Id="rId62" Type="http://schemas.openxmlformats.org/officeDocument/2006/relationships/drawing" Target="../drawings/drawing1.xml"/><Relationship Id="rId1" Type="http://schemas.openxmlformats.org/officeDocument/2006/relationships/hyperlink" Target="http://www.iaea.org/cgi-bin/db.page.pl/pris.ucfdef.htm" TargetMode="External"/><Relationship Id="rId6" Type="http://schemas.openxmlformats.org/officeDocument/2006/relationships/hyperlink" Target="http://www.iaea.org/cgi-bin/db.page.pl/pris.ucfdef.htm" TargetMode="External"/><Relationship Id="rId11" Type="http://schemas.openxmlformats.org/officeDocument/2006/relationships/hyperlink" Target="http://www.iaea.org/cgi-bin/db.page.pl/pris.ucldef.htm" TargetMode="External"/><Relationship Id="rId24" Type="http://schemas.openxmlformats.org/officeDocument/2006/relationships/hyperlink" Target="http://www.iaea.org/cgi-bin/db.page.pl/pris.ucfdef.htm" TargetMode="External"/><Relationship Id="rId32" Type="http://schemas.openxmlformats.org/officeDocument/2006/relationships/hyperlink" Target="http://www.iaea.org/cgi-bin/db.page.pl/pris.ucldef.htm" TargetMode="External"/><Relationship Id="rId37" Type="http://schemas.openxmlformats.org/officeDocument/2006/relationships/hyperlink" Target="http://www.iaea.org/cgi-bin/db.page.pl/pris.ucfdef.htm" TargetMode="External"/><Relationship Id="rId40" Type="http://schemas.openxmlformats.org/officeDocument/2006/relationships/hyperlink" Target="http://www.iaea.org/cgi-bin/db.page.pl/pris.ucfdef.htm" TargetMode="External"/><Relationship Id="rId45" Type="http://schemas.openxmlformats.org/officeDocument/2006/relationships/hyperlink" Target="http://www.iaea.org/cgi-bin/db.page.pl/pris.ucldef.htm" TargetMode="External"/><Relationship Id="rId53" Type="http://schemas.openxmlformats.org/officeDocument/2006/relationships/hyperlink" Target="http://www.iaea.org/cgi-bin/db.page.pl/pris.ucldef.htm" TargetMode="External"/><Relationship Id="rId58" Type="http://schemas.openxmlformats.org/officeDocument/2006/relationships/hyperlink" Target="http://www.iaea.org/cgi-bin/db.page.pl/pris.eafdef.htm" TargetMode="External"/><Relationship Id="rId5" Type="http://schemas.openxmlformats.org/officeDocument/2006/relationships/hyperlink" Target="http://www.iaea.org/cgi-bin/db.page.pl/pris.ucfdef.htm" TargetMode="External"/><Relationship Id="rId15" Type="http://schemas.openxmlformats.org/officeDocument/2006/relationships/hyperlink" Target="http://www.iaea.org/cgi-bin/db.page.pl/pris.eafdef.htm" TargetMode="External"/><Relationship Id="rId23" Type="http://schemas.openxmlformats.org/officeDocument/2006/relationships/hyperlink" Target="http://www.iaea.org/cgi-bin/db.page.pl/pris.ucfdef.htm" TargetMode="External"/><Relationship Id="rId28" Type="http://schemas.openxmlformats.org/officeDocument/2006/relationships/hyperlink" Target="http://www.iaea.org/cgi-bin/db.page.pl/pris.ucfdef.htm" TargetMode="External"/><Relationship Id="rId36" Type="http://schemas.openxmlformats.org/officeDocument/2006/relationships/hyperlink" Target="http://www.iaea.org/cgi-bin/db.page.pl/pris.ucfdef.htm" TargetMode="External"/><Relationship Id="rId49" Type="http://schemas.openxmlformats.org/officeDocument/2006/relationships/hyperlink" Target="http://www.iaea.org/cgi-bin/db.page.pl/pris.ucldef.htm" TargetMode="External"/><Relationship Id="rId57" Type="http://schemas.openxmlformats.org/officeDocument/2006/relationships/hyperlink" Target="http://www.iaea.org/cgi-bin/db.page.pl/pris.eafdef.htm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://www.iaea.org/cgi-bin/db.page.pl/pris.ucldef.htm" TargetMode="External"/><Relationship Id="rId19" Type="http://schemas.openxmlformats.org/officeDocument/2006/relationships/hyperlink" Target="http://www.iaea.org/cgi-bin/db.page.pl/pris.eafdef.htm" TargetMode="External"/><Relationship Id="rId31" Type="http://schemas.openxmlformats.org/officeDocument/2006/relationships/hyperlink" Target="http://www.iaea.org/cgi-bin/db.page.pl/pris.ucfdef.htm" TargetMode="External"/><Relationship Id="rId44" Type="http://schemas.openxmlformats.org/officeDocument/2006/relationships/hyperlink" Target="http://www.iaea.org/cgi-bin/db.page.pl/pris.ucldef.htm" TargetMode="External"/><Relationship Id="rId52" Type="http://schemas.openxmlformats.org/officeDocument/2006/relationships/hyperlink" Target="http://www.iaea.org/cgi-bin/db.page.pl/pris.ucldef.htm" TargetMode="External"/><Relationship Id="rId60" Type="http://schemas.openxmlformats.org/officeDocument/2006/relationships/hyperlink" Target="http://www.iaea.org/cgi-bin/db.page.pl/pris.eafdef.htm" TargetMode="External"/><Relationship Id="rId4" Type="http://schemas.openxmlformats.org/officeDocument/2006/relationships/hyperlink" Target="http://www.iaea.org/cgi-bin/db.page.pl/pris.ucfdef.htm" TargetMode="External"/><Relationship Id="rId9" Type="http://schemas.openxmlformats.org/officeDocument/2006/relationships/hyperlink" Target="http://www.iaea.org/cgi-bin/db.page.pl/pris.ucldef.htm" TargetMode="External"/><Relationship Id="rId14" Type="http://schemas.openxmlformats.org/officeDocument/2006/relationships/hyperlink" Target="http://www.iaea.org/cgi-bin/db.page.pl/pris.eafdef.htm" TargetMode="External"/><Relationship Id="rId22" Type="http://schemas.openxmlformats.org/officeDocument/2006/relationships/hyperlink" Target="http://www.iaea.org/cgi-bin/db.page.pl/pris.ucfdef.htm" TargetMode="External"/><Relationship Id="rId27" Type="http://schemas.openxmlformats.org/officeDocument/2006/relationships/hyperlink" Target="http://www.iaea.org/cgi-bin/db.page.pl/pris.ucfdef.htm" TargetMode="External"/><Relationship Id="rId30" Type="http://schemas.openxmlformats.org/officeDocument/2006/relationships/hyperlink" Target="http://www.iaea.org/cgi-bin/db.page.pl/pris.ucfdef.htm" TargetMode="External"/><Relationship Id="rId35" Type="http://schemas.openxmlformats.org/officeDocument/2006/relationships/hyperlink" Target="http://www.iaea.org/cgi-bin/db.page.pl/pris.ucfdef.htm" TargetMode="External"/><Relationship Id="rId43" Type="http://schemas.openxmlformats.org/officeDocument/2006/relationships/hyperlink" Target="http://www.iaea.org/cgi-bin/db.page.pl/pris.ucldef.htm" TargetMode="External"/><Relationship Id="rId48" Type="http://schemas.openxmlformats.org/officeDocument/2006/relationships/hyperlink" Target="http://www.iaea.org/cgi-bin/db.page.pl/pris.ucldef.htm" TargetMode="External"/><Relationship Id="rId56" Type="http://schemas.openxmlformats.org/officeDocument/2006/relationships/hyperlink" Target="http://www.iaea.org/cgi-bin/db.page.pl/pris.eafdef.htm" TargetMode="External"/><Relationship Id="rId64" Type="http://schemas.openxmlformats.org/officeDocument/2006/relationships/comments" Target="../comments1.xml"/><Relationship Id="rId8" Type="http://schemas.openxmlformats.org/officeDocument/2006/relationships/hyperlink" Target="http://www.iaea.org/cgi-bin/db.page.pl/pris.ucldef.htm" TargetMode="External"/><Relationship Id="rId51" Type="http://schemas.openxmlformats.org/officeDocument/2006/relationships/hyperlink" Target="http://www.iaea.org/cgi-bin/db.page.pl/pris.ucldef.htm" TargetMode="External"/><Relationship Id="rId3" Type="http://schemas.openxmlformats.org/officeDocument/2006/relationships/hyperlink" Target="http://www.iaea.org/cgi-bin/db.page.pl/pris.ucfdef.htm" TargetMode="External"/><Relationship Id="rId12" Type="http://schemas.openxmlformats.org/officeDocument/2006/relationships/hyperlink" Target="http://www.iaea.org/cgi-bin/db.page.pl/pris.ucldef.htm" TargetMode="External"/><Relationship Id="rId17" Type="http://schemas.openxmlformats.org/officeDocument/2006/relationships/hyperlink" Target="http://www.iaea.org/cgi-bin/db.page.pl/pris.eafdef.htm" TargetMode="External"/><Relationship Id="rId25" Type="http://schemas.openxmlformats.org/officeDocument/2006/relationships/hyperlink" Target="http://www.iaea.org/cgi-bin/db.page.pl/pris.ucfdef.htm" TargetMode="External"/><Relationship Id="rId33" Type="http://schemas.openxmlformats.org/officeDocument/2006/relationships/hyperlink" Target="http://www.iaea.org/cgi-bin/db.page.pl/pris.ucldef.htm" TargetMode="External"/><Relationship Id="rId38" Type="http://schemas.openxmlformats.org/officeDocument/2006/relationships/hyperlink" Target="http://www.iaea.org/cgi-bin/db.page.pl/pris.ucfdef.htm" TargetMode="External"/><Relationship Id="rId46" Type="http://schemas.openxmlformats.org/officeDocument/2006/relationships/hyperlink" Target="http://www.iaea.org/cgi-bin/db.page.pl/pris.eafdef.htm" TargetMode="External"/><Relationship Id="rId59" Type="http://schemas.openxmlformats.org/officeDocument/2006/relationships/hyperlink" Target="http://www.iaea.org/cgi-bin/db.page.pl/pris.eafdef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BC83"/>
  <sheetViews>
    <sheetView tabSelected="1" topLeftCell="A73" zoomScale="80" zoomScaleNormal="80" workbookViewId="0">
      <selection activeCell="L97" sqref="L97"/>
    </sheetView>
  </sheetViews>
  <sheetFormatPr defaultRowHeight="12.75"/>
  <cols>
    <col min="1" max="1" width="28.7109375" customWidth="1"/>
    <col min="2" max="2" width="15.7109375" customWidth="1"/>
    <col min="4" max="4" width="15.5703125" customWidth="1"/>
    <col min="5" max="5" width="22.140625" customWidth="1"/>
    <col min="11" max="11" width="10.85546875" bestFit="1" customWidth="1"/>
    <col min="15" max="15" width="20.7109375" customWidth="1"/>
    <col min="19" max="19" width="14" customWidth="1"/>
    <col min="29" max="29" width="24.140625" customWidth="1"/>
    <col min="33" max="33" width="18.85546875" customWidth="1"/>
    <col min="43" max="43" width="24.140625" customWidth="1"/>
    <col min="47" max="47" width="18.85546875" customWidth="1"/>
  </cols>
  <sheetData>
    <row r="1" spans="1:55" ht="18">
      <c r="A1" s="1" t="s">
        <v>0</v>
      </c>
      <c r="B1" s="1"/>
      <c r="C1" s="1"/>
      <c r="D1" s="1"/>
      <c r="E1" s="1"/>
      <c r="F1" s="2"/>
      <c r="G1" s="2"/>
      <c r="H1" s="2"/>
      <c r="I1" s="2"/>
    </row>
    <row r="2" spans="1:55" ht="18">
      <c r="A2" s="1" t="s">
        <v>1</v>
      </c>
      <c r="B2" s="1"/>
      <c r="C2" s="1"/>
      <c r="D2" s="1"/>
      <c r="E2" s="1"/>
      <c r="F2" s="2"/>
      <c r="G2" s="2"/>
      <c r="H2" s="2"/>
      <c r="I2" s="2"/>
    </row>
    <row r="3" spans="1:55" ht="18">
      <c r="A3" s="1" t="s">
        <v>2</v>
      </c>
      <c r="B3" s="1"/>
      <c r="C3" s="1"/>
      <c r="D3" s="1"/>
      <c r="E3" s="1"/>
      <c r="F3" s="2"/>
      <c r="G3" s="2"/>
      <c r="H3" s="2"/>
      <c r="I3" s="2"/>
    </row>
    <row r="4" spans="1:55" ht="18">
      <c r="A4" s="1" t="s">
        <v>3</v>
      </c>
      <c r="B4" s="1"/>
      <c r="C4" s="1"/>
      <c r="D4" s="1"/>
      <c r="E4" s="1"/>
      <c r="F4" s="2"/>
      <c r="G4" s="2"/>
      <c r="H4" s="2"/>
      <c r="I4" s="2"/>
    </row>
    <row r="5" spans="1:55" ht="34.5" customHeight="1">
      <c r="A5" s="3" t="s">
        <v>4</v>
      </c>
      <c r="E5" s="4"/>
      <c r="O5" s="4"/>
      <c r="S5" s="4"/>
      <c r="AC5" s="4"/>
      <c r="AG5" s="4"/>
      <c r="AQ5" s="3" t="s">
        <v>5</v>
      </c>
      <c r="AU5" s="4"/>
    </row>
    <row r="6" spans="1:55" s="6" customFormat="1">
      <c r="A6" s="5" t="s">
        <v>6</v>
      </c>
      <c r="E6" s="5" t="s">
        <v>7</v>
      </c>
      <c r="O6" s="5" t="s">
        <v>8</v>
      </c>
      <c r="S6" s="5" t="s">
        <v>9</v>
      </c>
      <c r="AC6" s="5" t="s">
        <v>10</v>
      </c>
      <c r="AG6" s="5" t="s">
        <v>11</v>
      </c>
      <c r="AQ6" s="5" t="s">
        <v>12</v>
      </c>
      <c r="AU6" s="5" t="s">
        <v>13</v>
      </c>
    </row>
    <row r="7" spans="1:55" ht="33" customHeight="1">
      <c r="A7" s="7" t="s">
        <v>14</v>
      </c>
      <c r="E7" s="7" t="s">
        <v>15</v>
      </c>
      <c r="F7" s="8"/>
      <c r="G7" s="8"/>
      <c r="H7" s="8"/>
      <c r="O7" s="7" t="s">
        <v>14</v>
      </c>
      <c r="S7" s="7" t="s">
        <v>15</v>
      </c>
      <c r="AC7" s="7" t="s">
        <v>14</v>
      </c>
      <c r="AG7" s="7" t="s">
        <v>15</v>
      </c>
      <c r="AQ7" s="7" t="s">
        <v>14</v>
      </c>
      <c r="AU7" s="7" t="s">
        <v>15</v>
      </c>
    </row>
    <row r="8" spans="1:55" ht="15" customHeight="1">
      <c r="A8" s="9"/>
      <c r="B8" s="9"/>
      <c r="C8" s="9"/>
      <c r="D8" s="9"/>
      <c r="E8" s="10" t="s">
        <v>16</v>
      </c>
      <c r="F8" s="11">
        <f>F46</f>
        <v>2008</v>
      </c>
      <c r="G8" s="11"/>
      <c r="H8" s="11">
        <f t="shared" ref="H8" si="0">H46</f>
        <v>2009</v>
      </c>
      <c r="I8" s="11"/>
      <c r="J8" s="11">
        <f t="shared" ref="J8" si="1">J46</f>
        <v>2010</v>
      </c>
      <c r="K8" s="11"/>
      <c r="L8" s="11" t="str">
        <f>L46</f>
        <v>2008-2010</v>
      </c>
      <c r="M8" s="11"/>
      <c r="N8" s="9"/>
      <c r="O8" s="9"/>
      <c r="P8" s="9"/>
      <c r="Q8" s="9"/>
      <c r="R8" s="9"/>
      <c r="S8" s="10" t="s">
        <v>16</v>
      </c>
      <c r="T8" s="11">
        <f>T46</f>
        <v>2008</v>
      </c>
      <c r="U8" s="11"/>
      <c r="V8" s="11">
        <f t="shared" ref="V8" si="2">V46</f>
        <v>2009</v>
      </c>
      <c r="W8" s="11"/>
      <c r="X8" s="11">
        <f t="shared" ref="X8" si="3">X46</f>
        <v>2010</v>
      </c>
      <c r="Y8" s="11"/>
      <c r="Z8" s="11" t="str">
        <f>Z46</f>
        <v>2008-2010</v>
      </c>
      <c r="AA8" s="11"/>
      <c r="AB8" s="9"/>
      <c r="AC8" s="9"/>
      <c r="AD8" s="9"/>
      <c r="AE8" s="9"/>
      <c r="AF8" s="9"/>
      <c r="AG8" s="10" t="s">
        <v>16</v>
      </c>
      <c r="AH8" s="11">
        <f>AH46</f>
        <v>2008</v>
      </c>
      <c r="AI8" s="11"/>
      <c r="AJ8" s="11">
        <f t="shared" ref="AJ8" si="4">AJ46</f>
        <v>2009</v>
      </c>
      <c r="AK8" s="11"/>
      <c r="AL8" s="11">
        <f t="shared" ref="AL8" si="5">AL46</f>
        <v>2010</v>
      </c>
      <c r="AM8" s="11"/>
      <c r="AN8" s="11" t="str">
        <f>AN46</f>
        <v>2008-2010</v>
      </c>
      <c r="AO8" s="11"/>
      <c r="AP8" s="9"/>
      <c r="AQ8" s="9"/>
      <c r="AR8" s="9"/>
      <c r="AS8" s="9"/>
      <c r="AT8" s="9"/>
      <c r="AU8" s="10" t="s">
        <v>16</v>
      </c>
      <c r="AV8" s="11">
        <f>AV46</f>
        <v>0</v>
      </c>
      <c r="AW8" s="11"/>
      <c r="AX8" s="11">
        <f t="shared" ref="AX8" si="6">AX46</f>
        <v>0</v>
      </c>
      <c r="AY8" s="11"/>
      <c r="AZ8" s="11">
        <f t="shared" ref="AZ8" si="7">AZ46</f>
        <v>0</v>
      </c>
      <c r="BA8" s="11"/>
      <c r="BB8" s="11">
        <f>BB46</f>
        <v>0</v>
      </c>
      <c r="BC8" s="11"/>
    </row>
    <row r="9" spans="1:55" ht="64.5">
      <c r="A9" s="12" t="s">
        <v>16</v>
      </c>
      <c r="B9" s="13" t="s">
        <v>17</v>
      </c>
      <c r="C9" s="14" t="s">
        <v>18</v>
      </c>
      <c r="D9" s="9"/>
      <c r="E9" s="10"/>
      <c r="F9" s="15" t="s">
        <v>17</v>
      </c>
      <c r="G9" s="16" t="s">
        <v>18</v>
      </c>
      <c r="H9" s="15" t="s">
        <v>17</v>
      </c>
      <c r="I9" s="16" t="s">
        <v>18</v>
      </c>
      <c r="J9" s="15" t="s">
        <v>17</v>
      </c>
      <c r="K9" s="16" t="s">
        <v>18</v>
      </c>
      <c r="L9" s="15" t="s">
        <v>17</v>
      </c>
      <c r="M9" s="16" t="s">
        <v>18</v>
      </c>
      <c r="N9" s="9"/>
      <c r="O9" s="17" t="s">
        <v>16</v>
      </c>
      <c r="P9" s="15" t="s">
        <v>17</v>
      </c>
      <c r="Q9" s="16" t="s">
        <v>19</v>
      </c>
      <c r="R9" s="9"/>
      <c r="S9" s="10"/>
      <c r="T9" s="15" t="s">
        <v>17</v>
      </c>
      <c r="U9" s="16" t="s">
        <v>19</v>
      </c>
      <c r="V9" s="15" t="s">
        <v>17</v>
      </c>
      <c r="W9" s="16" t="s">
        <v>19</v>
      </c>
      <c r="X9" s="15" t="s">
        <v>17</v>
      </c>
      <c r="Y9" s="16" t="s">
        <v>19</v>
      </c>
      <c r="Z9" s="15" t="s">
        <v>17</v>
      </c>
      <c r="AA9" s="16" t="s">
        <v>19</v>
      </c>
      <c r="AB9" s="9"/>
      <c r="AC9" s="12" t="s">
        <v>16</v>
      </c>
      <c r="AD9" s="13" t="s">
        <v>17</v>
      </c>
      <c r="AE9" s="14" t="s">
        <v>20</v>
      </c>
      <c r="AF9" s="9"/>
      <c r="AG9" s="10"/>
      <c r="AH9" s="15" t="s">
        <v>17</v>
      </c>
      <c r="AI9" s="16" t="s">
        <v>20</v>
      </c>
      <c r="AJ9" s="15" t="s">
        <v>17</v>
      </c>
      <c r="AK9" s="16" t="s">
        <v>20</v>
      </c>
      <c r="AL9" s="15" t="s">
        <v>17</v>
      </c>
      <c r="AM9" s="16" t="s">
        <v>20</v>
      </c>
      <c r="AN9" s="15" t="s">
        <v>17</v>
      </c>
      <c r="AO9" s="16" t="s">
        <v>20</v>
      </c>
      <c r="AP9" s="9"/>
      <c r="AQ9" s="17" t="s">
        <v>16</v>
      </c>
      <c r="AR9" s="15" t="s">
        <v>17</v>
      </c>
      <c r="AS9" s="16" t="s">
        <v>20</v>
      </c>
      <c r="AT9" s="9"/>
      <c r="AU9" s="10"/>
      <c r="AV9" s="15" t="s">
        <v>17</v>
      </c>
      <c r="AW9" s="16" t="s">
        <v>20</v>
      </c>
      <c r="AX9" s="15" t="s">
        <v>17</v>
      </c>
      <c r="AY9" s="16" t="s">
        <v>20</v>
      </c>
      <c r="AZ9" s="15" t="s">
        <v>17</v>
      </c>
      <c r="BA9" s="16" t="s">
        <v>20</v>
      </c>
      <c r="BB9" s="15" t="s">
        <v>17</v>
      </c>
      <c r="BC9" s="16" t="s">
        <v>20</v>
      </c>
    </row>
    <row r="10" spans="1:55">
      <c r="A10" s="18" t="s">
        <v>21</v>
      </c>
      <c r="B10" s="19">
        <f>VLOOKUP($A10,$A$47:$C$82,2,0)</f>
        <v>2</v>
      </c>
      <c r="C10" s="19">
        <f>VLOOKUP($A10,$A$47:$C$82,3,0)</f>
        <v>81.400000000000006</v>
      </c>
      <c r="D10" s="20">
        <f t="shared" ref="D10:D11" si="8">+C10/100</f>
        <v>0.81400000000000006</v>
      </c>
      <c r="E10" s="18" t="s">
        <v>21</v>
      </c>
      <c r="F10" s="19">
        <f t="shared" ref="F10:M25" si="9">VLOOKUP($E10,$E$47:$M$82,F$45,0)</f>
        <v>2</v>
      </c>
      <c r="G10" s="19">
        <f t="shared" si="9"/>
        <v>83.7</v>
      </c>
      <c r="H10" s="19">
        <f t="shared" si="9"/>
        <v>2</v>
      </c>
      <c r="I10" s="19">
        <f t="shared" si="9"/>
        <v>93.1</v>
      </c>
      <c r="J10" s="19">
        <f t="shared" si="9"/>
        <v>2</v>
      </c>
      <c r="K10" s="19">
        <f t="shared" si="9"/>
        <v>82.3</v>
      </c>
      <c r="L10" s="19">
        <f t="shared" si="9"/>
        <v>2</v>
      </c>
      <c r="M10" s="19">
        <f t="shared" si="9"/>
        <v>86.4</v>
      </c>
      <c r="N10" s="9"/>
      <c r="O10" s="18" t="s">
        <v>21</v>
      </c>
      <c r="P10" s="19">
        <f>VLOOKUP($O10,$O$47:$Q$82,P$45,0)</f>
        <v>2</v>
      </c>
      <c r="Q10" s="19">
        <f>VLOOKUP($O10,$O$47:$Q$82,Q$45,0)</f>
        <v>6.1</v>
      </c>
      <c r="R10" s="9"/>
      <c r="S10" s="18" t="s">
        <v>21</v>
      </c>
      <c r="T10" s="19">
        <f>VLOOKUP($S10,$S$47:$AA$82,T$45,0)</f>
        <v>2</v>
      </c>
      <c r="U10" s="19">
        <f t="shared" ref="U10:AA25" si="10">VLOOKUP($S10,$S$47:$AA$82,U$45,0)</f>
        <v>3.8</v>
      </c>
      <c r="V10" s="19">
        <f t="shared" si="10"/>
        <v>2</v>
      </c>
      <c r="W10" s="19">
        <f t="shared" si="10"/>
        <v>0.6</v>
      </c>
      <c r="X10" s="19">
        <f t="shared" si="10"/>
        <v>2</v>
      </c>
      <c r="Y10" s="19">
        <f t="shared" si="10"/>
        <v>4.7</v>
      </c>
      <c r="Z10" s="19">
        <f t="shared" si="10"/>
        <v>2</v>
      </c>
      <c r="AA10" s="19">
        <f t="shared" si="10"/>
        <v>3</v>
      </c>
      <c r="AB10" s="9"/>
      <c r="AC10" s="18" t="s">
        <v>21</v>
      </c>
      <c r="AD10" s="19">
        <f>VLOOKUP($AC10,$AC$47:$AE$82,AD$45,0)</f>
        <v>2</v>
      </c>
      <c r="AE10" s="19">
        <f>VLOOKUP($AC10,$AC$47:$AE$82,AE$45,0)</f>
        <v>80.7</v>
      </c>
      <c r="AF10" s="9"/>
      <c r="AG10" s="18" t="s">
        <v>21</v>
      </c>
      <c r="AH10" s="19">
        <f>VLOOKUP($AG10,$AG$47:$AO$82,AH$45,0)</f>
        <v>2</v>
      </c>
      <c r="AI10" s="19">
        <f t="shared" ref="AI10:AO25" si="11">VLOOKUP($AG10,$AG$47:$AO$82,AI$45,0)</f>
        <v>83.7</v>
      </c>
      <c r="AJ10" s="19">
        <f t="shared" si="11"/>
        <v>2</v>
      </c>
      <c r="AK10" s="19">
        <f t="shared" si="11"/>
        <v>93.1</v>
      </c>
      <c r="AL10" s="19">
        <f t="shared" si="11"/>
        <v>2</v>
      </c>
      <c r="AM10" s="19">
        <f t="shared" si="11"/>
        <v>81.900000000000006</v>
      </c>
      <c r="AN10" s="19">
        <f t="shared" si="11"/>
        <v>2</v>
      </c>
      <c r="AO10" s="19">
        <f t="shared" si="11"/>
        <v>86.3</v>
      </c>
      <c r="AP10" s="9"/>
      <c r="AQ10" s="21" t="s">
        <v>21</v>
      </c>
      <c r="AR10" s="19"/>
      <c r="AS10" s="22"/>
      <c r="AT10" s="9"/>
      <c r="AU10" s="21" t="s">
        <v>21</v>
      </c>
      <c r="AV10" s="19"/>
      <c r="AW10" s="22"/>
      <c r="AX10" s="19"/>
      <c r="AY10" s="22"/>
      <c r="AZ10" s="19"/>
      <c r="BA10" s="22"/>
      <c r="BB10" s="19"/>
      <c r="BC10" s="22"/>
    </row>
    <row r="11" spans="1:55">
      <c r="A11" s="18" t="s">
        <v>22</v>
      </c>
      <c r="B11" s="19">
        <f t="shared" ref="B11:B42" si="12">VLOOKUP($A11,$A$47:$C$82,2,0)</f>
        <v>1</v>
      </c>
      <c r="C11" s="19">
        <f t="shared" ref="C11:C42" si="13">VLOOKUP($A11,$A$47:$C$82,3,0)</f>
        <v>67</v>
      </c>
      <c r="D11" s="20">
        <f t="shared" si="8"/>
        <v>0.67</v>
      </c>
      <c r="E11" s="18" t="s">
        <v>22</v>
      </c>
      <c r="F11" s="19">
        <f t="shared" si="9"/>
        <v>1</v>
      </c>
      <c r="G11" s="19">
        <f t="shared" si="9"/>
        <v>69</v>
      </c>
      <c r="H11" s="19">
        <f t="shared" si="9"/>
        <v>1</v>
      </c>
      <c r="I11" s="19">
        <f t="shared" si="9"/>
        <v>71.3</v>
      </c>
      <c r="J11" s="19">
        <f t="shared" si="9"/>
        <v>1</v>
      </c>
      <c r="K11" s="19">
        <f t="shared" si="9"/>
        <v>71.8</v>
      </c>
      <c r="L11" s="19">
        <f t="shared" si="9"/>
        <v>1</v>
      </c>
      <c r="M11" s="19">
        <f t="shared" si="9"/>
        <v>70.7</v>
      </c>
      <c r="N11" s="9"/>
      <c r="O11" s="18" t="s">
        <v>22</v>
      </c>
      <c r="P11" s="19">
        <f t="shared" ref="P11:Q42" si="14">VLOOKUP($O11,$O$47:$Q$82,P$45,0)</f>
        <v>1</v>
      </c>
      <c r="Q11" s="19">
        <f t="shared" si="14"/>
        <v>2.6</v>
      </c>
      <c r="R11" s="9"/>
      <c r="S11" s="18" t="s">
        <v>22</v>
      </c>
      <c r="T11" s="19">
        <f t="shared" ref="T11:AA41" si="15">VLOOKUP($S11,$S$47:$AA$82,T$45,0)</f>
        <v>1</v>
      </c>
      <c r="U11" s="19">
        <f t="shared" si="10"/>
        <v>2.7</v>
      </c>
      <c r="V11" s="19">
        <f t="shared" si="10"/>
        <v>1</v>
      </c>
      <c r="W11" s="19">
        <f t="shared" si="10"/>
        <v>6.3</v>
      </c>
      <c r="X11" s="19">
        <f t="shared" si="10"/>
        <v>1</v>
      </c>
      <c r="Y11" s="19">
        <f t="shared" si="10"/>
        <v>5.6</v>
      </c>
      <c r="Z11" s="19">
        <f t="shared" si="10"/>
        <v>1</v>
      </c>
      <c r="AA11" s="19">
        <f t="shared" si="10"/>
        <v>4.9000000000000004</v>
      </c>
      <c r="AB11" s="9"/>
      <c r="AC11" s="18" t="s">
        <v>22</v>
      </c>
      <c r="AD11" s="19">
        <f t="shared" ref="AD11:AE41" si="16">VLOOKUP($AC11,$AC$47:$AE$82,AD$45,0)</f>
        <v>1</v>
      </c>
      <c r="AE11" s="19">
        <f t="shared" si="16"/>
        <v>65</v>
      </c>
      <c r="AF11" s="9"/>
      <c r="AG11" s="18" t="s">
        <v>22</v>
      </c>
      <c r="AH11" s="19">
        <f t="shared" ref="AH11:AO40" si="17">VLOOKUP($AG11,$AG$47:$AO$82,AH$45,0)</f>
        <v>1</v>
      </c>
      <c r="AI11" s="19">
        <f t="shared" si="11"/>
        <v>69</v>
      </c>
      <c r="AJ11" s="19">
        <f t="shared" si="11"/>
        <v>1</v>
      </c>
      <c r="AK11" s="19">
        <f t="shared" si="11"/>
        <v>69.900000000000006</v>
      </c>
      <c r="AL11" s="19">
        <f t="shared" si="11"/>
        <v>1</v>
      </c>
      <c r="AM11" s="19">
        <f t="shared" si="11"/>
        <v>69.7</v>
      </c>
      <c r="AN11" s="19">
        <f t="shared" si="11"/>
        <v>1</v>
      </c>
      <c r="AO11" s="19">
        <f t="shared" si="11"/>
        <v>69.5</v>
      </c>
      <c r="AP11" s="9"/>
      <c r="AQ11" s="21" t="s">
        <v>22</v>
      </c>
      <c r="AR11" s="19"/>
      <c r="AS11" s="22"/>
      <c r="AT11" s="9"/>
      <c r="AU11" s="21" t="s">
        <v>22</v>
      </c>
      <c r="AV11" s="19"/>
      <c r="AW11" s="22"/>
      <c r="AX11" s="19"/>
      <c r="AY11" s="22"/>
      <c r="AZ11" s="19"/>
      <c r="BA11" s="22"/>
      <c r="BB11" s="19"/>
      <c r="BC11" s="22"/>
    </row>
    <row r="12" spans="1:55">
      <c r="A12" s="18" t="s">
        <v>23</v>
      </c>
      <c r="B12" s="19">
        <f t="shared" si="12"/>
        <v>8</v>
      </c>
      <c r="C12" s="19">
        <f t="shared" si="13"/>
        <v>86.7</v>
      </c>
      <c r="D12" s="20">
        <f>+C12/100</f>
        <v>0.86699999999999999</v>
      </c>
      <c r="E12" s="18" t="s">
        <v>23</v>
      </c>
      <c r="F12" s="19">
        <f t="shared" si="9"/>
        <v>7</v>
      </c>
      <c r="G12" s="19">
        <f t="shared" si="9"/>
        <v>84.9</v>
      </c>
      <c r="H12" s="19">
        <f t="shared" si="9"/>
        <v>7</v>
      </c>
      <c r="I12" s="19">
        <f t="shared" si="9"/>
        <v>87.6</v>
      </c>
      <c r="J12" s="19">
        <f t="shared" si="9"/>
        <v>7</v>
      </c>
      <c r="K12" s="19">
        <f t="shared" si="9"/>
        <v>88</v>
      </c>
      <c r="L12" s="19">
        <f t="shared" si="9"/>
        <v>7</v>
      </c>
      <c r="M12" s="19">
        <f t="shared" si="9"/>
        <v>86.9</v>
      </c>
      <c r="N12" s="20">
        <f>+M12/100</f>
        <v>0.86900000000000011</v>
      </c>
      <c r="O12" s="18" t="s">
        <v>23</v>
      </c>
      <c r="P12" s="19">
        <f t="shared" si="14"/>
        <v>8</v>
      </c>
      <c r="Q12" s="19">
        <f t="shared" si="14"/>
        <v>3.2</v>
      </c>
      <c r="R12" s="9"/>
      <c r="S12" s="18" t="s">
        <v>23</v>
      </c>
      <c r="T12" s="19">
        <f t="shared" si="15"/>
        <v>7</v>
      </c>
      <c r="U12" s="19">
        <f t="shared" si="10"/>
        <v>4.5999999999999996</v>
      </c>
      <c r="V12" s="19">
        <f t="shared" si="10"/>
        <v>7</v>
      </c>
      <c r="W12" s="19">
        <f t="shared" si="10"/>
        <v>2.9</v>
      </c>
      <c r="X12" s="19">
        <f t="shared" si="10"/>
        <v>7</v>
      </c>
      <c r="Y12" s="19">
        <f t="shared" si="10"/>
        <v>5</v>
      </c>
      <c r="Z12" s="19">
        <f t="shared" si="10"/>
        <v>7</v>
      </c>
      <c r="AA12" s="19">
        <f t="shared" si="10"/>
        <v>4.2</v>
      </c>
      <c r="AB12" s="9"/>
      <c r="AC12" s="18" t="s">
        <v>23</v>
      </c>
      <c r="AD12" s="19">
        <f t="shared" si="16"/>
        <v>8</v>
      </c>
      <c r="AE12" s="19">
        <f t="shared" si="16"/>
        <v>85.4</v>
      </c>
      <c r="AF12" s="9"/>
      <c r="AG12" s="18" t="s">
        <v>23</v>
      </c>
      <c r="AH12" s="19">
        <f t="shared" si="17"/>
        <v>7</v>
      </c>
      <c r="AI12" s="19">
        <f t="shared" si="11"/>
        <v>84.6</v>
      </c>
      <c r="AJ12" s="19">
        <f t="shared" si="11"/>
        <v>7</v>
      </c>
      <c r="AK12" s="19">
        <f t="shared" si="11"/>
        <v>87.3</v>
      </c>
      <c r="AL12" s="19">
        <f t="shared" si="11"/>
        <v>7</v>
      </c>
      <c r="AM12" s="19">
        <f t="shared" si="11"/>
        <v>87.5</v>
      </c>
      <c r="AN12" s="19">
        <f t="shared" si="11"/>
        <v>7</v>
      </c>
      <c r="AO12" s="19">
        <f t="shared" si="11"/>
        <v>86.5</v>
      </c>
      <c r="AP12" s="9"/>
      <c r="AQ12" s="21" t="s">
        <v>23</v>
      </c>
      <c r="AR12" s="19"/>
      <c r="AS12" s="22"/>
      <c r="AT12" s="9"/>
      <c r="AU12" s="21" t="s">
        <v>23</v>
      </c>
      <c r="AV12" s="19"/>
      <c r="AW12" s="22"/>
      <c r="AX12" s="19"/>
      <c r="AY12" s="22"/>
      <c r="AZ12" s="19"/>
      <c r="BA12" s="22"/>
      <c r="BB12" s="19"/>
      <c r="BC12" s="22"/>
    </row>
    <row r="13" spans="1:55">
      <c r="A13" s="18" t="s">
        <v>24</v>
      </c>
      <c r="B13" s="19">
        <f t="shared" si="12"/>
        <v>2</v>
      </c>
      <c r="C13" s="19">
        <f t="shared" si="13"/>
        <v>71.900000000000006</v>
      </c>
      <c r="D13" s="20">
        <f t="shared" ref="D13:D42" si="18">+C13/100</f>
        <v>0.71900000000000008</v>
      </c>
      <c r="E13" s="18" t="s">
        <v>24</v>
      </c>
      <c r="F13" s="19">
        <f t="shared" si="9"/>
        <v>2</v>
      </c>
      <c r="G13" s="19">
        <f t="shared" si="9"/>
        <v>86.9</v>
      </c>
      <c r="H13" s="19">
        <f t="shared" si="9"/>
        <v>2</v>
      </c>
      <c r="I13" s="19">
        <f t="shared" si="9"/>
        <v>81.2</v>
      </c>
      <c r="J13" s="19">
        <f t="shared" si="9"/>
        <v>2</v>
      </c>
      <c r="K13" s="19">
        <f t="shared" si="9"/>
        <v>84.5</v>
      </c>
      <c r="L13" s="19">
        <f t="shared" si="9"/>
        <v>2</v>
      </c>
      <c r="M13" s="19">
        <f t="shared" si="9"/>
        <v>84.1</v>
      </c>
      <c r="N13" s="20">
        <f t="shared" ref="N13:N22" si="19">+M13/100</f>
        <v>0.84099999999999997</v>
      </c>
      <c r="O13" s="18" t="s">
        <v>24</v>
      </c>
      <c r="P13" s="19">
        <f t="shared" si="14"/>
        <v>2</v>
      </c>
      <c r="Q13" s="19">
        <f t="shared" si="14"/>
        <v>11.4</v>
      </c>
      <c r="R13" s="9"/>
      <c r="S13" s="18" t="s">
        <v>24</v>
      </c>
      <c r="T13" s="19">
        <f t="shared" si="15"/>
        <v>2</v>
      </c>
      <c r="U13" s="19">
        <f t="shared" si="10"/>
        <v>3.4</v>
      </c>
      <c r="V13" s="19">
        <f t="shared" si="10"/>
        <v>2</v>
      </c>
      <c r="W13" s="19">
        <f t="shared" si="10"/>
        <v>1.6</v>
      </c>
      <c r="X13" s="19">
        <f t="shared" si="10"/>
        <v>2</v>
      </c>
      <c r="Y13" s="19">
        <f t="shared" si="10"/>
        <v>2.8</v>
      </c>
      <c r="Z13" s="19">
        <f t="shared" si="10"/>
        <v>2</v>
      </c>
      <c r="AA13" s="19">
        <f t="shared" si="10"/>
        <v>2.6</v>
      </c>
      <c r="AB13" s="9"/>
      <c r="AC13" s="18" t="s">
        <v>24</v>
      </c>
      <c r="AD13" s="19">
        <f t="shared" si="16"/>
        <v>2</v>
      </c>
      <c r="AE13" s="19">
        <f t="shared" si="16"/>
        <v>67.400000000000006</v>
      </c>
      <c r="AF13" s="9"/>
      <c r="AG13" s="18" t="s">
        <v>24</v>
      </c>
      <c r="AH13" s="19">
        <f t="shared" si="17"/>
        <v>2</v>
      </c>
      <c r="AI13" s="19">
        <f t="shared" si="11"/>
        <v>86.2</v>
      </c>
      <c r="AJ13" s="19">
        <f t="shared" si="11"/>
        <v>2</v>
      </c>
      <c r="AK13" s="19">
        <f t="shared" si="11"/>
        <v>80.7</v>
      </c>
      <c r="AL13" s="19">
        <f t="shared" si="11"/>
        <v>2</v>
      </c>
      <c r="AM13" s="19">
        <f t="shared" si="11"/>
        <v>84.5</v>
      </c>
      <c r="AN13" s="19">
        <f t="shared" si="11"/>
        <v>2</v>
      </c>
      <c r="AO13" s="19">
        <f t="shared" si="11"/>
        <v>83.8</v>
      </c>
      <c r="AP13" s="9"/>
      <c r="AQ13" s="21" t="s">
        <v>24</v>
      </c>
      <c r="AR13" s="19"/>
      <c r="AS13" s="22"/>
      <c r="AT13" s="9"/>
      <c r="AU13" s="21" t="s">
        <v>24</v>
      </c>
      <c r="AV13" s="19"/>
      <c r="AW13" s="22"/>
      <c r="AX13" s="19"/>
      <c r="AY13" s="22"/>
      <c r="AZ13" s="19"/>
      <c r="BA13" s="22"/>
      <c r="BB13" s="19"/>
      <c r="BC13" s="22"/>
    </row>
    <row r="14" spans="1:55">
      <c r="A14" s="18" t="s">
        <v>25</v>
      </c>
      <c r="B14" s="19">
        <f t="shared" si="12"/>
        <v>6</v>
      </c>
      <c r="C14" s="19">
        <f t="shared" si="13"/>
        <v>73.900000000000006</v>
      </c>
      <c r="D14" s="20">
        <f>+C14/100</f>
        <v>0.7390000000000001</v>
      </c>
      <c r="E14" s="18" t="s">
        <v>25</v>
      </c>
      <c r="F14" s="19">
        <f t="shared" si="9"/>
        <v>2</v>
      </c>
      <c r="G14" s="19">
        <f t="shared" si="9"/>
        <v>88.3</v>
      </c>
      <c r="H14" s="19">
        <f t="shared" si="9"/>
        <v>2</v>
      </c>
      <c r="I14" s="19">
        <f t="shared" si="9"/>
        <v>87.2</v>
      </c>
      <c r="J14" s="19">
        <f t="shared" si="9"/>
        <v>2</v>
      </c>
      <c r="K14" s="19">
        <f t="shared" si="9"/>
        <v>85.1</v>
      </c>
      <c r="L14" s="19">
        <f t="shared" si="9"/>
        <v>2</v>
      </c>
      <c r="M14" s="19">
        <f t="shared" si="9"/>
        <v>86.9</v>
      </c>
      <c r="N14" s="20">
        <f t="shared" si="19"/>
        <v>0.86900000000000011</v>
      </c>
      <c r="O14" s="18" t="s">
        <v>25</v>
      </c>
      <c r="P14" s="19">
        <f t="shared" si="14"/>
        <v>6</v>
      </c>
      <c r="Q14" s="19">
        <f t="shared" si="14"/>
        <v>1.5</v>
      </c>
      <c r="R14" s="9"/>
      <c r="S14" s="18" t="s">
        <v>25</v>
      </c>
      <c r="T14" s="19">
        <f t="shared" si="15"/>
        <v>2</v>
      </c>
      <c r="U14" s="19">
        <f t="shared" si="10"/>
        <v>0.1</v>
      </c>
      <c r="V14" s="19">
        <f t="shared" si="10"/>
        <v>2</v>
      </c>
      <c r="W14" s="19">
        <f t="shared" si="10"/>
        <v>0</v>
      </c>
      <c r="X14" s="19">
        <f t="shared" si="10"/>
        <v>2</v>
      </c>
      <c r="Y14" s="19">
        <f t="shared" si="10"/>
        <v>2.2999999999999998</v>
      </c>
      <c r="Z14" s="19">
        <f t="shared" si="10"/>
        <v>2</v>
      </c>
      <c r="AA14" s="19">
        <f t="shared" si="10"/>
        <v>0.8</v>
      </c>
      <c r="AB14" s="9"/>
      <c r="AC14" s="18" t="s">
        <v>25</v>
      </c>
      <c r="AD14" s="19">
        <f t="shared" si="16"/>
        <v>6</v>
      </c>
      <c r="AE14" s="19">
        <f t="shared" si="16"/>
        <v>70.599999999999994</v>
      </c>
      <c r="AF14" s="9"/>
      <c r="AG14" s="18" t="s">
        <v>25</v>
      </c>
      <c r="AH14" s="19">
        <f t="shared" si="17"/>
        <v>2</v>
      </c>
      <c r="AI14" s="19">
        <f t="shared" si="11"/>
        <v>87.5</v>
      </c>
      <c r="AJ14" s="19">
        <f t="shared" si="11"/>
        <v>2</v>
      </c>
      <c r="AK14" s="19">
        <f t="shared" si="11"/>
        <v>86.7</v>
      </c>
      <c r="AL14" s="19">
        <f t="shared" si="11"/>
        <v>2</v>
      </c>
      <c r="AM14" s="19">
        <f t="shared" si="11"/>
        <v>84.3</v>
      </c>
      <c r="AN14" s="19">
        <f t="shared" si="11"/>
        <v>2</v>
      </c>
      <c r="AO14" s="19">
        <f t="shared" si="11"/>
        <v>86.2</v>
      </c>
      <c r="AP14" s="9"/>
      <c r="AQ14" s="21" t="s">
        <v>25</v>
      </c>
      <c r="AR14" s="19"/>
      <c r="AS14" s="22"/>
      <c r="AT14" s="9"/>
      <c r="AU14" s="21" t="s">
        <v>25</v>
      </c>
      <c r="AV14" s="19"/>
      <c r="AW14" s="22"/>
      <c r="AX14" s="19"/>
      <c r="AY14" s="22"/>
      <c r="AZ14" s="19"/>
      <c r="BA14" s="22"/>
      <c r="BB14" s="19"/>
      <c r="BC14" s="22"/>
    </row>
    <row r="15" spans="1:55">
      <c r="A15" s="18" t="s">
        <v>26</v>
      </c>
      <c r="B15" s="19">
        <f t="shared" si="12"/>
        <v>25</v>
      </c>
      <c r="C15" s="19">
        <f t="shared" si="13"/>
        <v>76.3</v>
      </c>
      <c r="D15" s="20">
        <f t="shared" si="18"/>
        <v>0.76300000000000001</v>
      </c>
      <c r="E15" s="18" t="s">
        <v>26</v>
      </c>
      <c r="F15" s="19">
        <f t="shared" si="9"/>
        <v>18</v>
      </c>
      <c r="G15" s="19">
        <f t="shared" si="9"/>
        <v>80.5</v>
      </c>
      <c r="H15" s="19">
        <f t="shared" si="9"/>
        <v>18</v>
      </c>
      <c r="I15" s="19">
        <f t="shared" si="9"/>
        <v>79.3</v>
      </c>
      <c r="J15" s="19">
        <f t="shared" si="9"/>
        <v>18</v>
      </c>
      <c r="K15" s="19">
        <f t="shared" si="9"/>
        <v>78.099999999999994</v>
      </c>
      <c r="L15" s="19">
        <f t="shared" si="9"/>
        <v>18</v>
      </c>
      <c r="M15" s="19">
        <f t="shared" si="9"/>
        <v>79.3</v>
      </c>
      <c r="N15" s="20">
        <f t="shared" si="19"/>
        <v>0.79299999999999993</v>
      </c>
      <c r="O15" s="18" t="s">
        <v>26</v>
      </c>
      <c r="P15" s="19">
        <f t="shared" si="14"/>
        <v>25</v>
      </c>
      <c r="Q15" s="19">
        <f t="shared" si="14"/>
        <v>13</v>
      </c>
      <c r="R15" s="9"/>
      <c r="S15" s="18" t="s">
        <v>26</v>
      </c>
      <c r="T15" s="19">
        <f t="shared" si="15"/>
        <v>18</v>
      </c>
      <c r="U15" s="19">
        <f t="shared" si="10"/>
        <v>8.9</v>
      </c>
      <c r="V15" s="19">
        <f t="shared" si="10"/>
        <v>18</v>
      </c>
      <c r="W15" s="19">
        <f t="shared" si="10"/>
        <v>6.7</v>
      </c>
      <c r="X15" s="19">
        <f t="shared" si="10"/>
        <v>18</v>
      </c>
      <c r="Y15" s="19">
        <f t="shared" si="10"/>
        <v>6.4</v>
      </c>
      <c r="Z15" s="19">
        <f t="shared" si="10"/>
        <v>18</v>
      </c>
      <c r="AA15" s="19">
        <f t="shared" si="10"/>
        <v>7.3</v>
      </c>
      <c r="AB15" s="9"/>
      <c r="AC15" s="18" t="s">
        <v>26</v>
      </c>
      <c r="AD15" s="19">
        <f t="shared" si="16"/>
        <v>25</v>
      </c>
      <c r="AE15" s="19">
        <f t="shared" si="16"/>
        <v>75.5</v>
      </c>
      <c r="AF15" s="9"/>
      <c r="AG15" s="18" t="s">
        <v>26</v>
      </c>
      <c r="AH15" s="19">
        <f t="shared" si="17"/>
        <v>18</v>
      </c>
      <c r="AI15" s="19">
        <f t="shared" si="11"/>
        <v>80</v>
      </c>
      <c r="AJ15" s="19">
        <f t="shared" si="11"/>
        <v>18</v>
      </c>
      <c r="AK15" s="19">
        <f t="shared" si="11"/>
        <v>78.7</v>
      </c>
      <c r="AL15" s="19">
        <f t="shared" si="11"/>
        <v>18</v>
      </c>
      <c r="AM15" s="19">
        <f t="shared" si="11"/>
        <v>77.599999999999994</v>
      </c>
      <c r="AN15" s="19">
        <f t="shared" si="11"/>
        <v>18</v>
      </c>
      <c r="AO15" s="19">
        <f t="shared" si="11"/>
        <v>78.8</v>
      </c>
      <c r="AP15" s="9"/>
      <c r="AQ15" s="21" t="s">
        <v>26</v>
      </c>
      <c r="AR15" s="19"/>
      <c r="AS15" s="22"/>
      <c r="AT15" s="9"/>
      <c r="AU15" s="21" t="s">
        <v>26</v>
      </c>
      <c r="AV15" s="19"/>
      <c r="AW15" s="22"/>
      <c r="AX15" s="19"/>
      <c r="AY15" s="22"/>
      <c r="AZ15" s="19"/>
      <c r="BA15" s="22"/>
      <c r="BB15" s="19"/>
      <c r="BC15" s="22"/>
    </row>
    <row r="16" spans="1:55">
      <c r="A16" s="18" t="s">
        <v>27</v>
      </c>
      <c r="B16" s="19">
        <f t="shared" si="12"/>
        <v>13</v>
      </c>
      <c r="C16" s="19">
        <f t="shared" si="13"/>
        <v>85.7</v>
      </c>
      <c r="D16" s="20">
        <f t="shared" si="18"/>
        <v>0.85699999999999998</v>
      </c>
      <c r="E16" s="18" t="s">
        <v>27</v>
      </c>
      <c r="F16" s="19">
        <f t="shared" si="9"/>
        <v>11</v>
      </c>
      <c r="G16" s="19">
        <f t="shared" si="9"/>
        <v>86.7</v>
      </c>
      <c r="H16" s="19">
        <f t="shared" si="9"/>
        <v>11</v>
      </c>
      <c r="I16" s="19">
        <f t="shared" si="9"/>
        <v>88.4</v>
      </c>
      <c r="J16" s="19">
        <f t="shared" si="9"/>
        <v>13</v>
      </c>
      <c r="K16" s="19">
        <f t="shared" si="9"/>
        <v>89.1</v>
      </c>
      <c r="L16" s="19">
        <f t="shared" si="9"/>
        <v>13</v>
      </c>
      <c r="M16" s="19">
        <f t="shared" si="9"/>
        <v>88.1</v>
      </c>
      <c r="N16" s="20">
        <f t="shared" si="19"/>
        <v>0.88099999999999989</v>
      </c>
      <c r="O16" s="18" t="s">
        <v>27</v>
      </c>
      <c r="P16" s="19">
        <f t="shared" si="14"/>
        <v>13</v>
      </c>
      <c r="Q16" s="19">
        <f t="shared" si="14"/>
        <v>2.2000000000000002</v>
      </c>
      <c r="R16" s="9"/>
      <c r="S16" s="18" t="s">
        <v>27</v>
      </c>
      <c r="T16" s="19">
        <f t="shared" si="15"/>
        <v>11</v>
      </c>
      <c r="U16" s="19">
        <f t="shared" si="10"/>
        <v>1.1000000000000001</v>
      </c>
      <c r="V16" s="19">
        <f t="shared" si="10"/>
        <v>11</v>
      </c>
      <c r="W16" s="19">
        <f t="shared" si="10"/>
        <v>0.3</v>
      </c>
      <c r="X16" s="19">
        <f t="shared" si="10"/>
        <v>13</v>
      </c>
      <c r="Y16" s="19">
        <f t="shared" si="10"/>
        <v>0.8</v>
      </c>
      <c r="Z16" s="19">
        <f t="shared" si="10"/>
        <v>13</v>
      </c>
      <c r="AA16" s="19">
        <f t="shared" si="10"/>
        <v>0.7</v>
      </c>
      <c r="AB16" s="9"/>
      <c r="AC16" s="18" t="s">
        <v>27</v>
      </c>
      <c r="AD16" s="19">
        <f t="shared" si="16"/>
        <v>13</v>
      </c>
      <c r="AE16" s="19">
        <f t="shared" si="16"/>
        <v>84.4</v>
      </c>
      <c r="AF16" s="9"/>
      <c r="AG16" s="18" t="s">
        <v>27</v>
      </c>
      <c r="AH16" s="19">
        <f t="shared" si="17"/>
        <v>11</v>
      </c>
      <c r="AI16" s="19">
        <f t="shared" si="11"/>
        <v>86.5</v>
      </c>
      <c r="AJ16" s="19">
        <f t="shared" si="11"/>
        <v>11</v>
      </c>
      <c r="AK16" s="19">
        <f t="shared" si="11"/>
        <v>88.4</v>
      </c>
      <c r="AL16" s="19">
        <f t="shared" si="11"/>
        <v>13</v>
      </c>
      <c r="AM16" s="19">
        <f t="shared" si="11"/>
        <v>89</v>
      </c>
      <c r="AN16" s="19">
        <f t="shared" si="11"/>
        <v>13</v>
      </c>
      <c r="AO16" s="19">
        <f t="shared" si="11"/>
        <v>88</v>
      </c>
      <c r="AP16" s="9"/>
      <c r="AQ16" s="21" t="s">
        <v>27</v>
      </c>
      <c r="AR16" s="19"/>
      <c r="AS16" s="22"/>
      <c r="AT16" s="9"/>
      <c r="AU16" s="21" t="s">
        <v>27</v>
      </c>
      <c r="AV16" s="19"/>
      <c r="AW16" s="22"/>
      <c r="AX16" s="19"/>
      <c r="AY16" s="22"/>
      <c r="AZ16" s="19"/>
      <c r="BA16" s="22"/>
      <c r="BB16" s="19"/>
      <c r="BC16" s="22"/>
    </row>
    <row r="17" spans="1:55" ht="25.5">
      <c r="A17" s="18" t="s">
        <v>28</v>
      </c>
      <c r="B17" s="19">
        <f t="shared" si="12"/>
        <v>6</v>
      </c>
      <c r="C17" s="19">
        <f t="shared" si="13"/>
        <v>80.900000000000006</v>
      </c>
      <c r="D17" s="20">
        <f t="shared" si="18"/>
        <v>0.80900000000000005</v>
      </c>
      <c r="E17" s="18" t="s">
        <v>28</v>
      </c>
      <c r="F17" s="19">
        <f t="shared" si="9"/>
        <v>6</v>
      </c>
      <c r="G17" s="19">
        <f t="shared" si="9"/>
        <v>78.3</v>
      </c>
      <c r="H17" s="19">
        <f t="shared" si="9"/>
        <v>6</v>
      </c>
      <c r="I17" s="19">
        <f t="shared" si="9"/>
        <v>80.099999999999994</v>
      </c>
      <c r="J17" s="19">
        <f t="shared" si="9"/>
        <v>6</v>
      </c>
      <c r="K17" s="19">
        <f t="shared" si="9"/>
        <v>82</v>
      </c>
      <c r="L17" s="19">
        <f t="shared" si="9"/>
        <v>6</v>
      </c>
      <c r="M17" s="19">
        <f t="shared" si="9"/>
        <v>80.2</v>
      </c>
      <c r="N17" s="20">
        <f>+M17/100</f>
        <v>0.80200000000000005</v>
      </c>
      <c r="O17" s="18" t="s">
        <v>28</v>
      </c>
      <c r="P17" s="19">
        <f t="shared" si="14"/>
        <v>6</v>
      </c>
      <c r="Q17" s="19">
        <f t="shared" si="14"/>
        <v>3.3</v>
      </c>
      <c r="R17" s="9"/>
      <c r="S17" s="18" t="s">
        <v>28</v>
      </c>
      <c r="T17" s="19">
        <f t="shared" si="15"/>
        <v>6</v>
      </c>
      <c r="U17" s="19">
        <f t="shared" si="10"/>
        <v>7.7</v>
      </c>
      <c r="V17" s="19">
        <f t="shared" si="10"/>
        <v>6</v>
      </c>
      <c r="W17" s="19">
        <f t="shared" si="10"/>
        <v>1.9</v>
      </c>
      <c r="X17" s="19">
        <f t="shared" si="10"/>
        <v>6</v>
      </c>
      <c r="Y17" s="19">
        <f t="shared" si="10"/>
        <v>2.9</v>
      </c>
      <c r="Z17" s="19">
        <f t="shared" si="10"/>
        <v>6</v>
      </c>
      <c r="AA17" s="19">
        <f t="shared" si="10"/>
        <v>4.0999999999999996</v>
      </c>
      <c r="AB17" s="9"/>
      <c r="AC17" s="18" t="s">
        <v>28</v>
      </c>
      <c r="AD17" s="19">
        <f t="shared" si="16"/>
        <v>6</v>
      </c>
      <c r="AE17" s="19">
        <f t="shared" si="16"/>
        <v>80.099999999999994</v>
      </c>
      <c r="AF17" s="9"/>
      <c r="AG17" s="18" t="s">
        <v>28</v>
      </c>
      <c r="AH17" s="19">
        <f t="shared" si="17"/>
        <v>6</v>
      </c>
      <c r="AI17" s="19">
        <f t="shared" si="11"/>
        <v>78</v>
      </c>
      <c r="AJ17" s="19">
        <f t="shared" si="11"/>
        <v>6</v>
      </c>
      <c r="AK17" s="19">
        <f t="shared" si="11"/>
        <v>79.599999999999994</v>
      </c>
      <c r="AL17" s="19">
        <f t="shared" si="11"/>
        <v>6</v>
      </c>
      <c r="AM17" s="19">
        <f t="shared" si="11"/>
        <v>81.599999999999994</v>
      </c>
      <c r="AN17" s="19">
        <f t="shared" si="11"/>
        <v>6</v>
      </c>
      <c r="AO17" s="19">
        <f t="shared" si="11"/>
        <v>79.7</v>
      </c>
      <c r="AP17" s="9"/>
      <c r="AQ17" s="21" t="s">
        <v>28</v>
      </c>
      <c r="AR17" s="19"/>
      <c r="AS17" s="22"/>
      <c r="AT17" s="9"/>
      <c r="AU17" s="21" t="s">
        <v>28</v>
      </c>
      <c r="AV17" s="19"/>
      <c r="AW17" s="22"/>
      <c r="AX17" s="19"/>
      <c r="AY17" s="22"/>
      <c r="AZ17" s="19"/>
      <c r="BA17" s="22"/>
      <c r="BB17" s="19"/>
      <c r="BC17" s="22"/>
    </row>
    <row r="18" spans="1:55">
      <c r="A18" s="18" t="s">
        <v>29</v>
      </c>
      <c r="B18" s="19">
        <f t="shared" si="12"/>
        <v>4</v>
      </c>
      <c r="C18" s="19">
        <f t="shared" si="13"/>
        <v>91.6</v>
      </c>
      <c r="D18" s="20">
        <f t="shared" si="18"/>
        <v>0.91599999999999993</v>
      </c>
      <c r="E18" s="18" t="s">
        <v>29</v>
      </c>
      <c r="F18" s="19">
        <f t="shared" si="9"/>
        <v>4</v>
      </c>
      <c r="G18" s="19">
        <f t="shared" si="9"/>
        <v>93.1</v>
      </c>
      <c r="H18" s="19">
        <f t="shared" si="9"/>
        <v>4</v>
      </c>
      <c r="I18" s="19">
        <f t="shared" si="9"/>
        <v>95.7</v>
      </c>
      <c r="J18" s="19">
        <f t="shared" si="9"/>
        <v>4</v>
      </c>
      <c r="K18" s="19">
        <f t="shared" si="9"/>
        <v>92.5</v>
      </c>
      <c r="L18" s="19">
        <f t="shared" si="9"/>
        <v>4</v>
      </c>
      <c r="M18" s="19">
        <f t="shared" si="9"/>
        <v>93.7</v>
      </c>
      <c r="N18" s="20">
        <f t="shared" si="19"/>
        <v>0.93700000000000006</v>
      </c>
      <c r="O18" s="18" t="s">
        <v>29</v>
      </c>
      <c r="P18" s="19">
        <f t="shared" si="14"/>
        <v>4</v>
      </c>
      <c r="Q18" s="19">
        <f t="shared" si="14"/>
        <v>1.7</v>
      </c>
      <c r="R18" s="9"/>
      <c r="S18" s="18" t="s">
        <v>29</v>
      </c>
      <c r="T18" s="19">
        <f t="shared" si="15"/>
        <v>4</v>
      </c>
      <c r="U18" s="19">
        <f t="shared" si="10"/>
        <v>1.6</v>
      </c>
      <c r="V18" s="19">
        <f t="shared" si="10"/>
        <v>4</v>
      </c>
      <c r="W18" s="19">
        <f t="shared" si="10"/>
        <v>0.3</v>
      </c>
      <c r="X18" s="19">
        <f t="shared" si="10"/>
        <v>4</v>
      </c>
      <c r="Y18" s="19">
        <f t="shared" si="10"/>
        <v>1</v>
      </c>
      <c r="Z18" s="19">
        <f t="shared" si="10"/>
        <v>4</v>
      </c>
      <c r="AA18" s="19">
        <f t="shared" si="10"/>
        <v>1</v>
      </c>
      <c r="AB18" s="9"/>
      <c r="AC18" s="18" t="s">
        <v>29</v>
      </c>
      <c r="AD18" s="19">
        <f t="shared" si="16"/>
        <v>4</v>
      </c>
      <c r="AE18" s="19">
        <f t="shared" si="16"/>
        <v>91.1</v>
      </c>
      <c r="AF18" s="9"/>
      <c r="AG18" s="18" t="s">
        <v>29</v>
      </c>
      <c r="AH18" s="19">
        <f t="shared" si="17"/>
        <v>4</v>
      </c>
      <c r="AI18" s="19">
        <f t="shared" si="11"/>
        <v>92.5</v>
      </c>
      <c r="AJ18" s="19">
        <f t="shared" si="11"/>
        <v>4</v>
      </c>
      <c r="AK18" s="19">
        <f t="shared" si="11"/>
        <v>95.2</v>
      </c>
      <c r="AL18" s="19">
        <f t="shared" si="11"/>
        <v>4</v>
      </c>
      <c r="AM18" s="19">
        <f t="shared" si="11"/>
        <v>91.9</v>
      </c>
      <c r="AN18" s="19">
        <f t="shared" si="11"/>
        <v>4</v>
      </c>
      <c r="AO18" s="19">
        <f t="shared" si="11"/>
        <v>93.2</v>
      </c>
      <c r="AP18" s="9"/>
      <c r="AQ18" s="21" t="s">
        <v>29</v>
      </c>
      <c r="AR18" s="19"/>
      <c r="AS18" s="22"/>
      <c r="AT18" s="9"/>
      <c r="AU18" s="21" t="s">
        <v>29</v>
      </c>
      <c r="AV18" s="19"/>
      <c r="AW18" s="22"/>
      <c r="AX18" s="19"/>
      <c r="AY18" s="22"/>
      <c r="AZ18" s="19"/>
      <c r="BA18" s="22"/>
      <c r="BB18" s="19"/>
      <c r="BC18" s="22"/>
    </row>
    <row r="19" spans="1:55">
      <c r="A19" s="18" t="s">
        <v>30</v>
      </c>
      <c r="B19" s="19">
        <f t="shared" si="12"/>
        <v>69</v>
      </c>
      <c r="C19" s="19">
        <f t="shared" si="13"/>
        <v>78.099999999999994</v>
      </c>
      <c r="D19" s="20">
        <f t="shared" si="18"/>
        <v>0.78099999999999992</v>
      </c>
      <c r="E19" s="18" t="s">
        <v>30</v>
      </c>
      <c r="F19" s="19">
        <f t="shared" si="9"/>
        <v>59</v>
      </c>
      <c r="G19" s="19">
        <f t="shared" si="9"/>
        <v>79.099999999999994</v>
      </c>
      <c r="H19" s="19">
        <f t="shared" si="9"/>
        <v>59</v>
      </c>
      <c r="I19" s="19">
        <f t="shared" si="9"/>
        <v>77.900000000000006</v>
      </c>
      <c r="J19" s="19">
        <f t="shared" si="9"/>
        <v>59</v>
      </c>
      <c r="K19" s="19">
        <f t="shared" si="9"/>
        <v>78.5</v>
      </c>
      <c r="L19" s="19">
        <f t="shared" si="9"/>
        <v>59</v>
      </c>
      <c r="M19" s="19">
        <f t="shared" si="9"/>
        <v>78.5</v>
      </c>
      <c r="N19" s="20">
        <f t="shared" si="19"/>
        <v>0.78500000000000003</v>
      </c>
      <c r="O19" s="18" t="s">
        <v>30</v>
      </c>
      <c r="P19" s="19">
        <f t="shared" si="14"/>
        <v>69</v>
      </c>
      <c r="Q19" s="19">
        <f t="shared" si="14"/>
        <v>8.1999999999999993</v>
      </c>
      <c r="R19" s="9"/>
      <c r="S19" s="18" t="s">
        <v>30</v>
      </c>
      <c r="T19" s="19">
        <f t="shared" si="15"/>
        <v>59</v>
      </c>
      <c r="U19" s="19">
        <f t="shared" si="10"/>
        <v>9.4</v>
      </c>
      <c r="V19" s="19">
        <f t="shared" si="10"/>
        <v>59</v>
      </c>
      <c r="W19" s="19">
        <f t="shared" si="10"/>
        <v>10.5</v>
      </c>
      <c r="X19" s="19">
        <f t="shared" si="10"/>
        <v>59</v>
      </c>
      <c r="Y19" s="19">
        <f t="shared" si="10"/>
        <v>10</v>
      </c>
      <c r="Z19" s="19">
        <f t="shared" si="10"/>
        <v>59</v>
      </c>
      <c r="AA19" s="19">
        <f t="shared" si="10"/>
        <v>10</v>
      </c>
      <c r="AB19" s="9"/>
      <c r="AC19" s="18" t="s">
        <v>30</v>
      </c>
      <c r="AD19" s="19">
        <f t="shared" si="16"/>
        <v>69</v>
      </c>
      <c r="AE19" s="19">
        <f t="shared" si="16"/>
        <v>76.2</v>
      </c>
      <c r="AF19" s="9"/>
      <c r="AG19" s="18" t="s">
        <v>30</v>
      </c>
      <c r="AH19" s="19">
        <f t="shared" si="17"/>
        <v>59</v>
      </c>
      <c r="AI19" s="19">
        <f t="shared" si="11"/>
        <v>77.599999999999994</v>
      </c>
      <c r="AJ19" s="19">
        <f t="shared" si="11"/>
        <v>59</v>
      </c>
      <c r="AK19" s="19">
        <f t="shared" si="11"/>
        <v>72.900000000000006</v>
      </c>
      <c r="AL19" s="19">
        <f t="shared" si="11"/>
        <v>59</v>
      </c>
      <c r="AM19" s="19">
        <f t="shared" si="11"/>
        <v>76.400000000000006</v>
      </c>
      <c r="AN19" s="19">
        <f t="shared" si="11"/>
        <v>59</v>
      </c>
      <c r="AO19" s="19">
        <f t="shared" si="11"/>
        <v>75.599999999999994</v>
      </c>
      <c r="AP19" s="9"/>
      <c r="AQ19" s="21" t="s">
        <v>30</v>
      </c>
      <c r="AR19" s="19"/>
      <c r="AS19" s="22"/>
      <c r="AT19" s="9"/>
      <c r="AU19" s="21" t="s">
        <v>30</v>
      </c>
      <c r="AV19" s="19"/>
      <c r="AW19" s="22"/>
      <c r="AX19" s="19"/>
      <c r="AY19" s="22"/>
      <c r="AZ19" s="19"/>
      <c r="BA19" s="22"/>
      <c r="BB19" s="19"/>
      <c r="BC19" s="22"/>
    </row>
    <row r="20" spans="1:55">
      <c r="A20" s="18" t="s">
        <v>31</v>
      </c>
      <c r="B20" s="19">
        <f t="shared" si="12"/>
        <v>30</v>
      </c>
      <c r="C20" s="19">
        <f t="shared" si="13"/>
        <v>82.5</v>
      </c>
      <c r="D20" s="20">
        <f t="shared" si="18"/>
        <v>0.82499999999999996</v>
      </c>
      <c r="E20" s="18" t="s">
        <v>31</v>
      </c>
      <c r="F20" s="19">
        <f t="shared" si="9"/>
        <v>17</v>
      </c>
      <c r="G20" s="19">
        <f t="shared" si="9"/>
        <v>80.900000000000006</v>
      </c>
      <c r="H20" s="19">
        <f t="shared" si="9"/>
        <v>17</v>
      </c>
      <c r="I20" s="19">
        <f t="shared" si="9"/>
        <v>74.2</v>
      </c>
      <c r="J20" s="19">
        <f t="shared" si="9"/>
        <v>17</v>
      </c>
      <c r="K20" s="19">
        <f t="shared" si="9"/>
        <v>77.5</v>
      </c>
      <c r="L20" s="19">
        <f t="shared" si="9"/>
        <v>17</v>
      </c>
      <c r="M20" s="19">
        <f t="shared" si="9"/>
        <v>77.5</v>
      </c>
      <c r="N20" s="20">
        <f t="shared" si="19"/>
        <v>0.77500000000000002</v>
      </c>
      <c r="O20" s="18" t="s">
        <v>31</v>
      </c>
      <c r="P20" s="19">
        <f t="shared" si="14"/>
        <v>30</v>
      </c>
      <c r="Q20" s="19">
        <f t="shared" si="14"/>
        <v>5.3</v>
      </c>
      <c r="R20" s="9"/>
      <c r="S20" s="18" t="s">
        <v>31</v>
      </c>
      <c r="T20" s="19">
        <f t="shared" si="15"/>
        <v>17</v>
      </c>
      <c r="U20" s="19">
        <f t="shared" si="10"/>
        <v>12.4</v>
      </c>
      <c r="V20" s="19">
        <f t="shared" si="10"/>
        <v>17</v>
      </c>
      <c r="W20" s="19">
        <f t="shared" si="10"/>
        <v>11.3</v>
      </c>
      <c r="X20" s="19">
        <f t="shared" si="10"/>
        <v>17</v>
      </c>
      <c r="Y20" s="19">
        <f t="shared" si="10"/>
        <v>11.7</v>
      </c>
      <c r="Z20" s="19">
        <f t="shared" si="10"/>
        <v>17</v>
      </c>
      <c r="AA20" s="19">
        <f t="shared" si="10"/>
        <v>11.8</v>
      </c>
      <c r="AB20" s="9"/>
      <c r="AC20" s="18" t="s">
        <v>31</v>
      </c>
      <c r="AD20" s="19">
        <f t="shared" si="16"/>
        <v>30</v>
      </c>
      <c r="AE20" s="19">
        <f t="shared" si="16"/>
        <v>82.1</v>
      </c>
      <c r="AF20" s="9"/>
      <c r="AG20" s="18" t="s">
        <v>31</v>
      </c>
      <c r="AH20" s="19">
        <f t="shared" si="17"/>
        <v>17</v>
      </c>
      <c r="AI20" s="19">
        <f t="shared" si="11"/>
        <v>79.900000000000006</v>
      </c>
      <c r="AJ20" s="19">
        <f t="shared" si="11"/>
        <v>17</v>
      </c>
      <c r="AK20" s="19">
        <f t="shared" si="11"/>
        <v>73.599999999999994</v>
      </c>
      <c r="AL20" s="19">
        <f t="shared" si="11"/>
        <v>17</v>
      </c>
      <c r="AM20" s="19">
        <f t="shared" si="11"/>
        <v>76.7</v>
      </c>
      <c r="AN20" s="19">
        <f t="shared" si="11"/>
        <v>17</v>
      </c>
      <c r="AO20" s="19">
        <f t="shared" si="11"/>
        <v>76.7</v>
      </c>
      <c r="AP20" s="9"/>
      <c r="AQ20" s="21" t="s">
        <v>31</v>
      </c>
      <c r="AR20" s="19"/>
      <c r="AS20" s="22"/>
      <c r="AT20" s="9"/>
      <c r="AU20" s="21" t="s">
        <v>31</v>
      </c>
      <c r="AV20" s="19"/>
      <c r="AW20" s="22"/>
      <c r="AX20" s="19"/>
      <c r="AY20" s="22"/>
      <c r="AZ20" s="19"/>
      <c r="BA20" s="22"/>
      <c r="BB20" s="19"/>
      <c r="BC20" s="22"/>
    </row>
    <row r="21" spans="1:55" ht="12.75" customHeight="1">
      <c r="A21" s="18" t="s">
        <v>32</v>
      </c>
      <c r="B21" s="19">
        <f t="shared" si="12"/>
        <v>4</v>
      </c>
      <c r="C21" s="19">
        <f t="shared" si="13"/>
        <v>85</v>
      </c>
      <c r="D21" s="20">
        <f t="shared" si="18"/>
        <v>0.85</v>
      </c>
      <c r="E21" s="18" t="s">
        <v>32</v>
      </c>
      <c r="F21" s="19">
        <f t="shared" si="9"/>
        <v>4</v>
      </c>
      <c r="G21" s="19">
        <f t="shared" si="9"/>
        <v>86.1</v>
      </c>
      <c r="H21" s="19">
        <f t="shared" si="9"/>
        <v>4</v>
      </c>
      <c r="I21" s="19">
        <f t="shared" si="9"/>
        <v>87.7</v>
      </c>
      <c r="J21" s="19">
        <f t="shared" si="9"/>
        <v>4</v>
      </c>
      <c r="K21" s="19">
        <f t="shared" si="9"/>
        <v>88.6</v>
      </c>
      <c r="L21" s="19">
        <f t="shared" si="9"/>
        <v>4</v>
      </c>
      <c r="M21" s="19">
        <f t="shared" si="9"/>
        <v>87.5</v>
      </c>
      <c r="N21" s="20">
        <f t="shared" si="19"/>
        <v>0.875</v>
      </c>
      <c r="O21" s="18" t="s">
        <v>32</v>
      </c>
      <c r="P21" s="19">
        <f t="shared" si="14"/>
        <v>4</v>
      </c>
      <c r="Q21" s="19">
        <f t="shared" si="14"/>
        <v>3.3</v>
      </c>
      <c r="R21" s="9"/>
      <c r="S21" s="18" t="s">
        <v>32</v>
      </c>
      <c r="T21" s="19">
        <f t="shared" si="15"/>
        <v>4</v>
      </c>
      <c r="U21" s="19">
        <f t="shared" si="10"/>
        <v>2.2999999999999998</v>
      </c>
      <c r="V21" s="19">
        <f t="shared" si="10"/>
        <v>4</v>
      </c>
      <c r="W21" s="19">
        <f t="shared" si="10"/>
        <v>1.4</v>
      </c>
      <c r="X21" s="19">
        <f t="shared" si="10"/>
        <v>4</v>
      </c>
      <c r="Y21" s="19">
        <f t="shared" si="10"/>
        <v>1.4</v>
      </c>
      <c r="Z21" s="19">
        <f t="shared" si="10"/>
        <v>4</v>
      </c>
      <c r="AA21" s="19">
        <f t="shared" si="10"/>
        <v>1.7</v>
      </c>
      <c r="AB21" s="9"/>
      <c r="AC21" s="18" t="s">
        <v>32</v>
      </c>
      <c r="AD21" s="19">
        <f t="shared" si="16"/>
        <v>4</v>
      </c>
      <c r="AE21" s="19">
        <f t="shared" si="16"/>
        <v>84.8</v>
      </c>
      <c r="AF21" s="9"/>
      <c r="AG21" s="18" t="s">
        <v>32</v>
      </c>
      <c r="AH21" s="19">
        <f t="shared" si="17"/>
        <v>4</v>
      </c>
      <c r="AI21" s="19">
        <f t="shared" si="11"/>
        <v>86.1</v>
      </c>
      <c r="AJ21" s="19">
        <f t="shared" si="11"/>
        <v>4</v>
      </c>
      <c r="AK21" s="19">
        <f t="shared" si="11"/>
        <v>87.7</v>
      </c>
      <c r="AL21" s="19">
        <f t="shared" si="11"/>
        <v>4</v>
      </c>
      <c r="AM21" s="19">
        <f t="shared" si="11"/>
        <v>88.6</v>
      </c>
      <c r="AN21" s="19">
        <f t="shared" si="11"/>
        <v>4</v>
      </c>
      <c r="AO21" s="19">
        <f t="shared" si="11"/>
        <v>87.5</v>
      </c>
      <c r="AP21" s="9"/>
      <c r="AQ21" s="21" t="s">
        <v>32</v>
      </c>
      <c r="AR21" s="19"/>
      <c r="AS21" s="22"/>
      <c r="AT21" s="9"/>
      <c r="AU21" s="21" t="s">
        <v>32</v>
      </c>
      <c r="AV21" s="19"/>
      <c r="AW21" s="22"/>
      <c r="AX21" s="19"/>
      <c r="AY21" s="22"/>
      <c r="AZ21" s="19"/>
      <c r="BA21" s="22"/>
      <c r="BB21" s="19"/>
      <c r="BC21" s="22"/>
    </row>
    <row r="22" spans="1:55" ht="12.75" customHeight="1">
      <c r="A22" s="18" t="s">
        <v>33</v>
      </c>
      <c r="B22" s="19">
        <f t="shared" si="12"/>
        <v>19</v>
      </c>
      <c r="C22" s="19">
        <f t="shared" si="13"/>
        <v>67.400000000000006</v>
      </c>
      <c r="D22" s="20">
        <f t="shared" si="18"/>
        <v>0.67400000000000004</v>
      </c>
      <c r="E22" s="18" t="s">
        <v>33</v>
      </c>
      <c r="F22" s="19">
        <f t="shared" si="9"/>
        <v>17</v>
      </c>
      <c r="G22" s="19">
        <f t="shared" si="9"/>
        <v>73.7</v>
      </c>
      <c r="H22" s="19">
        <f t="shared" si="9"/>
        <v>17</v>
      </c>
      <c r="I22" s="19">
        <f t="shared" si="9"/>
        <v>73.7</v>
      </c>
      <c r="J22" s="19">
        <f t="shared" si="9"/>
        <v>19</v>
      </c>
      <c r="K22" s="19">
        <f t="shared" si="9"/>
        <v>78.8</v>
      </c>
      <c r="L22" s="19">
        <f t="shared" si="9"/>
        <v>19</v>
      </c>
      <c r="M22" s="19">
        <f t="shared" si="9"/>
        <v>75.5</v>
      </c>
      <c r="N22" s="20">
        <f t="shared" si="19"/>
        <v>0.755</v>
      </c>
      <c r="O22" s="18" t="s">
        <v>33</v>
      </c>
      <c r="P22" s="19">
        <f t="shared" si="14"/>
        <v>19</v>
      </c>
      <c r="Q22" s="19">
        <f t="shared" si="14"/>
        <v>13.7</v>
      </c>
      <c r="R22" s="9"/>
      <c r="S22" s="18" t="s">
        <v>33</v>
      </c>
      <c r="T22" s="19">
        <f t="shared" si="15"/>
        <v>17</v>
      </c>
      <c r="U22" s="19">
        <f t="shared" si="10"/>
        <v>5.6</v>
      </c>
      <c r="V22" s="19">
        <f t="shared" si="10"/>
        <v>17</v>
      </c>
      <c r="W22" s="19">
        <f t="shared" si="10"/>
        <v>3.8</v>
      </c>
      <c r="X22" s="19">
        <f t="shared" si="10"/>
        <v>19</v>
      </c>
      <c r="Y22" s="19">
        <f t="shared" si="10"/>
        <v>6.6</v>
      </c>
      <c r="Z22" s="19">
        <f t="shared" si="10"/>
        <v>19</v>
      </c>
      <c r="AA22" s="19">
        <f t="shared" si="10"/>
        <v>5.4</v>
      </c>
      <c r="AB22" s="9"/>
      <c r="AC22" s="18" t="s">
        <v>33</v>
      </c>
      <c r="AD22" s="19">
        <f t="shared" si="16"/>
        <v>19</v>
      </c>
      <c r="AE22" s="19">
        <f t="shared" si="16"/>
        <v>58</v>
      </c>
      <c r="AF22" s="9"/>
      <c r="AG22" s="18" t="s">
        <v>33</v>
      </c>
      <c r="AH22" s="19">
        <f t="shared" si="17"/>
        <v>17</v>
      </c>
      <c r="AI22" s="19">
        <f t="shared" si="11"/>
        <v>43.6</v>
      </c>
      <c r="AJ22" s="19">
        <f t="shared" si="11"/>
        <v>17</v>
      </c>
      <c r="AK22" s="19">
        <f t="shared" si="11"/>
        <v>47.7</v>
      </c>
      <c r="AL22" s="19">
        <f t="shared" si="11"/>
        <v>19</v>
      </c>
      <c r="AM22" s="19">
        <f t="shared" si="11"/>
        <v>57.5</v>
      </c>
      <c r="AN22" s="19">
        <f t="shared" si="11"/>
        <v>19</v>
      </c>
      <c r="AO22" s="19">
        <f t="shared" si="11"/>
        <v>49.8</v>
      </c>
      <c r="AP22" s="9"/>
      <c r="AQ22" s="21" t="s">
        <v>33</v>
      </c>
      <c r="AR22" s="19"/>
      <c r="AS22" s="22"/>
      <c r="AT22" s="9"/>
      <c r="AU22" s="21" t="s">
        <v>33</v>
      </c>
      <c r="AV22" s="19"/>
      <c r="AW22" s="22"/>
      <c r="AX22" s="19"/>
      <c r="AY22" s="22"/>
      <c r="AZ22" s="19"/>
      <c r="BA22" s="22"/>
      <c r="BB22" s="19"/>
      <c r="BC22" s="22"/>
    </row>
    <row r="23" spans="1:55">
      <c r="A23" s="18" t="s">
        <v>34</v>
      </c>
      <c r="B23" s="19">
        <f t="shared" si="12"/>
        <v>4</v>
      </c>
      <c r="C23" s="19">
        <f t="shared" si="13"/>
        <v>67.900000000000006</v>
      </c>
      <c r="D23" s="20">
        <f t="shared" si="18"/>
        <v>0.67900000000000005</v>
      </c>
      <c r="E23" s="18" t="s">
        <v>34</v>
      </c>
      <c r="F23" s="19" t="e">
        <f t="shared" si="9"/>
        <v>#N/A</v>
      </c>
      <c r="G23" s="19" t="e">
        <f t="shared" si="9"/>
        <v>#N/A</v>
      </c>
      <c r="H23" s="19" t="e">
        <f t="shared" si="9"/>
        <v>#N/A</v>
      </c>
      <c r="I23" s="19" t="e">
        <f t="shared" si="9"/>
        <v>#N/A</v>
      </c>
      <c r="J23" s="19" t="e">
        <f t="shared" si="9"/>
        <v>#N/A</v>
      </c>
      <c r="K23" s="19" t="e">
        <f t="shared" si="9"/>
        <v>#N/A</v>
      </c>
      <c r="L23" s="19" t="e">
        <f t="shared" si="9"/>
        <v>#N/A</v>
      </c>
      <c r="M23" s="19" t="e">
        <f t="shared" si="9"/>
        <v>#N/A</v>
      </c>
      <c r="N23" s="9"/>
      <c r="O23" s="18" t="s">
        <v>34</v>
      </c>
      <c r="P23" s="19">
        <f t="shared" si="14"/>
        <v>4</v>
      </c>
      <c r="Q23" s="19">
        <f t="shared" si="14"/>
        <v>7.2</v>
      </c>
      <c r="R23" s="9"/>
      <c r="S23" s="18" t="s">
        <v>34</v>
      </c>
      <c r="T23" s="19" t="e">
        <f t="shared" si="15"/>
        <v>#N/A</v>
      </c>
      <c r="U23" s="19" t="e">
        <f t="shared" si="10"/>
        <v>#N/A</v>
      </c>
      <c r="V23" s="19" t="e">
        <f t="shared" si="10"/>
        <v>#N/A</v>
      </c>
      <c r="W23" s="19" t="e">
        <f t="shared" si="10"/>
        <v>#N/A</v>
      </c>
      <c r="X23" s="19" t="e">
        <f t="shared" si="10"/>
        <v>#N/A</v>
      </c>
      <c r="Y23" s="19" t="e">
        <f t="shared" si="10"/>
        <v>#N/A</v>
      </c>
      <c r="Z23" s="19" t="e">
        <f t="shared" si="10"/>
        <v>#N/A</v>
      </c>
      <c r="AA23" s="19" t="e">
        <f t="shared" si="10"/>
        <v>#N/A</v>
      </c>
      <c r="AB23" s="9"/>
      <c r="AC23" s="18" t="s">
        <v>34</v>
      </c>
      <c r="AD23" s="19">
        <f t="shared" si="16"/>
        <v>4</v>
      </c>
      <c r="AE23" s="19">
        <f t="shared" si="16"/>
        <v>45.6</v>
      </c>
      <c r="AF23" s="9"/>
      <c r="AG23" s="18" t="s">
        <v>34</v>
      </c>
      <c r="AH23" s="19" t="e">
        <f t="shared" si="17"/>
        <v>#N/A</v>
      </c>
      <c r="AI23" s="19" t="e">
        <f t="shared" si="11"/>
        <v>#N/A</v>
      </c>
      <c r="AJ23" s="19" t="e">
        <f t="shared" si="11"/>
        <v>#N/A</v>
      </c>
      <c r="AK23" s="19" t="e">
        <f t="shared" si="11"/>
        <v>#N/A</v>
      </c>
      <c r="AL23" s="19" t="e">
        <f t="shared" si="11"/>
        <v>#N/A</v>
      </c>
      <c r="AM23" s="19" t="e">
        <f t="shared" si="11"/>
        <v>#N/A</v>
      </c>
      <c r="AN23" s="19" t="e">
        <f t="shared" si="11"/>
        <v>#N/A</v>
      </c>
      <c r="AO23" s="19" t="e">
        <f t="shared" si="11"/>
        <v>#N/A</v>
      </c>
      <c r="AP23" s="9"/>
      <c r="AQ23" s="21" t="s">
        <v>34</v>
      </c>
      <c r="AR23" s="19"/>
      <c r="AS23" s="22"/>
      <c r="AT23" s="9"/>
      <c r="AU23" s="21" t="s">
        <v>34</v>
      </c>
      <c r="AV23" s="19"/>
      <c r="AW23" s="22"/>
      <c r="AX23" s="19"/>
      <c r="AY23" s="22"/>
      <c r="AZ23" s="19"/>
      <c r="BA23" s="22"/>
      <c r="BB23" s="19"/>
      <c r="BC23" s="22"/>
    </row>
    <row r="24" spans="1:55">
      <c r="A24" s="18" t="s">
        <v>35</v>
      </c>
      <c r="B24" s="19">
        <f t="shared" si="12"/>
        <v>58</v>
      </c>
      <c r="C24" s="19">
        <f t="shared" si="13"/>
        <v>71.900000000000006</v>
      </c>
      <c r="D24" s="20">
        <f t="shared" si="18"/>
        <v>0.71900000000000008</v>
      </c>
      <c r="E24" s="18" t="s">
        <v>35</v>
      </c>
      <c r="F24" s="19">
        <f t="shared" si="9"/>
        <v>55</v>
      </c>
      <c r="G24" s="19">
        <f t="shared" si="9"/>
        <v>57.1</v>
      </c>
      <c r="H24" s="19">
        <f t="shared" si="9"/>
        <v>55</v>
      </c>
      <c r="I24" s="19">
        <f t="shared" si="9"/>
        <v>64.599999999999994</v>
      </c>
      <c r="J24" s="19">
        <f t="shared" si="9"/>
        <v>54</v>
      </c>
      <c r="K24" s="19">
        <f t="shared" si="9"/>
        <v>67.5</v>
      </c>
      <c r="L24" s="19">
        <f t="shared" si="9"/>
        <v>56</v>
      </c>
      <c r="M24" s="19">
        <f t="shared" si="9"/>
        <v>63</v>
      </c>
      <c r="N24" s="20">
        <f t="shared" ref="N24:N40" si="20">+M24/100</f>
        <v>0.63</v>
      </c>
      <c r="O24" s="18" t="s">
        <v>35</v>
      </c>
      <c r="P24" s="19">
        <f t="shared" si="14"/>
        <v>58</v>
      </c>
      <c r="Q24" s="19">
        <f t="shared" si="14"/>
        <v>4.7</v>
      </c>
      <c r="R24" s="9"/>
      <c r="S24" s="18" t="s">
        <v>35</v>
      </c>
      <c r="T24" s="19">
        <f t="shared" si="15"/>
        <v>55</v>
      </c>
      <c r="U24" s="19">
        <f t="shared" si="10"/>
        <v>4</v>
      </c>
      <c r="V24" s="19">
        <f t="shared" si="10"/>
        <v>55</v>
      </c>
      <c r="W24" s="19">
        <f t="shared" si="10"/>
        <v>4.5999999999999996</v>
      </c>
      <c r="X24" s="19">
        <f t="shared" si="10"/>
        <v>54</v>
      </c>
      <c r="Y24" s="19">
        <f t="shared" si="10"/>
        <v>6.5</v>
      </c>
      <c r="Z24" s="19">
        <f t="shared" si="10"/>
        <v>56</v>
      </c>
      <c r="AA24" s="19">
        <f t="shared" si="10"/>
        <v>5</v>
      </c>
      <c r="AB24" s="9"/>
      <c r="AC24" s="18" t="s">
        <v>35</v>
      </c>
      <c r="AD24" s="19">
        <f t="shared" si="16"/>
        <v>58</v>
      </c>
      <c r="AE24" s="19">
        <f t="shared" si="16"/>
        <v>71.5</v>
      </c>
      <c r="AF24" s="9"/>
      <c r="AG24" s="18" t="s">
        <v>35</v>
      </c>
      <c r="AH24" s="19">
        <f t="shared" si="17"/>
        <v>55</v>
      </c>
      <c r="AI24" s="19">
        <f t="shared" si="11"/>
        <v>57</v>
      </c>
      <c r="AJ24" s="19">
        <f t="shared" si="11"/>
        <v>55</v>
      </c>
      <c r="AK24" s="19">
        <f t="shared" si="11"/>
        <v>63.3</v>
      </c>
      <c r="AL24" s="19">
        <f t="shared" si="11"/>
        <v>54</v>
      </c>
      <c r="AM24" s="19">
        <f t="shared" si="11"/>
        <v>66.900000000000006</v>
      </c>
      <c r="AN24" s="19">
        <f t="shared" si="11"/>
        <v>56</v>
      </c>
      <c r="AO24" s="19">
        <f t="shared" si="11"/>
        <v>62.4</v>
      </c>
      <c r="AP24" s="9"/>
      <c r="AQ24" s="21" t="s">
        <v>35</v>
      </c>
      <c r="AR24" s="19"/>
      <c r="AS24" s="22"/>
      <c r="AT24" s="9"/>
      <c r="AU24" s="21" t="s">
        <v>35</v>
      </c>
      <c r="AV24" s="19"/>
      <c r="AW24" s="22"/>
      <c r="AX24" s="19"/>
      <c r="AY24" s="22"/>
      <c r="AZ24" s="19"/>
      <c r="BA24" s="22"/>
      <c r="BB24" s="19"/>
      <c r="BC24" s="22"/>
    </row>
    <row r="25" spans="1:55" ht="25.5">
      <c r="A25" s="18" t="s">
        <v>36</v>
      </c>
      <c r="B25" s="19">
        <f t="shared" si="12"/>
        <v>20</v>
      </c>
      <c r="C25" s="19">
        <f t="shared" si="13"/>
        <v>87.6</v>
      </c>
      <c r="D25" s="20">
        <f t="shared" si="18"/>
        <v>0.87599999999999989</v>
      </c>
      <c r="E25" s="18" t="s">
        <v>36</v>
      </c>
      <c r="F25" s="19">
        <f t="shared" si="9"/>
        <v>20</v>
      </c>
      <c r="G25" s="19">
        <f t="shared" si="9"/>
        <v>93.3</v>
      </c>
      <c r="H25" s="19">
        <f t="shared" si="9"/>
        <v>20</v>
      </c>
      <c r="I25" s="19">
        <f t="shared" si="9"/>
        <v>91.1</v>
      </c>
      <c r="J25" s="19">
        <f t="shared" si="9"/>
        <v>20</v>
      </c>
      <c r="K25" s="19">
        <f t="shared" si="9"/>
        <v>90.7</v>
      </c>
      <c r="L25" s="19">
        <f t="shared" si="9"/>
        <v>20</v>
      </c>
      <c r="M25" s="19">
        <f t="shared" si="9"/>
        <v>91.7</v>
      </c>
      <c r="N25" s="20">
        <f t="shared" si="20"/>
        <v>0.91700000000000004</v>
      </c>
      <c r="O25" s="18" t="s">
        <v>36</v>
      </c>
      <c r="P25" s="19">
        <f t="shared" si="14"/>
        <v>20</v>
      </c>
      <c r="Q25" s="19">
        <f t="shared" si="14"/>
        <v>1.1000000000000001</v>
      </c>
      <c r="R25" s="9"/>
      <c r="S25" s="18" t="s">
        <v>36</v>
      </c>
      <c r="T25" s="19">
        <f t="shared" si="15"/>
        <v>20</v>
      </c>
      <c r="U25" s="19">
        <f t="shared" si="10"/>
        <v>0.3</v>
      </c>
      <c r="V25" s="19">
        <f t="shared" si="10"/>
        <v>20</v>
      </c>
      <c r="W25" s="19">
        <f t="shared" si="10"/>
        <v>0.5</v>
      </c>
      <c r="X25" s="19">
        <f t="shared" si="10"/>
        <v>20</v>
      </c>
      <c r="Y25" s="19">
        <f t="shared" si="10"/>
        <v>0</v>
      </c>
      <c r="Z25" s="19">
        <f t="shared" si="10"/>
        <v>20</v>
      </c>
      <c r="AA25" s="19">
        <f t="shared" si="10"/>
        <v>0.3</v>
      </c>
      <c r="AB25" s="9"/>
      <c r="AC25" s="18" t="s">
        <v>36</v>
      </c>
      <c r="AD25" s="19">
        <f t="shared" si="16"/>
        <v>20</v>
      </c>
      <c r="AE25" s="19">
        <f t="shared" si="16"/>
        <v>87.5</v>
      </c>
      <c r="AF25" s="9"/>
      <c r="AG25" s="18" t="s">
        <v>36</v>
      </c>
      <c r="AH25" s="19">
        <f t="shared" si="17"/>
        <v>20</v>
      </c>
      <c r="AI25" s="19">
        <f t="shared" si="11"/>
        <v>93.2</v>
      </c>
      <c r="AJ25" s="19">
        <f t="shared" si="11"/>
        <v>20</v>
      </c>
      <c r="AK25" s="19">
        <f t="shared" si="11"/>
        <v>91.1</v>
      </c>
      <c r="AL25" s="19">
        <f t="shared" si="11"/>
        <v>20</v>
      </c>
      <c r="AM25" s="19">
        <f t="shared" si="11"/>
        <v>90.6</v>
      </c>
      <c r="AN25" s="19">
        <f t="shared" si="11"/>
        <v>20</v>
      </c>
      <c r="AO25" s="19">
        <f t="shared" si="11"/>
        <v>91.6</v>
      </c>
      <c r="AP25" s="9"/>
      <c r="AQ25" s="21" t="s">
        <v>36</v>
      </c>
      <c r="AR25" s="19"/>
      <c r="AS25" s="22"/>
      <c r="AT25" s="9"/>
      <c r="AU25" s="21" t="s">
        <v>36</v>
      </c>
      <c r="AV25" s="19"/>
      <c r="AW25" s="22"/>
      <c r="AX25" s="19"/>
      <c r="AY25" s="22"/>
      <c r="AZ25" s="19"/>
      <c r="BA25" s="22"/>
      <c r="BB25" s="19"/>
      <c r="BC25" s="22"/>
    </row>
    <row r="26" spans="1:55" ht="25.5">
      <c r="A26" s="18" t="s">
        <v>37</v>
      </c>
      <c r="B26" s="19">
        <f t="shared" si="12"/>
        <v>2</v>
      </c>
      <c r="C26" s="19">
        <f t="shared" si="13"/>
        <v>72</v>
      </c>
      <c r="D26" s="20">
        <f t="shared" si="18"/>
        <v>0.72</v>
      </c>
      <c r="E26" s="18" t="s">
        <v>37</v>
      </c>
      <c r="F26" s="19">
        <f t="shared" ref="F26:M56" si="21">VLOOKUP($E26,$E$47:$M$82,F$45,0)</f>
        <v>1</v>
      </c>
      <c r="G26" s="19">
        <f t="shared" si="21"/>
        <v>84.5</v>
      </c>
      <c r="H26" s="19">
        <f t="shared" si="21"/>
        <v>1</v>
      </c>
      <c r="I26" s="19">
        <f t="shared" si="21"/>
        <v>93.9</v>
      </c>
      <c r="J26" s="19">
        <f t="shared" si="21"/>
        <v>0</v>
      </c>
      <c r="K26" s="19">
        <f t="shared" si="21"/>
        <v>0</v>
      </c>
      <c r="L26" s="19">
        <f t="shared" si="21"/>
        <v>1</v>
      </c>
      <c r="M26" s="19">
        <f t="shared" si="21"/>
        <v>89.1</v>
      </c>
      <c r="N26" s="20">
        <f t="shared" si="20"/>
        <v>0.8909999999999999</v>
      </c>
      <c r="O26" s="18" t="s">
        <v>37</v>
      </c>
      <c r="P26" s="19">
        <f t="shared" si="14"/>
        <v>2</v>
      </c>
      <c r="Q26" s="19">
        <f t="shared" si="14"/>
        <v>5.6</v>
      </c>
      <c r="R26" s="9"/>
      <c r="S26" s="18" t="s">
        <v>37</v>
      </c>
      <c r="T26" s="19">
        <f t="shared" si="15"/>
        <v>1</v>
      </c>
      <c r="U26" s="19">
        <f t="shared" si="15"/>
        <v>0.7</v>
      </c>
      <c r="V26" s="19">
        <f t="shared" si="15"/>
        <v>1</v>
      </c>
      <c r="W26" s="19">
        <f t="shared" si="15"/>
        <v>6.1</v>
      </c>
      <c r="X26" s="19">
        <f t="shared" si="15"/>
        <v>0</v>
      </c>
      <c r="Y26" s="19">
        <f t="shared" si="15"/>
        <v>0</v>
      </c>
      <c r="Z26" s="19">
        <f t="shared" si="15"/>
        <v>1</v>
      </c>
      <c r="AA26" s="19">
        <f t="shared" si="15"/>
        <v>3.4</v>
      </c>
      <c r="AB26" s="9"/>
      <c r="AC26" s="18" t="s">
        <v>37</v>
      </c>
      <c r="AD26" s="19">
        <f t="shared" si="16"/>
        <v>2</v>
      </c>
      <c r="AE26" s="19">
        <f t="shared" si="16"/>
        <v>62.4</v>
      </c>
      <c r="AF26" s="9"/>
      <c r="AG26" s="18" t="s">
        <v>37</v>
      </c>
      <c r="AH26" s="19">
        <f t="shared" si="17"/>
        <v>1</v>
      </c>
      <c r="AI26" s="19">
        <f t="shared" si="17"/>
        <v>84.5</v>
      </c>
      <c r="AJ26" s="19">
        <f t="shared" si="17"/>
        <v>1</v>
      </c>
      <c r="AK26" s="19">
        <f t="shared" si="17"/>
        <v>93.9</v>
      </c>
      <c r="AL26" s="19">
        <f t="shared" si="17"/>
        <v>0</v>
      </c>
      <c r="AM26" s="19">
        <f t="shared" si="17"/>
        <v>0</v>
      </c>
      <c r="AN26" s="19">
        <f t="shared" si="17"/>
        <v>1</v>
      </c>
      <c r="AO26" s="19">
        <f t="shared" si="17"/>
        <v>89.1</v>
      </c>
      <c r="AP26" s="9"/>
      <c r="AQ26" s="21" t="s">
        <v>37</v>
      </c>
      <c r="AR26" s="19"/>
      <c r="AS26" s="22"/>
      <c r="AT26" s="9"/>
      <c r="AU26" s="21" t="s">
        <v>37</v>
      </c>
      <c r="AV26" s="19"/>
      <c r="AW26" s="22"/>
      <c r="AX26" s="19"/>
      <c r="AY26" s="22"/>
      <c r="AZ26" s="19"/>
      <c r="BA26" s="22"/>
      <c r="BB26" s="19"/>
      <c r="BC26" s="22"/>
    </row>
    <row r="27" spans="1:55" ht="12.75" customHeight="1">
      <c r="A27" s="18" t="s">
        <v>38</v>
      </c>
      <c r="B27" s="19">
        <f t="shared" si="12"/>
        <v>2</v>
      </c>
      <c r="C27" s="19">
        <f t="shared" si="13"/>
        <v>82.1</v>
      </c>
      <c r="D27" s="20">
        <f t="shared" si="18"/>
        <v>0.82099999999999995</v>
      </c>
      <c r="E27" s="18" t="s">
        <v>38</v>
      </c>
      <c r="F27" s="19">
        <f t="shared" si="21"/>
        <v>2</v>
      </c>
      <c r="G27" s="19">
        <f t="shared" si="21"/>
        <v>83.3</v>
      </c>
      <c r="H27" s="19">
        <f t="shared" si="21"/>
        <v>2</v>
      </c>
      <c r="I27" s="19">
        <f t="shared" si="21"/>
        <v>88.7</v>
      </c>
      <c r="J27" s="19">
        <f t="shared" si="21"/>
        <v>2</v>
      </c>
      <c r="K27" s="19">
        <f t="shared" si="21"/>
        <v>54.7</v>
      </c>
      <c r="L27" s="19">
        <f t="shared" si="21"/>
        <v>2</v>
      </c>
      <c r="M27" s="19">
        <f t="shared" si="21"/>
        <v>75.599999999999994</v>
      </c>
      <c r="N27" s="20">
        <f t="shared" si="20"/>
        <v>0.75599999999999989</v>
      </c>
      <c r="O27" s="18" t="s">
        <v>38</v>
      </c>
      <c r="P27" s="19">
        <f t="shared" si="14"/>
        <v>2</v>
      </c>
      <c r="Q27" s="19">
        <f t="shared" si="14"/>
        <v>6.5</v>
      </c>
      <c r="R27" s="9"/>
      <c r="S27" s="18" t="s">
        <v>38</v>
      </c>
      <c r="T27" s="19">
        <f t="shared" si="15"/>
        <v>2</v>
      </c>
      <c r="U27" s="19">
        <f t="shared" si="15"/>
        <v>9.1</v>
      </c>
      <c r="V27" s="19">
        <f t="shared" si="15"/>
        <v>2</v>
      </c>
      <c r="W27" s="19">
        <f t="shared" si="15"/>
        <v>3</v>
      </c>
      <c r="X27" s="19">
        <f t="shared" si="15"/>
        <v>2</v>
      </c>
      <c r="Y27" s="19">
        <f t="shared" si="15"/>
        <v>19</v>
      </c>
      <c r="Z27" s="19">
        <f t="shared" si="15"/>
        <v>2</v>
      </c>
      <c r="AA27" s="19">
        <f t="shared" si="15"/>
        <v>10.3</v>
      </c>
      <c r="AB27" s="9"/>
      <c r="AC27" s="18" t="s">
        <v>38</v>
      </c>
      <c r="AD27" s="19">
        <f t="shared" si="16"/>
        <v>2</v>
      </c>
      <c r="AE27" s="19">
        <f t="shared" si="16"/>
        <v>81.400000000000006</v>
      </c>
      <c r="AF27" s="9"/>
      <c r="AG27" s="18" t="s">
        <v>38</v>
      </c>
      <c r="AH27" s="19">
        <f t="shared" si="17"/>
        <v>2</v>
      </c>
      <c r="AI27" s="19">
        <f t="shared" si="17"/>
        <v>83.1</v>
      </c>
      <c r="AJ27" s="19">
        <f t="shared" si="17"/>
        <v>2</v>
      </c>
      <c r="AK27" s="19">
        <f t="shared" si="17"/>
        <v>88.5</v>
      </c>
      <c r="AL27" s="19">
        <f t="shared" si="17"/>
        <v>2</v>
      </c>
      <c r="AM27" s="19">
        <f t="shared" si="17"/>
        <v>53.5</v>
      </c>
      <c r="AN27" s="19">
        <f t="shared" si="17"/>
        <v>2</v>
      </c>
      <c r="AO27" s="19">
        <f t="shared" si="17"/>
        <v>75</v>
      </c>
      <c r="AP27" s="9"/>
      <c r="AQ27" s="21" t="s">
        <v>38</v>
      </c>
      <c r="AR27" s="19"/>
      <c r="AS27" s="22"/>
      <c r="AT27" s="9"/>
      <c r="AU27" s="21" t="s">
        <v>38</v>
      </c>
      <c r="AV27" s="19"/>
      <c r="AW27" s="22"/>
      <c r="AX27" s="19"/>
      <c r="AY27" s="22"/>
      <c r="AZ27" s="19"/>
      <c r="BA27" s="22"/>
      <c r="BB27" s="19"/>
      <c r="BC27" s="22"/>
    </row>
    <row r="28" spans="1:55" ht="25.5">
      <c r="A28" s="18" t="s">
        <v>39</v>
      </c>
      <c r="B28" s="19">
        <f t="shared" si="12"/>
        <v>2</v>
      </c>
      <c r="C28" s="19">
        <f t="shared" si="13"/>
        <v>85.3</v>
      </c>
      <c r="D28" s="20">
        <f t="shared" si="18"/>
        <v>0.85299999999999998</v>
      </c>
      <c r="E28" s="18" t="s">
        <v>39</v>
      </c>
      <c r="F28" s="19">
        <f t="shared" si="21"/>
        <v>1</v>
      </c>
      <c r="G28" s="19">
        <f t="shared" si="21"/>
        <v>92.6</v>
      </c>
      <c r="H28" s="19">
        <f t="shared" si="21"/>
        <v>1</v>
      </c>
      <c r="I28" s="19">
        <f t="shared" si="21"/>
        <v>95.1</v>
      </c>
      <c r="J28" s="19">
        <f t="shared" si="21"/>
        <v>1</v>
      </c>
      <c r="K28" s="19">
        <f t="shared" si="21"/>
        <v>89.1</v>
      </c>
      <c r="L28" s="19">
        <f t="shared" si="21"/>
        <v>1</v>
      </c>
      <c r="M28" s="19">
        <f t="shared" si="21"/>
        <v>92.3</v>
      </c>
      <c r="N28" s="20">
        <f t="shared" si="20"/>
        <v>0.92299999999999993</v>
      </c>
      <c r="O28" s="18" t="s">
        <v>39</v>
      </c>
      <c r="P28" s="19">
        <f t="shared" si="14"/>
        <v>2</v>
      </c>
      <c r="Q28" s="19">
        <f t="shared" si="14"/>
        <v>3.4</v>
      </c>
      <c r="R28" s="9"/>
      <c r="S28" s="18" t="s">
        <v>39</v>
      </c>
      <c r="T28" s="19">
        <f t="shared" si="15"/>
        <v>1</v>
      </c>
      <c r="U28" s="19">
        <f t="shared" si="15"/>
        <v>4.0999999999999996</v>
      </c>
      <c r="V28" s="19">
        <f t="shared" si="15"/>
        <v>1</v>
      </c>
      <c r="W28" s="19">
        <f t="shared" si="15"/>
        <v>0.9</v>
      </c>
      <c r="X28" s="19">
        <f t="shared" si="15"/>
        <v>1</v>
      </c>
      <c r="Y28" s="19">
        <f t="shared" si="15"/>
        <v>2.6</v>
      </c>
      <c r="Z28" s="19">
        <f t="shared" si="15"/>
        <v>1</v>
      </c>
      <c r="AA28" s="19">
        <f t="shared" si="15"/>
        <v>2.5</v>
      </c>
      <c r="AB28" s="9"/>
      <c r="AC28" s="18" t="s">
        <v>39</v>
      </c>
      <c r="AD28" s="19">
        <f t="shared" si="16"/>
        <v>2</v>
      </c>
      <c r="AE28" s="19">
        <f t="shared" si="16"/>
        <v>84.9</v>
      </c>
      <c r="AF28" s="9"/>
      <c r="AG28" s="18" t="s">
        <v>39</v>
      </c>
      <c r="AH28" s="19">
        <f t="shared" si="17"/>
        <v>1</v>
      </c>
      <c r="AI28" s="19">
        <f t="shared" si="17"/>
        <v>92.6</v>
      </c>
      <c r="AJ28" s="19">
        <f t="shared" si="17"/>
        <v>1</v>
      </c>
      <c r="AK28" s="19">
        <f t="shared" si="17"/>
        <v>95.1</v>
      </c>
      <c r="AL28" s="19">
        <f t="shared" si="17"/>
        <v>1</v>
      </c>
      <c r="AM28" s="19">
        <f t="shared" si="17"/>
        <v>88.9</v>
      </c>
      <c r="AN28" s="19">
        <f t="shared" si="17"/>
        <v>1</v>
      </c>
      <c r="AO28" s="19">
        <f t="shared" si="17"/>
        <v>92.2</v>
      </c>
      <c r="AP28" s="9"/>
      <c r="AQ28" s="21" t="s">
        <v>39</v>
      </c>
      <c r="AR28" s="19"/>
      <c r="AS28" s="22"/>
      <c r="AT28" s="9"/>
      <c r="AU28" s="21" t="s">
        <v>39</v>
      </c>
      <c r="AV28" s="19"/>
      <c r="AW28" s="22"/>
      <c r="AX28" s="19"/>
      <c r="AY28" s="22"/>
      <c r="AZ28" s="19"/>
      <c r="BA28" s="22"/>
      <c r="BB28" s="19"/>
      <c r="BC28" s="22"/>
    </row>
    <row r="29" spans="1:55">
      <c r="A29" s="18" t="s">
        <v>40</v>
      </c>
      <c r="B29" s="19">
        <f t="shared" si="12"/>
        <v>2</v>
      </c>
      <c r="C29" s="19">
        <f t="shared" si="13"/>
        <v>47.2</v>
      </c>
      <c r="D29" s="20">
        <f t="shared" si="18"/>
        <v>0.47200000000000003</v>
      </c>
      <c r="E29" s="18" t="s">
        <v>40</v>
      </c>
      <c r="F29" s="19">
        <f t="shared" si="21"/>
        <v>2</v>
      </c>
      <c r="G29" s="19">
        <f t="shared" si="21"/>
        <v>55.6</v>
      </c>
      <c r="H29" s="19">
        <f t="shared" si="21"/>
        <v>2</v>
      </c>
      <c r="I29" s="19">
        <f t="shared" si="21"/>
        <v>72.5</v>
      </c>
      <c r="J29" s="19">
        <f t="shared" si="21"/>
        <v>2</v>
      </c>
      <c r="K29" s="19">
        <f t="shared" si="21"/>
        <v>69.7</v>
      </c>
      <c r="L29" s="19">
        <f t="shared" si="21"/>
        <v>2</v>
      </c>
      <c r="M29" s="19">
        <f t="shared" si="21"/>
        <v>65.900000000000006</v>
      </c>
      <c r="N29" s="20">
        <f t="shared" si="20"/>
        <v>0.65900000000000003</v>
      </c>
      <c r="O29" s="18" t="s">
        <v>40</v>
      </c>
      <c r="P29" s="19">
        <f t="shared" si="14"/>
        <v>2</v>
      </c>
      <c r="Q29" s="19">
        <f t="shared" si="14"/>
        <v>21.4</v>
      </c>
      <c r="R29" s="9"/>
      <c r="S29" s="18" t="s">
        <v>40</v>
      </c>
      <c r="T29" s="19">
        <f t="shared" si="15"/>
        <v>2</v>
      </c>
      <c r="U29" s="19">
        <f t="shared" si="15"/>
        <v>4.9000000000000004</v>
      </c>
      <c r="V29" s="19">
        <f t="shared" si="15"/>
        <v>2</v>
      </c>
      <c r="W29" s="19">
        <f t="shared" si="15"/>
        <v>12.1</v>
      </c>
      <c r="X29" s="19">
        <f t="shared" si="15"/>
        <v>2</v>
      </c>
      <c r="Y29" s="19">
        <f t="shared" si="15"/>
        <v>6.1</v>
      </c>
      <c r="Z29" s="19">
        <f t="shared" si="15"/>
        <v>2</v>
      </c>
      <c r="AA29" s="19">
        <f t="shared" si="15"/>
        <v>7.7</v>
      </c>
      <c r="AB29" s="9"/>
      <c r="AC29" s="18" t="s">
        <v>40</v>
      </c>
      <c r="AD29" s="19">
        <f t="shared" si="16"/>
        <v>2</v>
      </c>
      <c r="AE29" s="19">
        <f t="shared" si="16"/>
        <v>46.3</v>
      </c>
      <c r="AF29" s="9"/>
      <c r="AG29" s="18" t="s">
        <v>40</v>
      </c>
      <c r="AH29" s="19">
        <f t="shared" si="17"/>
        <v>2</v>
      </c>
      <c r="AI29" s="19">
        <f t="shared" si="17"/>
        <v>55.5</v>
      </c>
      <c r="AJ29" s="19">
        <f t="shared" si="17"/>
        <v>2</v>
      </c>
      <c r="AK29" s="19">
        <f t="shared" si="17"/>
        <v>72.5</v>
      </c>
      <c r="AL29" s="19">
        <f t="shared" si="17"/>
        <v>2</v>
      </c>
      <c r="AM29" s="19">
        <f t="shared" si="17"/>
        <v>69.7</v>
      </c>
      <c r="AN29" s="19">
        <f t="shared" si="17"/>
        <v>2</v>
      </c>
      <c r="AO29" s="19">
        <f t="shared" si="17"/>
        <v>65.900000000000006</v>
      </c>
      <c r="AP29" s="9"/>
      <c r="AQ29" s="21" t="s">
        <v>40</v>
      </c>
      <c r="AR29" s="19"/>
      <c r="AS29" s="22"/>
      <c r="AT29" s="9"/>
      <c r="AU29" s="21" t="s">
        <v>40</v>
      </c>
      <c r="AV29" s="19"/>
      <c r="AW29" s="22"/>
      <c r="AX29" s="19"/>
      <c r="AY29" s="22"/>
      <c r="AZ29" s="19"/>
      <c r="BA29" s="22"/>
      <c r="BB29" s="19"/>
      <c r="BC29" s="22"/>
    </row>
    <row r="30" spans="1:55">
      <c r="A30" s="18" t="s">
        <v>41</v>
      </c>
      <c r="B30" s="19">
        <f t="shared" si="12"/>
        <v>2</v>
      </c>
      <c r="C30" s="19">
        <f t="shared" si="13"/>
        <v>90.4</v>
      </c>
      <c r="D30" s="20">
        <f t="shared" si="18"/>
        <v>0.90400000000000003</v>
      </c>
      <c r="E30" s="18" t="s">
        <v>41</v>
      </c>
      <c r="F30" s="19">
        <f t="shared" si="21"/>
        <v>2</v>
      </c>
      <c r="G30" s="19">
        <f t="shared" si="21"/>
        <v>91.6</v>
      </c>
      <c r="H30" s="19">
        <f t="shared" si="21"/>
        <v>2</v>
      </c>
      <c r="I30" s="19">
        <f t="shared" si="21"/>
        <v>95.2</v>
      </c>
      <c r="J30" s="19">
        <f t="shared" si="21"/>
        <v>2</v>
      </c>
      <c r="K30" s="19">
        <f t="shared" si="21"/>
        <v>93.9</v>
      </c>
      <c r="L30" s="19">
        <f t="shared" si="21"/>
        <v>2</v>
      </c>
      <c r="M30" s="19">
        <f t="shared" si="21"/>
        <v>93.6</v>
      </c>
      <c r="N30" s="20">
        <f t="shared" si="20"/>
        <v>0.93599999999999994</v>
      </c>
      <c r="O30" s="18" t="s">
        <v>41</v>
      </c>
      <c r="P30" s="19">
        <f t="shared" si="14"/>
        <v>2</v>
      </c>
      <c r="Q30" s="19">
        <f t="shared" si="14"/>
        <v>3.2</v>
      </c>
      <c r="R30" s="9"/>
      <c r="S30" s="18" t="s">
        <v>41</v>
      </c>
      <c r="T30" s="19">
        <f t="shared" si="15"/>
        <v>2</v>
      </c>
      <c r="U30" s="19">
        <f t="shared" si="15"/>
        <v>2.5</v>
      </c>
      <c r="V30" s="19">
        <f t="shared" si="15"/>
        <v>2</v>
      </c>
      <c r="W30" s="19">
        <f t="shared" si="15"/>
        <v>1.3</v>
      </c>
      <c r="X30" s="19">
        <f t="shared" si="15"/>
        <v>2</v>
      </c>
      <c r="Y30" s="19">
        <f t="shared" si="15"/>
        <v>2.2999999999999998</v>
      </c>
      <c r="Z30" s="19">
        <f t="shared" si="15"/>
        <v>2</v>
      </c>
      <c r="AA30" s="19">
        <f t="shared" si="15"/>
        <v>2.1</v>
      </c>
      <c r="AB30" s="9"/>
      <c r="AC30" s="18" t="s">
        <v>41</v>
      </c>
      <c r="AD30" s="19">
        <f t="shared" si="16"/>
        <v>2</v>
      </c>
      <c r="AE30" s="19">
        <f t="shared" si="16"/>
        <v>89.5</v>
      </c>
      <c r="AF30" s="9"/>
      <c r="AG30" s="18" t="s">
        <v>41</v>
      </c>
      <c r="AH30" s="19">
        <f t="shared" si="17"/>
        <v>2</v>
      </c>
      <c r="AI30" s="19">
        <f t="shared" si="17"/>
        <v>90.3</v>
      </c>
      <c r="AJ30" s="19">
        <f t="shared" si="17"/>
        <v>2</v>
      </c>
      <c r="AK30" s="19">
        <f t="shared" si="17"/>
        <v>94.8</v>
      </c>
      <c r="AL30" s="19">
        <f t="shared" si="17"/>
        <v>2</v>
      </c>
      <c r="AM30" s="19">
        <f t="shared" si="17"/>
        <v>93.5</v>
      </c>
      <c r="AN30" s="19">
        <f t="shared" si="17"/>
        <v>2</v>
      </c>
      <c r="AO30" s="19">
        <f t="shared" si="17"/>
        <v>92.9</v>
      </c>
      <c r="AP30" s="9"/>
      <c r="AQ30" s="21" t="s">
        <v>41</v>
      </c>
      <c r="AR30" s="19"/>
      <c r="AS30" s="22"/>
      <c r="AT30" s="9"/>
      <c r="AU30" s="21" t="s">
        <v>41</v>
      </c>
      <c r="AV30" s="19"/>
      <c r="AW30" s="22"/>
      <c r="AX30" s="19"/>
      <c r="AY30" s="22"/>
      <c r="AZ30" s="19"/>
      <c r="BA30" s="22"/>
      <c r="BB30" s="19"/>
      <c r="BC30" s="22"/>
    </row>
    <row r="31" spans="1:55" ht="25.5">
      <c r="A31" s="18" t="s">
        <v>42</v>
      </c>
      <c r="B31" s="19">
        <f t="shared" si="12"/>
        <v>31</v>
      </c>
      <c r="C31" s="19">
        <f t="shared" si="13"/>
        <v>73.400000000000006</v>
      </c>
      <c r="D31" s="20">
        <f t="shared" si="18"/>
        <v>0.7340000000000001</v>
      </c>
      <c r="E31" s="18" t="s">
        <v>42</v>
      </c>
      <c r="F31" s="19">
        <f t="shared" si="21"/>
        <v>31</v>
      </c>
      <c r="G31" s="19">
        <f t="shared" si="21"/>
        <v>80.900000000000006</v>
      </c>
      <c r="H31" s="19">
        <f t="shared" si="21"/>
        <v>31</v>
      </c>
      <c r="I31" s="19">
        <f t="shared" si="21"/>
        <v>82.2</v>
      </c>
      <c r="J31" s="19">
        <f t="shared" si="21"/>
        <v>31</v>
      </c>
      <c r="K31" s="19">
        <f t="shared" si="21"/>
        <v>81.599999999999994</v>
      </c>
      <c r="L31" s="19">
        <f t="shared" si="21"/>
        <v>31</v>
      </c>
      <c r="M31" s="19">
        <f t="shared" si="21"/>
        <v>81.599999999999994</v>
      </c>
      <c r="N31" s="20">
        <f t="shared" si="20"/>
        <v>0.81599999999999995</v>
      </c>
      <c r="O31" s="18" t="s">
        <v>42</v>
      </c>
      <c r="P31" s="19">
        <f t="shared" si="14"/>
        <v>31</v>
      </c>
      <c r="Q31" s="19">
        <f t="shared" si="14"/>
        <v>4.5999999999999996</v>
      </c>
      <c r="R31" s="9"/>
      <c r="S31" s="18" t="s">
        <v>42</v>
      </c>
      <c r="T31" s="19">
        <f t="shared" si="15"/>
        <v>31</v>
      </c>
      <c r="U31" s="19">
        <f t="shared" si="15"/>
        <v>1.9</v>
      </c>
      <c r="V31" s="19">
        <f t="shared" si="15"/>
        <v>31</v>
      </c>
      <c r="W31" s="19">
        <f t="shared" si="15"/>
        <v>2.8</v>
      </c>
      <c r="X31" s="19">
        <f t="shared" si="15"/>
        <v>31</v>
      </c>
      <c r="Y31" s="19">
        <f t="shared" si="15"/>
        <v>2.8</v>
      </c>
      <c r="Z31" s="19">
        <f t="shared" si="15"/>
        <v>31</v>
      </c>
      <c r="AA31" s="19">
        <f t="shared" si="15"/>
        <v>2.5</v>
      </c>
      <c r="AB31" s="9"/>
      <c r="AC31" s="18" t="s">
        <v>42</v>
      </c>
      <c r="AD31" s="19">
        <f t="shared" si="16"/>
        <v>31</v>
      </c>
      <c r="AE31" s="19">
        <f t="shared" si="16"/>
        <v>71.099999999999994</v>
      </c>
      <c r="AF31" s="9"/>
      <c r="AG31" s="18" t="s">
        <v>42</v>
      </c>
      <c r="AH31" s="19">
        <f t="shared" si="17"/>
        <v>31</v>
      </c>
      <c r="AI31" s="19">
        <f t="shared" si="17"/>
        <v>80.599999999999994</v>
      </c>
      <c r="AJ31" s="19">
        <f t="shared" si="17"/>
        <v>31</v>
      </c>
      <c r="AK31" s="19">
        <f t="shared" si="17"/>
        <v>82</v>
      </c>
      <c r="AL31" s="19">
        <f t="shared" si="17"/>
        <v>31</v>
      </c>
      <c r="AM31" s="19">
        <f t="shared" si="17"/>
        <v>81.3</v>
      </c>
      <c r="AN31" s="19">
        <f t="shared" si="17"/>
        <v>31</v>
      </c>
      <c r="AO31" s="19">
        <f t="shared" si="17"/>
        <v>81.3</v>
      </c>
      <c r="AP31" s="9"/>
      <c r="AQ31" s="21" t="s">
        <v>42</v>
      </c>
      <c r="AR31" s="19"/>
      <c r="AS31" s="22"/>
      <c r="AT31" s="9"/>
      <c r="AU31" s="21" t="s">
        <v>42</v>
      </c>
      <c r="AV31" s="19"/>
      <c r="AW31" s="22"/>
      <c r="AX31" s="19"/>
      <c r="AY31" s="22"/>
      <c r="AZ31" s="19"/>
      <c r="BA31" s="22"/>
      <c r="BB31" s="19"/>
      <c r="BC31" s="22"/>
    </row>
    <row r="32" spans="1:55" ht="25.5">
      <c r="A32" s="18" t="s">
        <v>43</v>
      </c>
      <c r="B32" s="19">
        <f t="shared" si="12"/>
        <v>7</v>
      </c>
      <c r="C32" s="19">
        <f t="shared" si="13"/>
        <v>80.400000000000006</v>
      </c>
      <c r="D32" s="20">
        <f t="shared" si="18"/>
        <v>0.80400000000000005</v>
      </c>
      <c r="E32" s="18" t="s">
        <v>43</v>
      </c>
      <c r="F32" s="19">
        <f t="shared" si="21"/>
        <v>5</v>
      </c>
      <c r="G32" s="19">
        <f t="shared" si="21"/>
        <v>89.1</v>
      </c>
      <c r="H32" s="19">
        <f t="shared" si="21"/>
        <v>4</v>
      </c>
      <c r="I32" s="19">
        <f t="shared" si="21"/>
        <v>88</v>
      </c>
      <c r="J32" s="19">
        <f t="shared" si="21"/>
        <v>4</v>
      </c>
      <c r="K32" s="19">
        <f t="shared" si="21"/>
        <v>88.8</v>
      </c>
      <c r="L32" s="19">
        <f t="shared" si="21"/>
        <v>5</v>
      </c>
      <c r="M32" s="19">
        <f t="shared" si="21"/>
        <v>88.7</v>
      </c>
      <c r="N32" s="20">
        <f t="shared" si="20"/>
        <v>0.88700000000000001</v>
      </c>
      <c r="O32" s="18" t="s">
        <v>43</v>
      </c>
      <c r="P32" s="19">
        <f t="shared" si="14"/>
        <v>7</v>
      </c>
      <c r="Q32" s="19">
        <f t="shared" si="14"/>
        <v>1.9</v>
      </c>
      <c r="R32" s="9"/>
      <c r="S32" s="18" t="s">
        <v>43</v>
      </c>
      <c r="T32" s="19">
        <f t="shared" si="15"/>
        <v>5</v>
      </c>
      <c r="U32" s="19">
        <f t="shared" si="15"/>
        <v>0.8</v>
      </c>
      <c r="V32" s="19">
        <f t="shared" si="15"/>
        <v>4</v>
      </c>
      <c r="W32" s="19">
        <f t="shared" si="15"/>
        <v>0.6</v>
      </c>
      <c r="X32" s="19">
        <f t="shared" si="15"/>
        <v>4</v>
      </c>
      <c r="Y32" s="19">
        <f t="shared" si="15"/>
        <v>0.7</v>
      </c>
      <c r="Z32" s="19">
        <f t="shared" si="15"/>
        <v>5</v>
      </c>
      <c r="AA32" s="19">
        <f t="shared" si="15"/>
        <v>0.7</v>
      </c>
      <c r="AB32" s="9"/>
      <c r="AC32" s="18" t="s">
        <v>43</v>
      </c>
      <c r="AD32" s="19">
        <f t="shared" si="16"/>
        <v>7</v>
      </c>
      <c r="AE32" s="19">
        <f t="shared" si="16"/>
        <v>77.599999999999994</v>
      </c>
      <c r="AF32" s="9"/>
      <c r="AG32" s="18" t="s">
        <v>43</v>
      </c>
      <c r="AH32" s="19">
        <f t="shared" si="17"/>
        <v>5</v>
      </c>
      <c r="AI32" s="19">
        <f t="shared" si="17"/>
        <v>87.8</v>
      </c>
      <c r="AJ32" s="19">
        <f t="shared" si="17"/>
        <v>4</v>
      </c>
      <c r="AK32" s="19">
        <f t="shared" si="17"/>
        <v>86.7</v>
      </c>
      <c r="AL32" s="19">
        <f t="shared" si="17"/>
        <v>4</v>
      </c>
      <c r="AM32" s="19">
        <f t="shared" si="17"/>
        <v>87</v>
      </c>
      <c r="AN32" s="19">
        <f t="shared" si="17"/>
        <v>5</v>
      </c>
      <c r="AO32" s="19">
        <f t="shared" si="17"/>
        <v>87.2</v>
      </c>
      <c r="AP32" s="9"/>
      <c r="AQ32" s="21" t="s">
        <v>43</v>
      </c>
      <c r="AR32" s="19"/>
      <c r="AS32" s="22"/>
      <c r="AT32" s="9"/>
      <c r="AU32" s="21" t="s">
        <v>43</v>
      </c>
      <c r="AV32" s="19"/>
      <c r="AW32" s="22"/>
      <c r="AX32" s="19"/>
      <c r="AY32" s="22"/>
      <c r="AZ32" s="19"/>
      <c r="BA32" s="22"/>
      <c r="BB32" s="19"/>
      <c r="BC32" s="22"/>
    </row>
    <row r="33" spans="1:55">
      <c r="A33" s="18" t="s">
        <v>44</v>
      </c>
      <c r="B33" s="19">
        <f t="shared" si="12"/>
        <v>1</v>
      </c>
      <c r="C33" s="19">
        <f t="shared" si="13"/>
        <v>85.3</v>
      </c>
      <c r="D33" s="20">
        <f t="shared" si="18"/>
        <v>0.85299999999999998</v>
      </c>
      <c r="E33" s="18" t="s">
        <v>44</v>
      </c>
      <c r="F33" s="19">
        <f t="shared" si="21"/>
        <v>1</v>
      </c>
      <c r="G33" s="19">
        <f t="shared" si="21"/>
        <v>98.6</v>
      </c>
      <c r="H33" s="19">
        <f t="shared" si="21"/>
        <v>1</v>
      </c>
      <c r="I33" s="19">
        <f t="shared" si="21"/>
        <v>90.8</v>
      </c>
      <c r="J33" s="19">
        <f t="shared" si="21"/>
        <v>1</v>
      </c>
      <c r="K33" s="19">
        <f t="shared" si="21"/>
        <v>89.3</v>
      </c>
      <c r="L33" s="19">
        <f t="shared" si="21"/>
        <v>1</v>
      </c>
      <c r="M33" s="19">
        <f t="shared" si="21"/>
        <v>92.9</v>
      </c>
      <c r="N33" s="20">
        <f t="shared" si="20"/>
        <v>0.92900000000000005</v>
      </c>
      <c r="O33" s="18" t="s">
        <v>44</v>
      </c>
      <c r="P33" s="19">
        <f t="shared" si="14"/>
        <v>1</v>
      </c>
      <c r="Q33" s="19">
        <f t="shared" si="14"/>
        <v>1.6</v>
      </c>
      <c r="R33" s="9"/>
      <c r="S33" s="18" t="s">
        <v>44</v>
      </c>
      <c r="T33" s="19">
        <f t="shared" si="15"/>
        <v>1</v>
      </c>
      <c r="U33" s="19">
        <f t="shared" si="15"/>
        <v>1.4</v>
      </c>
      <c r="V33" s="19">
        <f t="shared" si="15"/>
        <v>1</v>
      </c>
      <c r="W33" s="19">
        <f t="shared" si="15"/>
        <v>0.6</v>
      </c>
      <c r="X33" s="19">
        <f t="shared" si="15"/>
        <v>1</v>
      </c>
      <c r="Y33" s="19">
        <f t="shared" si="15"/>
        <v>1.5</v>
      </c>
      <c r="Z33" s="19">
        <f t="shared" si="15"/>
        <v>1</v>
      </c>
      <c r="AA33" s="19">
        <f t="shared" si="15"/>
        <v>1.2</v>
      </c>
      <c r="AB33" s="9"/>
      <c r="AC33" s="18" t="s">
        <v>44</v>
      </c>
      <c r="AD33" s="19">
        <f t="shared" si="16"/>
        <v>1</v>
      </c>
      <c r="AE33" s="19">
        <f t="shared" si="16"/>
        <v>84</v>
      </c>
      <c r="AF33" s="9"/>
      <c r="AG33" s="18" t="s">
        <v>44</v>
      </c>
      <c r="AH33" s="19">
        <f t="shared" si="17"/>
        <v>1</v>
      </c>
      <c r="AI33" s="19">
        <f t="shared" si="17"/>
        <v>98.6</v>
      </c>
      <c r="AJ33" s="19">
        <f t="shared" si="17"/>
        <v>1</v>
      </c>
      <c r="AK33" s="19">
        <f t="shared" si="17"/>
        <v>90.8</v>
      </c>
      <c r="AL33" s="19">
        <f t="shared" si="17"/>
        <v>1</v>
      </c>
      <c r="AM33" s="19">
        <f t="shared" si="17"/>
        <v>89.3</v>
      </c>
      <c r="AN33" s="19">
        <f t="shared" si="17"/>
        <v>1</v>
      </c>
      <c r="AO33" s="19">
        <f t="shared" si="17"/>
        <v>92.9</v>
      </c>
      <c r="AP33" s="9"/>
      <c r="AQ33" s="21" t="s">
        <v>44</v>
      </c>
      <c r="AR33" s="19"/>
      <c r="AS33" s="22"/>
      <c r="AT33" s="9"/>
      <c r="AU33" s="21" t="s">
        <v>44</v>
      </c>
      <c r="AV33" s="19"/>
      <c r="AW33" s="22"/>
      <c r="AX33" s="19"/>
      <c r="AY33" s="22"/>
      <c r="AZ33" s="19"/>
      <c r="BA33" s="22"/>
      <c r="BB33" s="19"/>
      <c r="BC33" s="22"/>
    </row>
    <row r="34" spans="1:55" ht="25.5">
      <c r="A34" s="18" t="s">
        <v>45</v>
      </c>
      <c r="B34" s="19">
        <f t="shared" si="12"/>
        <v>2</v>
      </c>
      <c r="C34" s="19">
        <f t="shared" si="13"/>
        <v>76.7</v>
      </c>
      <c r="D34" s="20">
        <f t="shared" si="18"/>
        <v>0.76700000000000002</v>
      </c>
      <c r="E34" s="18" t="s">
        <v>45</v>
      </c>
      <c r="F34" s="19">
        <f t="shared" si="21"/>
        <v>2</v>
      </c>
      <c r="G34" s="19">
        <f t="shared" si="21"/>
        <v>82.3</v>
      </c>
      <c r="H34" s="19">
        <f t="shared" si="21"/>
        <v>2</v>
      </c>
      <c r="I34" s="19">
        <f t="shared" si="21"/>
        <v>75.3</v>
      </c>
      <c r="J34" s="19">
        <f t="shared" si="21"/>
        <v>2</v>
      </c>
      <c r="K34" s="19">
        <f t="shared" si="21"/>
        <v>83.2</v>
      </c>
      <c r="L34" s="19">
        <f t="shared" si="21"/>
        <v>2</v>
      </c>
      <c r="M34" s="19">
        <f t="shared" si="21"/>
        <v>80.3</v>
      </c>
      <c r="N34" s="20">
        <f t="shared" si="20"/>
        <v>0.80299999999999994</v>
      </c>
      <c r="O34" s="18" t="s">
        <v>45</v>
      </c>
      <c r="P34" s="19">
        <f t="shared" si="14"/>
        <v>2</v>
      </c>
      <c r="Q34" s="19">
        <f t="shared" si="14"/>
        <v>7.2</v>
      </c>
      <c r="R34" s="9"/>
      <c r="S34" s="18" t="s">
        <v>45</v>
      </c>
      <c r="T34" s="19">
        <f t="shared" si="15"/>
        <v>2</v>
      </c>
      <c r="U34" s="19">
        <f t="shared" si="15"/>
        <v>6</v>
      </c>
      <c r="V34" s="19">
        <f t="shared" si="15"/>
        <v>2</v>
      </c>
      <c r="W34" s="19">
        <f t="shared" si="15"/>
        <v>1.8</v>
      </c>
      <c r="X34" s="19">
        <f t="shared" si="15"/>
        <v>2</v>
      </c>
      <c r="Y34" s="19">
        <f t="shared" si="15"/>
        <v>5.6</v>
      </c>
      <c r="Z34" s="19">
        <f t="shared" si="15"/>
        <v>2</v>
      </c>
      <c r="AA34" s="19">
        <f t="shared" si="15"/>
        <v>4.5</v>
      </c>
      <c r="AB34" s="9"/>
      <c r="AC34" s="18" t="s">
        <v>45</v>
      </c>
      <c r="AD34" s="19">
        <f t="shared" si="16"/>
        <v>2</v>
      </c>
      <c r="AE34" s="19">
        <f t="shared" si="16"/>
        <v>71.099999999999994</v>
      </c>
      <c r="AF34" s="9"/>
      <c r="AG34" s="18" t="s">
        <v>45</v>
      </c>
      <c r="AH34" s="19">
        <f t="shared" si="17"/>
        <v>2</v>
      </c>
      <c r="AI34" s="19">
        <f t="shared" si="17"/>
        <v>81.3</v>
      </c>
      <c r="AJ34" s="19">
        <f t="shared" si="17"/>
        <v>2</v>
      </c>
      <c r="AK34" s="19">
        <f t="shared" si="17"/>
        <v>74</v>
      </c>
      <c r="AL34" s="19">
        <f t="shared" si="17"/>
        <v>2</v>
      </c>
      <c r="AM34" s="19">
        <f t="shared" si="17"/>
        <v>82.9</v>
      </c>
      <c r="AN34" s="19">
        <f t="shared" si="17"/>
        <v>2</v>
      </c>
      <c r="AO34" s="19">
        <f t="shared" si="17"/>
        <v>79.400000000000006</v>
      </c>
      <c r="AP34" s="9"/>
      <c r="AQ34" s="21" t="s">
        <v>45</v>
      </c>
      <c r="AR34" s="19"/>
      <c r="AS34" s="22"/>
      <c r="AT34" s="9"/>
      <c r="AU34" s="21" t="s">
        <v>45</v>
      </c>
      <c r="AV34" s="19"/>
      <c r="AW34" s="22"/>
      <c r="AX34" s="19"/>
      <c r="AY34" s="22"/>
      <c r="AZ34" s="19"/>
      <c r="BA34" s="22"/>
      <c r="BB34" s="19"/>
      <c r="BC34" s="22"/>
    </row>
    <row r="35" spans="1:55">
      <c r="A35" s="18" t="s">
        <v>46</v>
      </c>
      <c r="B35" s="19">
        <f>VLOOKUP($A35,$A$47:$C$82,2,0)</f>
        <v>10</v>
      </c>
      <c r="C35" s="19">
        <f t="shared" si="13"/>
        <v>84.7</v>
      </c>
      <c r="D35" s="20">
        <f t="shared" si="18"/>
        <v>0.84699999999999998</v>
      </c>
      <c r="E35" s="18" t="s">
        <v>46</v>
      </c>
      <c r="F35" s="19">
        <f t="shared" si="21"/>
        <v>8</v>
      </c>
      <c r="G35" s="19">
        <f t="shared" si="21"/>
        <v>87.1</v>
      </c>
      <c r="H35" s="19">
        <f t="shared" si="21"/>
        <v>8</v>
      </c>
      <c r="I35" s="19">
        <f t="shared" si="21"/>
        <v>78.7</v>
      </c>
      <c r="J35" s="19">
        <f t="shared" si="21"/>
        <v>8</v>
      </c>
      <c r="K35" s="19">
        <f t="shared" si="21"/>
        <v>91.2</v>
      </c>
      <c r="L35" s="19">
        <f t="shared" si="21"/>
        <v>8</v>
      </c>
      <c r="M35" s="19">
        <f t="shared" si="21"/>
        <v>85.7</v>
      </c>
      <c r="N35" s="20">
        <f t="shared" si="20"/>
        <v>0.85699999999999998</v>
      </c>
      <c r="O35" s="18" t="s">
        <v>46</v>
      </c>
      <c r="P35" s="19">
        <f t="shared" si="14"/>
        <v>10</v>
      </c>
      <c r="Q35" s="19">
        <f t="shared" si="14"/>
        <v>4.5</v>
      </c>
      <c r="R35" s="9"/>
      <c r="S35" s="18" t="s">
        <v>46</v>
      </c>
      <c r="T35" s="19">
        <f t="shared" si="15"/>
        <v>8</v>
      </c>
      <c r="U35" s="19">
        <f t="shared" si="15"/>
        <v>7.7</v>
      </c>
      <c r="V35" s="19">
        <f t="shared" si="15"/>
        <v>8</v>
      </c>
      <c r="W35" s="19">
        <f t="shared" si="15"/>
        <v>5.8</v>
      </c>
      <c r="X35" s="19">
        <f t="shared" si="15"/>
        <v>8</v>
      </c>
      <c r="Y35" s="19">
        <f t="shared" si="15"/>
        <v>3.1</v>
      </c>
      <c r="Z35" s="19">
        <f t="shared" si="15"/>
        <v>8</v>
      </c>
      <c r="AA35" s="19">
        <f t="shared" si="15"/>
        <v>5.5</v>
      </c>
      <c r="AB35" s="9"/>
      <c r="AC35" s="18" t="s">
        <v>46</v>
      </c>
      <c r="AD35" s="19">
        <f t="shared" si="16"/>
        <v>10</v>
      </c>
      <c r="AE35" s="19">
        <f t="shared" si="16"/>
        <v>84</v>
      </c>
      <c r="AF35" s="9"/>
      <c r="AG35" s="18" t="s">
        <v>46</v>
      </c>
      <c r="AH35" s="19">
        <f t="shared" si="17"/>
        <v>8</v>
      </c>
      <c r="AI35" s="19">
        <f t="shared" si="17"/>
        <v>86.4</v>
      </c>
      <c r="AJ35" s="19">
        <f t="shared" si="17"/>
        <v>8</v>
      </c>
      <c r="AK35" s="19">
        <f t="shared" si="17"/>
        <v>77.5</v>
      </c>
      <c r="AL35" s="19">
        <f t="shared" si="17"/>
        <v>8</v>
      </c>
      <c r="AM35" s="19">
        <f t="shared" si="17"/>
        <v>90.1</v>
      </c>
      <c r="AN35" s="19">
        <f t="shared" si="17"/>
        <v>8</v>
      </c>
      <c r="AO35" s="19">
        <f t="shared" si="17"/>
        <v>84.7</v>
      </c>
      <c r="AP35" s="9"/>
      <c r="AQ35" s="21" t="s">
        <v>46</v>
      </c>
      <c r="AR35" s="19"/>
      <c r="AS35" s="22"/>
      <c r="AT35" s="9"/>
      <c r="AU35" s="21" t="s">
        <v>46</v>
      </c>
      <c r="AV35" s="19"/>
      <c r="AW35" s="22"/>
      <c r="AX35" s="19"/>
      <c r="AY35" s="22"/>
      <c r="AZ35" s="19"/>
      <c r="BA35" s="22"/>
      <c r="BB35" s="19"/>
      <c r="BC35" s="22"/>
    </row>
    <row r="36" spans="1:55" ht="12.75" customHeight="1">
      <c r="A36" s="18" t="s">
        <v>47</v>
      </c>
      <c r="B36" s="19">
        <f t="shared" si="12"/>
        <v>13</v>
      </c>
      <c r="C36" s="19">
        <f t="shared" si="13"/>
        <v>80.5</v>
      </c>
      <c r="D36" s="20">
        <f t="shared" si="18"/>
        <v>0.80500000000000005</v>
      </c>
      <c r="E36" s="18" t="s">
        <v>47</v>
      </c>
      <c r="F36" s="19">
        <f t="shared" si="21"/>
        <v>10</v>
      </c>
      <c r="G36" s="19">
        <f t="shared" si="21"/>
        <v>79.099999999999994</v>
      </c>
      <c r="H36" s="19">
        <f t="shared" si="21"/>
        <v>10</v>
      </c>
      <c r="I36" s="19">
        <f t="shared" si="21"/>
        <v>64.2</v>
      </c>
      <c r="J36" s="19">
        <f t="shared" si="21"/>
        <v>10</v>
      </c>
      <c r="K36" s="19">
        <f t="shared" si="21"/>
        <v>69.3</v>
      </c>
      <c r="L36" s="19">
        <f t="shared" si="21"/>
        <v>10</v>
      </c>
      <c r="M36" s="19">
        <f t="shared" si="21"/>
        <v>70.900000000000006</v>
      </c>
      <c r="N36" s="20">
        <f t="shared" si="20"/>
        <v>0.70900000000000007</v>
      </c>
      <c r="O36" s="18" t="s">
        <v>47</v>
      </c>
      <c r="P36" s="19">
        <f t="shared" si="14"/>
        <v>13</v>
      </c>
      <c r="Q36" s="19">
        <f t="shared" si="14"/>
        <v>7.9</v>
      </c>
      <c r="R36" s="9"/>
      <c r="S36" s="18" t="s">
        <v>47</v>
      </c>
      <c r="T36" s="19">
        <f t="shared" si="15"/>
        <v>10</v>
      </c>
      <c r="U36" s="19">
        <f t="shared" si="15"/>
        <v>10.1</v>
      </c>
      <c r="V36" s="19">
        <f t="shared" si="15"/>
        <v>10</v>
      </c>
      <c r="W36" s="19">
        <f t="shared" si="15"/>
        <v>20.7</v>
      </c>
      <c r="X36" s="19">
        <f t="shared" si="15"/>
        <v>10</v>
      </c>
      <c r="Y36" s="19">
        <f t="shared" si="15"/>
        <v>18.399999999999999</v>
      </c>
      <c r="Z36" s="19">
        <f t="shared" si="15"/>
        <v>10</v>
      </c>
      <c r="AA36" s="19">
        <f t="shared" si="15"/>
        <v>16.399999999999999</v>
      </c>
      <c r="AB36" s="9"/>
      <c r="AC36" s="18" t="s">
        <v>47</v>
      </c>
      <c r="AD36" s="19">
        <f t="shared" si="16"/>
        <v>13</v>
      </c>
      <c r="AE36" s="19">
        <f t="shared" si="16"/>
        <v>79</v>
      </c>
      <c r="AF36" s="9"/>
      <c r="AG36" s="18" t="s">
        <v>47</v>
      </c>
      <c r="AH36" s="19">
        <f t="shared" si="17"/>
        <v>10</v>
      </c>
      <c r="AI36" s="19">
        <f t="shared" si="17"/>
        <v>77.8</v>
      </c>
      <c r="AJ36" s="19">
        <f t="shared" si="17"/>
        <v>10</v>
      </c>
      <c r="AK36" s="19">
        <f t="shared" si="17"/>
        <v>63.4</v>
      </c>
      <c r="AL36" s="19">
        <f t="shared" si="17"/>
        <v>10</v>
      </c>
      <c r="AM36" s="19">
        <f t="shared" si="17"/>
        <v>68.2</v>
      </c>
      <c r="AN36" s="19">
        <f t="shared" si="17"/>
        <v>10</v>
      </c>
      <c r="AO36" s="19">
        <f t="shared" si="17"/>
        <v>69.8</v>
      </c>
      <c r="AP36" s="9"/>
      <c r="AQ36" s="21" t="s">
        <v>47</v>
      </c>
      <c r="AR36" s="19"/>
      <c r="AS36" s="22"/>
      <c r="AT36" s="9"/>
      <c r="AU36" s="21" t="s">
        <v>47</v>
      </c>
      <c r="AV36" s="19"/>
      <c r="AW36" s="22"/>
      <c r="AX36" s="19"/>
      <c r="AY36" s="22"/>
      <c r="AZ36" s="19"/>
      <c r="BA36" s="22"/>
      <c r="BB36" s="19"/>
      <c r="BC36" s="22"/>
    </row>
    <row r="37" spans="1:55" ht="25.5">
      <c r="A37" s="18" t="s">
        <v>48</v>
      </c>
      <c r="B37" s="19">
        <f t="shared" si="12"/>
        <v>5</v>
      </c>
      <c r="C37" s="19">
        <f t="shared" si="13"/>
        <v>87.6</v>
      </c>
      <c r="D37" s="20">
        <f t="shared" si="18"/>
        <v>0.87599999999999989</v>
      </c>
      <c r="E37" s="18" t="s">
        <v>48</v>
      </c>
      <c r="F37" s="19">
        <f t="shared" si="21"/>
        <v>5</v>
      </c>
      <c r="G37" s="19">
        <f t="shared" si="21"/>
        <v>92.6</v>
      </c>
      <c r="H37" s="19">
        <f t="shared" si="21"/>
        <v>5</v>
      </c>
      <c r="I37" s="19">
        <f t="shared" si="21"/>
        <v>92.8</v>
      </c>
      <c r="J37" s="19">
        <f t="shared" si="21"/>
        <v>5</v>
      </c>
      <c r="K37" s="19">
        <f t="shared" si="21"/>
        <v>89</v>
      </c>
      <c r="L37" s="19">
        <f t="shared" si="21"/>
        <v>5</v>
      </c>
      <c r="M37" s="19">
        <f t="shared" si="21"/>
        <v>91.5</v>
      </c>
      <c r="N37" s="20">
        <f t="shared" si="20"/>
        <v>0.91500000000000004</v>
      </c>
      <c r="O37" s="18" t="s">
        <v>48</v>
      </c>
      <c r="P37" s="19">
        <f t="shared" si="14"/>
        <v>5</v>
      </c>
      <c r="Q37" s="19">
        <f t="shared" si="14"/>
        <v>1.6</v>
      </c>
      <c r="R37" s="9"/>
      <c r="S37" s="18" t="s">
        <v>48</v>
      </c>
      <c r="T37" s="19">
        <f t="shared" si="15"/>
        <v>5</v>
      </c>
      <c r="U37" s="19">
        <f t="shared" si="15"/>
        <v>0.1</v>
      </c>
      <c r="V37" s="19">
        <f t="shared" si="15"/>
        <v>5</v>
      </c>
      <c r="W37" s="19">
        <f t="shared" si="15"/>
        <v>0.2</v>
      </c>
      <c r="X37" s="19">
        <f t="shared" si="15"/>
        <v>5</v>
      </c>
      <c r="Y37" s="19">
        <f t="shared" si="15"/>
        <v>0.4</v>
      </c>
      <c r="Z37" s="19">
        <f t="shared" si="15"/>
        <v>5</v>
      </c>
      <c r="AA37" s="19">
        <f t="shared" si="15"/>
        <v>0.2</v>
      </c>
      <c r="AB37" s="9"/>
      <c r="AC37" s="18" t="s">
        <v>48</v>
      </c>
      <c r="AD37" s="19">
        <f t="shared" si="16"/>
        <v>5</v>
      </c>
      <c r="AE37" s="19">
        <f t="shared" si="16"/>
        <v>86.7</v>
      </c>
      <c r="AF37" s="9"/>
      <c r="AG37" s="18" t="s">
        <v>48</v>
      </c>
      <c r="AH37" s="19">
        <f t="shared" si="17"/>
        <v>5</v>
      </c>
      <c r="AI37" s="19">
        <f t="shared" si="17"/>
        <v>92</v>
      </c>
      <c r="AJ37" s="19">
        <f t="shared" si="17"/>
        <v>5</v>
      </c>
      <c r="AK37" s="19">
        <f t="shared" si="17"/>
        <v>92.2</v>
      </c>
      <c r="AL37" s="19">
        <f t="shared" si="17"/>
        <v>5</v>
      </c>
      <c r="AM37" s="19">
        <f t="shared" si="17"/>
        <v>88.6</v>
      </c>
      <c r="AN37" s="19">
        <f t="shared" si="17"/>
        <v>5</v>
      </c>
      <c r="AO37" s="19">
        <f t="shared" si="17"/>
        <v>90.9</v>
      </c>
      <c r="AP37" s="9"/>
      <c r="AQ37" s="21" t="s">
        <v>48</v>
      </c>
      <c r="AR37" s="19"/>
      <c r="AS37" s="22"/>
      <c r="AT37" s="9"/>
      <c r="AU37" s="21" t="s">
        <v>48</v>
      </c>
      <c r="AV37" s="19"/>
      <c r="AW37" s="22"/>
      <c r="AX37" s="19"/>
      <c r="AY37" s="22"/>
      <c r="AZ37" s="19"/>
      <c r="BA37" s="22"/>
      <c r="BB37" s="19"/>
      <c r="BC37" s="22"/>
    </row>
    <row r="38" spans="1:55">
      <c r="A38" s="18" t="s">
        <v>49</v>
      </c>
      <c r="B38" s="19">
        <f t="shared" si="12"/>
        <v>17</v>
      </c>
      <c r="C38" s="19">
        <f t="shared" si="13"/>
        <v>72</v>
      </c>
      <c r="D38" s="20">
        <f t="shared" si="18"/>
        <v>0.72</v>
      </c>
      <c r="E38" s="18" t="s">
        <v>49</v>
      </c>
      <c r="F38" s="19">
        <f t="shared" si="21"/>
        <v>15</v>
      </c>
      <c r="G38" s="19">
        <f t="shared" si="21"/>
        <v>78.3</v>
      </c>
      <c r="H38" s="19">
        <f t="shared" si="21"/>
        <v>15</v>
      </c>
      <c r="I38" s="19">
        <f t="shared" si="21"/>
        <v>76.900000000000006</v>
      </c>
      <c r="J38" s="19">
        <f t="shared" si="21"/>
        <v>15</v>
      </c>
      <c r="K38" s="19">
        <f t="shared" si="21"/>
        <v>78.8</v>
      </c>
      <c r="L38" s="19">
        <f t="shared" si="21"/>
        <v>15</v>
      </c>
      <c r="M38" s="19">
        <f t="shared" si="21"/>
        <v>78</v>
      </c>
      <c r="N38" s="20">
        <f t="shared" si="20"/>
        <v>0.78</v>
      </c>
      <c r="O38" s="18" t="s">
        <v>49</v>
      </c>
      <c r="P38" s="19">
        <f t="shared" si="14"/>
        <v>17</v>
      </c>
      <c r="Q38" s="19">
        <f t="shared" si="14"/>
        <v>5.0999999999999996</v>
      </c>
      <c r="R38" s="9"/>
      <c r="S38" s="18" t="s">
        <v>49</v>
      </c>
      <c r="T38" s="19">
        <f t="shared" si="15"/>
        <v>15</v>
      </c>
      <c r="U38" s="19">
        <f t="shared" si="15"/>
        <v>2.8</v>
      </c>
      <c r="V38" s="19">
        <f t="shared" si="15"/>
        <v>15</v>
      </c>
      <c r="W38" s="19">
        <f t="shared" si="15"/>
        <v>2.4</v>
      </c>
      <c r="X38" s="19">
        <f t="shared" si="15"/>
        <v>15</v>
      </c>
      <c r="Y38" s="19">
        <f t="shared" si="15"/>
        <v>2.2999999999999998</v>
      </c>
      <c r="Z38" s="19">
        <f t="shared" si="15"/>
        <v>15</v>
      </c>
      <c r="AA38" s="19">
        <f t="shared" si="15"/>
        <v>2.5</v>
      </c>
      <c r="AB38" s="9"/>
      <c r="AC38" s="18" t="s">
        <v>49</v>
      </c>
      <c r="AD38" s="19">
        <f t="shared" si="16"/>
        <v>17</v>
      </c>
      <c r="AE38" s="19">
        <f t="shared" si="16"/>
        <v>70.2</v>
      </c>
      <c r="AF38" s="9"/>
      <c r="AG38" s="18" t="s">
        <v>49</v>
      </c>
      <c r="AH38" s="19">
        <f t="shared" si="17"/>
        <v>15</v>
      </c>
      <c r="AI38" s="19">
        <f t="shared" si="17"/>
        <v>77.099999999999994</v>
      </c>
      <c r="AJ38" s="19">
        <f t="shared" si="17"/>
        <v>15</v>
      </c>
      <c r="AK38" s="19">
        <f t="shared" si="17"/>
        <v>74.5</v>
      </c>
      <c r="AL38" s="19">
        <f t="shared" si="17"/>
        <v>15</v>
      </c>
      <c r="AM38" s="19">
        <f t="shared" si="17"/>
        <v>76.099999999999994</v>
      </c>
      <c r="AN38" s="19">
        <f t="shared" si="17"/>
        <v>15</v>
      </c>
      <c r="AO38" s="19">
        <f t="shared" si="17"/>
        <v>75.900000000000006</v>
      </c>
      <c r="AP38" s="9"/>
      <c r="AQ38" s="21" t="s">
        <v>49</v>
      </c>
      <c r="AR38" s="19"/>
      <c r="AS38" s="22"/>
      <c r="AT38" s="9"/>
      <c r="AU38" s="21" t="s">
        <v>49</v>
      </c>
      <c r="AV38" s="19"/>
      <c r="AW38" s="22"/>
      <c r="AX38" s="19"/>
      <c r="AY38" s="22"/>
      <c r="AZ38" s="19"/>
      <c r="BA38" s="22"/>
      <c r="BB38" s="19"/>
      <c r="BC38" s="22"/>
    </row>
    <row r="39" spans="1:55" ht="25.5">
      <c r="A39" s="18" t="s">
        <v>50</v>
      </c>
      <c r="B39" s="19">
        <f t="shared" si="12"/>
        <v>45</v>
      </c>
      <c r="C39" s="19">
        <f t="shared" si="13"/>
        <v>72</v>
      </c>
      <c r="D39" s="20">
        <f t="shared" si="18"/>
        <v>0.72</v>
      </c>
      <c r="E39" s="18" t="s">
        <v>50</v>
      </c>
      <c r="F39" s="19">
        <f t="shared" si="21"/>
        <v>19</v>
      </c>
      <c r="G39" s="19">
        <f t="shared" si="21"/>
        <v>54.4</v>
      </c>
      <c r="H39" s="19">
        <f t="shared" si="21"/>
        <v>19</v>
      </c>
      <c r="I39" s="19">
        <f t="shared" si="21"/>
        <v>71.099999999999994</v>
      </c>
      <c r="J39" s="19">
        <f t="shared" si="21"/>
        <v>19</v>
      </c>
      <c r="K39" s="19">
        <f t="shared" si="21"/>
        <v>63.7</v>
      </c>
      <c r="L39" s="19">
        <f t="shared" si="21"/>
        <v>19</v>
      </c>
      <c r="M39" s="19">
        <f t="shared" si="21"/>
        <v>63</v>
      </c>
      <c r="N39" s="20">
        <f t="shared" si="20"/>
        <v>0.63</v>
      </c>
      <c r="O39" s="18" t="s">
        <v>50</v>
      </c>
      <c r="P39" s="19">
        <f t="shared" si="14"/>
        <v>45</v>
      </c>
      <c r="Q39" s="19">
        <f t="shared" si="14"/>
        <v>11.7</v>
      </c>
      <c r="R39" s="9"/>
      <c r="S39" s="18" t="s">
        <v>50</v>
      </c>
      <c r="T39" s="19">
        <f t="shared" si="15"/>
        <v>19</v>
      </c>
      <c r="U39" s="19">
        <f t="shared" si="15"/>
        <v>30.2</v>
      </c>
      <c r="V39" s="19">
        <f t="shared" si="15"/>
        <v>19</v>
      </c>
      <c r="W39" s="19">
        <f t="shared" si="15"/>
        <v>15.6</v>
      </c>
      <c r="X39" s="19">
        <f t="shared" si="15"/>
        <v>19</v>
      </c>
      <c r="Y39" s="19">
        <f t="shared" si="15"/>
        <v>28.4</v>
      </c>
      <c r="Z39" s="19">
        <f t="shared" si="15"/>
        <v>19</v>
      </c>
      <c r="AA39" s="19">
        <f t="shared" si="15"/>
        <v>24.8</v>
      </c>
      <c r="AB39" s="9"/>
      <c r="AC39" s="18" t="s">
        <v>50</v>
      </c>
      <c r="AD39" s="19">
        <f t="shared" si="16"/>
        <v>45</v>
      </c>
      <c r="AE39" s="19">
        <f t="shared" si="16"/>
        <v>71.400000000000006</v>
      </c>
      <c r="AF39" s="9"/>
      <c r="AG39" s="18" t="s">
        <v>50</v>
      </c>
      <c r="AH39" s="19">
        <f t="shared" si="17"/>
        <v>19</v>
      </c>
      <c r="AI39" s="19">
        <f t="shared" si="17"/>
        <v>54.3</v>
      </c>
      <c r="AJ39" s="19">
        <f t="shared" si="17"/>
        <v>19</v>
      </c>
      <c r="AK39" s="19">
        <f t="shared" si="17"/>
        <v>70.8</v>
      </c>
      <c r="AL39" s="19">
        <f t="shared" si="17"/>
        <v>19</v>
      </c>
      <c r="AM39" s="19">
        <f t="shared" si="17"/>
        <v>63.4</v>
      </c>
      <c r="AN39" s="19">
        <f t="shared" si="17"/>
        <v>19</v>
      </c>
      <c r="AO39" s="19">
        <f t="shared" si="17"/>
        <v>62.8</v>
      </c>
      <c r="AP39" s="9"/>
      <c r="AQ39" s="21" t="s">
        <v>50</v>
      </c>
      <c r="AR39" s="19"/>
      <c r="AS39" s="22"/>
      <c r="AT39" s="9"/>
      <c r="AU39" s="21" t="s">
        <v>50</v>
      </c>
      <c r="AV39" s="19"/>
      <c r="AW39" s="22"/>
      <c r="AX39" s="19"/>
      <c r="AY39" s="22"/>
      <c r="AZ39" s="19"/>
      <c r="BA39" s="22"/>
      <c r="BB39" s="19"/>
      <c r="BC39" s="22"/>
    </row>
    <row r="40" spans="1:55" ht="38.25">
      <c r="A40" s="18" t="s">
        <v>51</v>
      </c>
      <c r="B40" s="19">
        <f t="shared" si="12"/>
        <v>120</v>
      </c>
      <c r="C40" s="19">
        <f t="shared" si="13"/>
        <v>79.7</v>
      </c>
      <c r="D40" s="20">
        <f t="shared" si="18"/>
        <v>0.79700000000000004</v>
      </c>
      <c r="E40" s="18" t="s">
        <v>51</v>
      </c>
      <c r="F40" s="19">
        <f t="shared" si="21"/>
        <v>104</v>
      </c>
      <c r="G40" s="19">
        <f t="shared" si="21"/>
        <v>91.2</v>
      </c>
      <c r="H40" s="19">
        <f t="shared" si="21"/>
        <v>104</v>
      </c>
      <c r="I40" s="19">
        <f t="shared" si="21"/>
        <v>90.1</v>
      </c>
      <c r="J40" s="19">
        <f t="shared" si="21"/>
        <v>104</v>
      </c>
      <c r="K40" s="19">
        <f t="shared" si="21"/>
        <v>91.5</v>
      </c>
      <c r="L40" s="19">
        <f t="shared" si="21"/>
        <v>104</v>
      </c>
      <c r="M40" s="19">
        <f t="shared" si="21"/>
        <v>90.9</v>
      </c>
      <c r="N40" s="20">
        <f t="shared" si="20"/>
        <v>0.90900000000000003</v>
      </c>
      <c r="O40" s="18" t="s">
        <v>51</v>
      </c>
      <c r="P40" s="19">
        <f t="shared" si="14"/>
        <v>120</v>
      </c>
      <c r="Q40" s="19">
        <f t="shared" si="14"/>
        <v>6.7</v>
      </c>
      <c r="R40" s="9"/>
      <c r="S40" s="18" t="s">
        <v>51</v>
      </c>
      <c r="T40" s="19">
        <f t="shared" si="15"/>
        <v>104</v>
      </c>
      <c r="U40" s="19">
        <f t="shared" si="15"/>
        <v>1.3</v>
      </c>
      <c r="V40" s="19">
        <f t="shared" si="15"/>
        <v>104</v>
      </c>
      <c r="W40" s="19">
        <f t="shared" si="15"/>
        <v>2.6</v>
      </c>
      <c r="X40" s="19">
        <f t="shared" si="15"/>
        <v>104</v>
      </c>
      <c r="Y40" s="19">
        <f t="shared" si="15"/>
        <v>1.3</v>
      </c>
      <c r="Z40" s="19">
        <f t="shared" si="15"/>
        <v>104</v>
      </c>
      <c r="AA40" s="19">
        <f t="shared" si="15"/>
        <v>1.7</v>
      </c>
      <c r="AB40" s="9"/>
      <c r="AC40" s="18" t="s">
        <v>51</v>
      </c>
      <c r="AD40" s="19">
        <f t="shared" si="16"/>
        <v>120</v>
      </c>
      <c r="AE40" s="19">
        <f t="shared" si="16"/>
        <v>79.5</v>
      </c>
      <c r="AF40" s="9"/>
      <c r="AG40" s="18" t="s">
        <v>51</v>
      </c>
      <c r="AH40" s="19">
        <f t="shared" si="17"/>
        <v>104</v>
      </c>
      <c r="AI40" s="19">
        <f t="shared" si="17"/>
        <v>91.1</v>
      </c>
      <c r="AJ40" s="19">
        <f t="shared" si="17"/>
        <v>104</v>
      </c>
      <c r="AK40" s="19">
        <f t="shared" si="17"/>
        <v>90.1</v>
      </c>
      <c r="AL40" s="19">
        <f t="shared" si="17"/>
        <v>104</v>
      </c>
      <c r="AM40" s="19">
        <f t="shared" si="17"/>
        <v>91.5</v>
      </c>
      <c r="AN40" s="19">
        <f t="shared" si="17"/>
        <v>104</v>
      </c>
      <c r="AO40" s="19">
        <f t="shared" si="17"/>
        <v>90.9</v>
      </c>
      <c r="AP40" s="9"/>
      <c r="AQ40" s="21" t="s">
        <v>51</v>
      </c>
      <c r="AR40" s="19"/>
      <c r="AS40" s="22"/>
      <c r="AT40" s="9"/>
      <c r="AU40" s="21" t="s">
        <v>51</v>
      </c>
      <c r="AV40" s="19"/>
      <c r="AW40" s="22"/>
      <c r="AX40" s="19"/>
      <c r="AY40" s="22"/>
      <c r="AZ40" s="19"/>
      <c r="BA40" s="22"/>
      <c r="BB40" s="19"/>
      <c r="BC40" s="22"/>
    </row>
    <row r="41" spans="1:55" ht="15.75">
      <c r="A41" s="18" t="s">
        <v>52</v>
      </c>
      <c r="B41" s="19">
        <f t="shared" si="12"/>
        <v>6</v>
      </c>
      <c r="C41" s="19">
        <f t="shared" si="13"/>
        <v>84.6</v>
      </c>
      <c r="D41" s="20"/>
      <c r="E41" s="18" t="s">
        <v>52</v>
      </c>
      <c r="F41" s="19">
        <f t="shared" si="21"/>
        <v>6</v>
      </c>
      <c r="G41" s="19">
        <f t="shared" si="21"/>
        <v>91.1</v>
      </c>
      <c r="H41" s="19">
        <f t="shared" si="21"/>
        <v>6</v>
      </c>
      <c r="I41" s="19">
        <f t="shared" si="21"/>
        <v>92.2</v>
      </c>
      <c r="J41" s="19">
        <f t="shared" si="21"/>
        <v>6</v>
      </c>
      <c r="K41" s="19">
        <f t="shared" si="21"/>
        <v>91.9</v>
      </c>
      <c r="L41" s="19">
        <f t="shared" si="21"/>
        <v>6</v>
      </c>
      <c r="M41" s="19">
        <f t="shared" si="21"/>
        <v>91.7</v>
      </c>
      <c r="N41" s="9"/>
      <c r="O41" s="18" t="s">
        <v>52</v>
      </c>
      <c r="P41" s="19">
        <f t="shared" si="14"/>
        <v>6</v>
      </c>
      <c r="Q41" s="19">
        <f t="shared" si="14"/>
        <v>2.9</v>
      </c>
      <c r="R41" s="9"/>
      <c r="S41" s="18" t="s">
        <v>52</v>
      </c>
      <c r="T41" s="19">
        <f t="shared" si="15"/>
        <v>6</v>
      </c>
      <c r="U41" s="19">
        <f t="shared" si="15"/>
        <v>1.5</v>
      </c>
      <c r="V41" s="19">
        <f t="shared" si="15"/>
        <v>6</v>
      </c>
      <c r="W41" s="19">
        <f t="shared" si="15"/>
        <v>1.1000000000000001</v>
      </c>
      <c r="X41" s="19">
        <f t="shared" si="15"/>
        <v>6</v>
      </c>
      <c r="Y41" s="19">
        <f t="shared" si="15"/>
        <v>1.2</v>
      </c>
      <c r="Z41" s="19">
        <f t="shared" si="15"/>
        <v>6</v>
      </c>
      <c r="AA41" s="19">
        <f t="shared" si="15"/>
        <v>1.3</v>
      </c>
      <c r="AB41" s="9"/>
      <c r="AC41" s="18" t="s">
        <v>52</v>
      </c>
      <c r="AD41" s="19">
        <f t="shared" si="16"/>
        <v>6</v>
      </c>
      <c r="AE41" s="19">
        <f t="shared" si="16"/>
        <v>83.4</v>
      </c>
      <c r="AF41" s="9"/>
      <c r="AG41" s="18" t="s">
        <v>52</v>
      </c>
      <c r="AH41" s="19">
        <f>VLOOKUP($AG41,$AG$47:$AO$82,AH$45,0)</f>
        <v>6</v>
      </c>
      <c r="AI41" s="19">
        <f t="shared" ref="AI41:AO41" si="22">VLOOKUP($AG41,$AG$47:$AO$82,AI$45,0)</f>
        <v>90.4</v>
      </c>
      <c r="AJ41" s="19">
        <f t="shared" si="22"/>
        <v>6</v>
      </c>
      <c r="AK41" s="19">
        <f t="shared" si="22"/>
        <v>91.5</v>
      </c>
      <c r="AL41" s="19">
        <f t="shared" si="22"/>
        <v>6</v>
      </c>
      <c r="AM41" s="19">
        <f t="shared" si="22"/>
        <v>91.4</v>
      </c>
      <c r="AN41" s="19">
        <f t="shared" si="22"/>
        <v>6</v>
      </c>
      <c r="AO41" s="19">
        <f t="shared" si="22"/>
        <v>91.1</v>
      </c>
      <c r="AP41" s="23"/>
      <c r="AQ41" s="18" t="s">
        <v>52</v>
      </c>
      <c r="AR41" s="19"/>
      <c r="AS41" s="22"/>
      <c r="AT41" s="9"/>
      <c r="AU41" s="18" t="s">
        <v>52</v>
      </c>
      <c r="AV41" s="19"/>
      <c r="AW41" s="22"/>
      <c r="AX41" s="19"/>
      <c r="AY41" s="22"/>
      <c r="AZ41" s="19"/>
      <c r="BA41" s="22"/>
      <c r="BB41" s="19"/>
      <c r="BC41" s="22"/>
    </row>
    <row r="42" spans="1:55" ht="15.75">
      <c r="A42" s="24" t="s">
        <v>53</v>
      </c>
      <c r="B42" s="19">
        <f t="shared" si="12"/>
        <v>538</v>
      </c>
      <c r="C42" s="19">
        <f t="shared" si="13"/>
        <v>78.3</v>
      </c>
      <c r="D42" s="20">
        <f t="shared" si="18"/>
        <v>0.78299999999999992</v>
      </c>
      <c r="E42" s="24" t="s">
        <v>54</v>
      </c>
      <c r="F42" s="19">
        <f t="shared" si="21"/>
        <v>439</v>
      </c>
      <c r="G42" s="19">
        <f t="shared" si="21"/>
        <v>80.8</v>
      </c>
      <c r="H42" s="19">
        <f t="shared" si="21"/>
        <v>438</v>
      </c>
      <c r="I42" s="19">
        <f t="shared" si="21"/>
        <v>80.900000000000006</v>
      </c>
      <c r="J42" s="19">
        <f t="shared" si="21"/>
        <v>440</v>
      </c>
      <c r="K42" s="19">
        <f t="shared" si="21"/>
        <v>82</v>
      </c>
      <c r="L42" s="19">
        <f t="shared" si="21"/>
        <v>444</v>
      </c>
      <c r="M42" s="19">
        <f t="shared" si="21"/>
        <v>81.2</v>
      </c>
      <c r="N42" s="20">
        <f>+M42/100</f>
        <v>0.81200000000000006</v>
      </c>
      <c r="O42" s="24" t="s">
        <v>54</v>
      </c>
      <c r="P42" s="19">
        <f t="shared" si="14"/>
        <v>538</v>
      </c>
      <c r="Q42" s="19">
        <f t="shared" si="14"/>
        <v>6.4</v>
      </c>
      <c r="R42" s="23"/>
      <c r="S42" s="24" t="s">
        <v>54</v>
      </c>
      <c r="T42" s="25">
        <v>439</v>
      </c>
      <c r="U42" s="25">
        <v>5</v>
      </c>
      <c r="V42" s="25">
        <v>439</v>
      </c>
      <c r="W42" s="25">
        <v>5.3</v>
      </c>
      <c r="X42" s="25">
        <v>434</v>
      </c>
      <c r="Y42" s="25">
        <v>6</v>
      </c>
      <c r="Z42" s="25">
        <v>439</v>
      </c>
      <c r="AA42" s="25">
        <v>5.4</v>
      </c>
      <c r="AB42" s="23"/>
      <c r="AC42" s="24" t="s">
        <v>54</v>
      </c>
      <c r="AD42" s="25">
        <v>533</v>
      </c>
      <c r="AE42" s="25">
        <v>77.099999999999994</v>
      </c>
      <c r="AF42" s="23"/>
      <c r="AG42" s="24" t="s">
        <v>54</v>
      </c>
      <c r="AH42" s="25">
        <v>439</v>
      </c>
      <c r="AI42" s="25">
        <v>80.900000000000006</v>
      </c>
      <c r="AJ42" s="25">
        <v>439</v>
      </c>
      <c r="AK42" s="25">
        <v>80</v>
      </c>
      <c r="AL42" s="25">
        <v>434</v>
      </c>
      <c r="AM42" s="25">
        <v>79.3</v>
      </c>
      <c r="AN42" s="25">
        <v>439</v>
      </c>
      <c r="AO42" s="25">
        <v>80.099999999999994</v>
      </c>
      <c r="AP42" s="9"/>
      <c r="AQ42" s="26" t="s">
        <v>54</v>
      </c>
      <c r="AR42" s="25"/>
      <c r="AS42" s="22"/>
      <c r="AT42" s="9"/>
      <c r="AU42" s="26" t="s">
        <v>54</v>
      </c>
      <c r="AV42" s="25"/>
      <c r="AW42" s="27"/>
      <c r="AX42" s="25"/>
      <c r="AY42" s="27"/>
      <c r="AZ42" s="25"/>
      <c r="BA42" s="27"/>
      <c r="BB42" s="25"/>
      <c r="BC42" s="27"/>
    </row>
    <row r="43" spans="1:55" s="30" customFormat="1">
      <c r="A43" s="28" t="s">
        <v>55</v>
      </c>
      <c r="B43" s="28">
        <f>B12+B14+B17+B18+B19+B20+B21+B23+B26+B28+B30+B32+B33+B35+B36+B37+B39</f>
        <v>218</v>
      </c>
      <c r="C43" s="28">
        <f>(C12*B12+C14*B14+C17*B17+C18*B18+C19*B19+C20*B20+C21*B21+B23*C23+C26*B26+C28*B28+C30*B30+C32*B32+C33*B33+C35*B35+C36*B36+C37*B37+C39*B39)/B43</f>
        <v>78.804128440366966</v>
      </c>
      <c r="D43" s="29">
        <f>+C43/100</f>
        <v>0.78804128440366972</v>
      </c>
      <c r="E43" s="28"/>
      <c r="F43" s="28">
        <f>F12+F14+F17+F18+F19+F20+F21+F26+F28+F30+F32+F33+F35+F36+F37+F39</f>
        <v>151</v>
      </c>
      <c r="G43" s="28">
        <f>(G12*F12+G14*F14+G17*F17+G18*F18+G19*F19+G20*F20+G21*F21+G26*F26+G28*F28+G30*F30+G32*F32+G33*F33+G35*F35+G36*F36+G37*F37+G39*F39)/F43</f>
        <v>78.731788079470192</v>
      </c>
      <c r="H43" s="28">
        <f t="shared" ref="H43:L43" si="23">H12+H14+H17+H18+H19+H20+H21+H26+H28+H30+H32+H33+H35+H36+H37+H39</f>
        <v>150</v>
      </c>
      <c r="I43" s="28">
        <f>(I12*H12+I14*H14+I17*H17+I18*H18+I19*H19+I20*H20+I21*H21+I26*H26+I28*H28+I30*H30+I32*H32+I33*H33+I35*H35+I36*H36+I37*H37+I39*H39)/H43</f>
        <v>78.453333333333333</v>
      </c>
      <c r="J43" s="28">
        <f t="shared" si="23"/>
        <v>149</v>
      </c>
      <c r="K43" s="28">
        <f>(K12*J12+K14*J14+K17*J17+K18*J18+K19*J19+K20*J20+K21*J21+K26*J26+K28*J28+K30*J30+K32*J32+K33*J33+K35*J35+K36*J36+K37*J37+K39*J39)/J43</f>
        <v>78.865100671140937</v>
      </c>
      <c r="L43" s="28">
        <f t="shared" si="23"/>
        <v>151</v>
      </c>
      <c r="M43" s="28">
        <f>(M12*L12+M14*L14+M17*L17+M18*L18+M19*L19+M20*L20+M21*L21+M26*L26+M28*L28+M30*L30+M32*L32+M33*L33+M35*L35+M36*L36+M37*L37+M39*L39)/L43</f>
        <v>78.749668874172187</v>
      </c>
      <c r="N43" s="29">
        <f>+M43/100</f>
        <v>0.78749668874172185</v>
      </c>
      <c r="O43" s="28"/>
      <c r="P43" s="28">
        <f>P12+P14+P17+P18+P19+P20+P21+P23+P26+P28+P30+P32+P33+P35+P36+P37+P39</f>
        <v>218</v>
      </c>
      <c r="Q43" s="28">
        <f>(Q12*P12+Q14*P14+Q17*P17+Q18*P18+Q19*P19+Q20*P20+Q21*P21+Q23*P23+Q26*P26+Q28*P28+Q30*P30+Q32*P32+Q33*P33+Q35*P35+Q36*P36+Q37*P37+Q39*P39)/P43</f>
        <v>7.1077981651376145</v>
      </c>
      <c r="R43" s="28"/>
      <c r="S43" s="28"/>
      <c r="T43" s="28">
        <f>T12+T14+T17+T18+T19+T20+T21+T26+T28+T30+T32+T33+T35+T36+T37+T39</f>
        <v>151</v>
      </c>
      <c r="U43" s="28">
        <f>(U12*T12+U14*T14+U17*T17+U18*T18+U19*T19+U20*T20+U21*T21+U26*T26+U28*T28+U30*T30+U32*T32+U33*T33+U35*T35+U36*T36+U37*T37+U39*T39)/T43</f>
        <v>10.673509933774834</v>
      </c>
      <c r="V43" s="28">
        <f t="shared" ref="V43" si="24">V12+V14+V17+V18+V19+V20+V21+V26+V28+V30+V32+V33+V35+V36+V37+V39</f>
        <v>150</v>
      </c>
      <c r="W43" s="28">
        <f>(W12*V12+W14*V14+W17*V17+W18*V18+W19*V19+W20*V20+W21*V21+W26*V26+W28*V28+W30*V30+W32*V32+W33*V33+W35*V35+W36*V36+W37*V37+W39*V39)/V43</f>
        <v>9.4233333333333338</v>
      </c>
      <c r="X43" s="28">
        <f t="shared" ref="X43" si="25">X12+X14+X17+X18+X19+X20+X21+X26+X28+X30+X32+X33+X35+X36+X37+X39</f>
        <v>149</v>
      </c>
      <c r="Y43" s="28">
        <f>(Y12*X12+Y14*X14+Y17*X17+Y18*X18+Y19*X19+Y20*X20+Y21*X21+Y26*X26+Y28*X28+Y30*X30+Y32*X32+Y33*X33+Y35*X35+Y36*X36+Y37*X37+Y39*X39)/X43</f>
        <v>10.85503355704698</v>
      </c>
      <c r="Z43" s="28">
        <f t="shared" ref="Z43" si="26">Z12+Z14+Z17+Z18+Z19+Z20+Z21+Z26+Z28+Z30+Z32+Z33+Z35+Z36+Z37+Z39</f>
        <v>151</v>
      </c>
      <c r="AA43" s="28">
        <f>(AA12*Z12+AA14*Z14+AA17*Z17+AA18*Z18+AA19*Z19+AA20*Z20+AA21*Z21+AA26*Z26+AA28*Z28+AA30*Z30+AA32*Z32+AA33*Z33+AA35*Z35+AA36*Z36+AA37*Z37+AA39*Z39)/Z43</f>
        <v>10.278145695364239</v>
      </c>
      <c r="AB43" s="28"/>
      <c r="AC43" s="28"/>
      <c r="AD43" s="28">
        <f>AD12+AD14+AD17+AD18+AD19+AD20+AD21+AD23+AD26+AD28+AD30+AD32+AD33+AD35+AD36+AD37+AD39</f>
        <v>218</v>
      </c>
      <c r="AE43" s="28">
        <f>(AE12*AD12+AE14*AD14+AE17*AD17+AE18*AD18+AE19*AD19+AE20*AD20+AE21*AD21+AE23*AD23+AE26*AD26+AE28*AD28+AE30*AD30+AE32*AD32+AE33*AD33+AE35*AD35+AE36*AD36+AE37*AD37+AE39*AD39)/AD43</f>
        <v>77.103211009174316</v>
      </c>
      <c r="AF43" s="28"/>
      <c r="AG43" s="28"/>
      <c r="AH43" s="28">
        <f>AH12+AH14+AH17+AH18+AH19+AH20+AH21+AH26+AH28+AH30+AH32+AH33+AH35+AH36+AH37+AH39</f>
        <v>151</v>
      </c>
      <c r="AI43" s="28">
        <f>(AI12*AH12+AI14*AH14+AI17*AH17+AI18*AH18+AI19*AH19+AI20*AH20+AI21*AH21+AI26*AH26+AI28*AH28+AI30*AH30+AI32*AH32+AI33*AH33+AI35*AH35+AI36*AH36+AI37*AH37+AI39*AH39)/AH43</f>
        <v>77.764900662251662</v>
      </c>
      <c r="AJ43" s="28">
        <f t="shared" ref="AJ43" si="27">AJ12+AJ14+AJ17+AJ18+AJ19+AJ20+AJ21+AJ26+AJ28+AJ30+AJ32+AJ33+AJ35+AJ36+AJ37+AJ39</f>
        <v>150</v>
      </c>
      <c r="AK43" s="28">
        <f>(AK12*AJ12+AK14*AJ14+AK17*AJ17+AK18*AJ18+AK19*AJ19+AK20*AJ20+AK21*AJ21+AK26*AJ26+AK28*AJ28+AK30*AJ30+AK32*AJ32+AK33*AJ33+AK35*AJ35+AK36*AJ36+AK37*AJ37+AK39*AJ39)/AJ43</f>
        <v>76.149333333333331</v>
      </c>
      <c r="AL43" s="28">
        <f t="shared" ref="AL43" si="28">AL12+AL14+AL17+AL18+AL19+AL20+AL21+AL26+AL28+AL30+AL32+AL33+AL35+AL36+AL37+AL39</f>
        <v>149</v>
      </c>
      <c r="AM43" s="28">
        <f>(AM12*AL12+AM14*AL14+AM17*AL17+AM18*AL18+AM19*AL19+AM20*AL20+AM21*AL21+AM26*AL26+AM28*AL28+AM30*AL30+AM32*AL32+AM33*AL33+AM35*AL35+AM36*AL36+AM37*AL37+AM39*AL39)/AL43</f>
        <v>77.636241610738253</v>
      </c>
      <c r="AN43" s="28">
        <f t="shared" ref="AN43" si="29">AN12+AN14+AN17+AN18+AN19+AN20+AN21+AN26+AN28+AN30+AN32+AN33+AN35+AN36+AN37+AN39</f>
        <v>151</v>
      </c>
      <c r="AO43" s="28">
        <f>(AO12*AN12+AO14*AN14+AO17*AN17+AO18*AN18+AO19*AN19+AO20*AN20+AO21*AN21+AO26*AN26+AO28*AN28+AO30*AN30+AO32*AN32+AO33*AN33+AO35*AN35+AO36*AN36+AO37*AN37+AO39*AN39)/AN43</f>
        <v>77.235099337748338</v>
      </c>
      <c r="AP43" s="28"/>
      <c r="AQ43" s="28"/>
      <c r="AR43" s="28">
        <f>AR12+AR14+AR17+AR18+AR19+AR20+AR21+AR23+AR26+AR28+AR30+AR32+AR33+AR35+AR36+AR37+AR39</f>
        <v>0</v>
      </c>
      <c r="AS43" s="28" t="e">
        <f>(AS12*AR12+AS14*AR14+AS17*AR17+AS18*AR18+AS19*AR19+AS20*AR20+AS21*AR21+AS23*AR23+AS26*AR26+AS28*AR28+AS30*AR30+AS32*AR32+AS33*AR33+AS35*AR35+AS36*AR36+AS37*AR37+AS39*AR39)/AR43</f>
        <v>#DIV/0!</v>
      </c>
      <c r="AT43" s="28"/>
      <c r="AU43" s="28"/>
      <c r="AV43" s="28">
        <f>AV12+AV14+AV17+AV18+AV19+AV20+AV21+AV23+AV26+AV28+AV30+AV32+AV33+AV35+AV36+AV37+AV39</f>
        <v>0</v>
      </c>
      <c r="AW43" s="28" t="e">
        <f>(AW12*AV12+AW14*AV14+AW17*AV17+AW18*AV18+AW19*AV19+AW20*AV20+AW21*AV21+AW23*AV23+AW26*AV26+AW28*AV28+AW30*AV30+AW32*AV32+AW33*AV33+AW35*AV35+AW36*AV36+AW37*AV37+AW39*AV39)/AV43</f>
        <v>#DIV/0!</v>
      </c>
      <c r="AX43" s="28">
        <f>AX12+AX14+AX17+AX18+AX19+AX20+AX21+AX23+AX26+AX28+AX30+AX32+AX33+AX35+AX36+AX37+AX39</f>
        <v>0</v>
      </c>
      <c r="AY43" s="28" t="e">
        <f>(AY12*AX12+AY14*AX14+AY17*AX17+AY18*AX18+AY19*AX19+AY20*AX20+AY21*AX21+AY23*AX23+AY26*AX26+AY28*AX28+AY30*AX30+AY32*AX32+AY33*AX33+AY35*AX35+AY36*AX36+AY37*AX37+AY39*AX39)/AX43</f>
        <v>#DIV/0!</v>
      </c>
      <c r="AZ43" s="28">
        <f>AZ12+AZ14+AZ17+AZ18+AZ19+AZ20+AZ21+AZ23+AZ26+AZ28+AZ30+AZ32+AZ33+AZ35+AZ36+AZ37+AZ39</f>
        <v>0</v>
      </c>
      <c r="BA43" s="28" t="e">
        <f>(BA12*AZ12+BA14*AZ14+BA17*AZ17+BA18*AZ18+BA19*AZ19+BA20*AZ20+BA21*AZ21+BA23*AZ23+BA26*AZ26+BA28*AZ28+BA30*AZ30+BA32*AZ32+BA33*AZ33+BA35*AZ35+BA36*AZ36+BA37*AZ37+BA39*AZ39)/AZ43</f>
        <v>#DIV/0!</v>
      </c>
      <c r="BB43" s="28">
        <f>BB12+BB14+BB17+BB18+BB19+BB20+BB21+BB23+BB26+BB28+BB30+BB32+BB33+BB35+BB36+BB37+BB39</f>
        <v>0</v>
      </c>
      <c r="BC43" s="28" t="e">
        <f>(BC12*BB12+BC14*BB14+BC17*BB17+BC18*BB18+BC19*BB19+BC20*BB20+BC21*BB21+BC23*BB23+BC26*BB26+BC28*BB28+BC30*BB30+BC32*BB32+BC33*BB33+BC35*BB35+BC36*BB36+BC37*BB37+BC39*BB39)/BB43</f>
        <v>#DIV/0!</v>
      </c>
    </row>
    <row r="45" spans="1:55">
      <c r="A45" s="31" t="s">
        <v>56</v>
      </c>
      <c r="F45">
        <v>2</v>
      </c>
      <c r="G45">
        <v>3</v>
      </c>
      <c r="H45">
        <v>4</v>
      </c>
      <c r="I45">
        <v>5</v>
      </c>
      <c r="J45">
        <v>6</v>
      </c>
      <c r="K45">
        <v>7</v>
      </c>
      <c r="L45">
        <v>8</v>
      </c>
      <c r="M45">
        <v>9</v>
      </c>
      <c r="P45">
        <v>2</v>
      </c>
      <c r="Q45">
        <v>3</v>
      </c>
      <c r="T45">
        <v>2</v>
      </c>
      <c r="U45">
        <v>3</v>
      </c>
      <c r="V45">
        <v>4</v>
      </c>
      <c r="W45">
        <v>5</v>
      </c>
      <c r="X45">
        <v>6</v>
      </c>
      <c r="Y45">
        <v>7</v>
      </c>
      <c r="Z45">
        <v>8</v>
      </c>
      <c r="AA45">
        <v>9</v>
      </c>
      <c r="AD45">
        <v>2</v>
      </c>
      <c r="AE45">
        <v>3</v>
      </c>
      <c r="AH45">
        <v>2</v>
      </c>
      <c r="AI45">
        <v>3</v>
      </c>
      <c r="AJ45">
        <v>4</v>
      </c>
      <c r="AK45">
        <v>5</v>
      </c>
      <c r="AL45">
        <v>6</v>
      </c>
      <c r="AM45">
        <v>7</v>
      </c>
      <c r="AN45">
        <v>8</v>
      </c>
      <c r="AO45">
        <v>9</v>
      </c>
    </row>
    <row r="46" spans="1:55" ht="12.75" customHeight="1">
      <c r="E46" s="32" t="s">
        <v>16</v>
      </c>
      <c r="F46" s="32">
        <v>2008</v>
      </c>
      <c r="G46" s="32"/>
      <c r="H46" s="32">
        <v>2009</v>
      </c>
      <c r="I46" s="32"/>
      <c r="J46" s="32">
        <v>2010</v>
      </c>
      <c r="K46" s="32"/>
      <c r="L46" s="32" t="s">
        <v>57</v>
      </c>
      <c r="M46" s="32"/>
      <c r="T46" s="32">
        <v>2008</v>
      </c>
      <c r="U46" s="32"/>
      <c r="V46" s="32">
        <v>2009</v>
      </c>
      <c r="W46" s="32"/>
      <c r="X46" s="32">
        <v>2010</v>
      </c>
      <c r="Y46" s="32"/>
      <c r="Z46" s="32" t="s">
        <v>57</v>
      </c>
      <c r="AA46" s="32"/>
      <c r="AH46" s="32">
        <v>2008</v>
      </c>
      <c r="AI46" s="32"/>
      <c r="AJ46" s="32">
        <v>2009</v>
      </c>
      <c r="AK46" s="32"/>
      <c r="AL46" s="32">
        <v>2010</v>
      </c>
      <c r="AM46" s="32"/>
      <c r="AN46" s="32" t="s">
        <v>57</v>
      </c>
      <c r="AO46" s="32"/>
      <c r="AV46" s="32"/>
      <c r="AW46" s="32"/>
      <c r="AX46" s="32"/>
      <c r="AY46" s="32"/>
      <c r="AZ46" s="32"/>
      <c r="BA46" s="32"/>
      <c r="BB46" s="32"/>
      <c r="BC46" s="32"/>
    </row>
    <row r="47" spans="1:55" ht="38.25" customHeight="1">
      <c r="A47" s="33" t="s">
        <v>16</v>
      </c>
      <c r="B47" s="34" t="s">
        <v>17</v>
      </c>
      <c r="C47" s="35" t="s">
        <v>18</v>
      </c>
      <c r="E47" s="32"/>
      <c r="F47" s="34" t="s">
        <v>17</v>
      </c>
      <c r="G47" s="35" t="s">
        <v>18</v>
      </c>
      <c r="H47" s="34" t="s">
        <v>17</v>
      </c>
      <c r="I47" s="35" t="s">
        <v>18</v>
      </c>
      <c r="J47" s="34" t="s">
        <v>17</v>
      </c>
      <c r="K47" s="35" t="s">
        <v>18</v>
      </c>
      <c r="L47" s="34" t="s">
        <v>17</v>
      </c>
      <c r="M47" s="35" t="s">
        <v>18</v>
      </c>
      <c r="O47" s="33" t="s">
        <v>16</v>
      </c>
      <c r="P47" s="34" t="s">
        <v>17</v>
      </c>
      <c r="Q47" s="35" t="s">
        <v>19</v>
      </c>
      <c r="T47" s="34" t="s">
        <v>17</v>
      </c>
      <c r="U47" s="35" t="s">
        <v>18</v>
      </c>
      <c r="V47" s="34" t="s">
        <v>17</v>
      </c>
      <c r="W47" s="35" t="s">
        <v>18</v>
      </c>
      <c r="X47" s="34" t="s">
        <v>17</v>
      </c>
      <c r="Y47" s="35" t="s">
        <v>18</v>
      </c>
      <c r="Z47" s="34" t="s">
        <v>17</v>
      </c>
      <c r="AA47" s="35" t="s">
        <v>18</v>
      </c>
      <c r="AC47" s="33" t="s">
        <v>16</v>
      </c>
      <c r="AD47" s="34" t="s">
        <v>17</v>
      </c>
      <c r="AE47" s="35" t="s">
        <v>20</v>
      </c>
      <c r="AH47" s="34" t="s">
        <v>17</v>
      </c>
      <c r="AI47" s="35" t="s">
        <v>18</v>
      </c>
      <c r="AJ47" s="34" t="s">
        <v>17</v>
      </c>
      <c r="AK47" s="35" t="s">
        <v>18</v>
      </c>
      <c r="AL47" s="34" t="s">
        <v>17</v>
      </c>
      <c r="AM47" s="35" t="s">
        <v>18</v>
      </c>
      <c r="AN47" s="34" t="s">
        <v>17</v>
      </c>
      <c r="AO47" s="35" t="s">
        <v>18</v>
      </c>
      <c r="AV47" s="34"/>
      <c r="AW47" s="35"/>
      <c r="AX47" s="34"/>
      <c r="AY47" s="35"/>
      <c r="AZ47" s="34"/>
      <c r="BA47" s="35"/>
      <c r="BB47" s="34"/>
      <c r="BC47" s="35"/>
    </row>
    <row r="48" spans="1:55">
      <c r="A48" s="36" t="s">
        <v>21</v>
      </c>
      <c r="B48" s="37">
        <v>2</v>
      </c>
      <c r="C48" s="37">
        <v>81.400000000000006</v>
      </c>
      <c r="E48" s="36" t="s">
        <v>21</v>
      </c>
      <c r="F48" s="37">
        <v>2</v>
      </c>
      <c r="G48" s="37">
        <v>83.7</v>
      </c>
      <c r="H48" s="37">
        <v>2</v>
      </c>
      <c r="I48" s="37">
        <v>93.1</v>
      </c>
      <c r="J48" s="37">
        <v>2</v>
      </c>
      <c r="K48" s="37">
        <v>82.3</v>
      </c>
      <c r="L48" s="37">
        <v>2</v>
      </c>
      <c r="M48" s="37">
        <v>86.4</v>
      </c>
      <c r="O48" s="36" t="s">
        <v>21</v>
      </c>
      <c r="P48" s="37">
        <v>2</v>
      </c>
      <c r="Q48" s="37">
        <v>6.1</v>
      </c>
      <c r="S48" s="36" t="s">
        <v>21</v>
      </c>
      <c r="T48" s="37">
        <v>2</v>
      </c>
      <c r="U48" s="37">
        <v>3.8</v>
      </c>
      <c r="V48" s="37">
        <v>2</v>
      </c>
      <c r="W48" s="37">
        <v>0.6</v>
      </c>
      <c r="X48" s="37">
        <v>2</v>
      </c>
      <c r="Y48" s="37">
        <v>4.7</v>
      </c>
      <c r="Z48" s="37">
        <v>2</v>
      </c>
      <c r="AA48" s="37">
        <v>3</v>
      </c>
      <c r="AC48" s="36" t="s">
        <v>21</v>
      </c>
      <c r="AD48" s="37">
        <v>2</v>
      </c>
      <c r="AE48" s="37">
        <v>80.7</v>
      </c>
      <c r="AG48" s="36" t="s">
        <v>21</v>
      </c>
      <c r="AH48" s="37">
        <v>2</v>
      </c>
      <c r="AI48" s="37">
        <v>83.7</v>
      </c>
      <c r="AJ48" s="37">
        <v>2</v>
      </c>
      <c r="AK48" s="37">
        <v>93.1</v>
      </c>
      <c r="AL48" s="37">
        <v>2</v>
      </c>
      <c r="AM48" s="37">
        <v>81.900000000000006</v>
      </c>
      <c r="AN48" s="37">
        <v>2</v>
      </c>
      <c r="AO48" s="37">
        <v>86.3</v>
      </c>
    </row>
    <row r="49" spans="1:41">
      <c r="A49" s="36" t="s">
        <v>22</v>
      </c>
      <c r="B49" s="37">
        <v>1</v>
      </c>
      <c r="C49" s="37">
        <v>67</v>
      </c>
      <c r="E49" s="36" t="s">
        <v>22</v>
      </c>
      <c r="F49" s="37">
        <v>1</v>
      </c>
      <c r="G49" s="37">
        <v>69</v>
      </c>
      <c r="H49" s="37">
        <v>1</v>
      </c>
      <c r="I49" s="37">
        <v>71.3</v>
      </c>
      <c r="J49" s="37">
        <v>1</v>
      </c>
      <c r="K49" s="37">
        <v>71.8</v>
      </c>
      <c r="L49" s="37">
        <v>1</v>
      </c>
      <c r="M49" s="37">
        <v>70.7</v>
      </c>
      <c r="O49" s="36" t="s">
        <v>22</v>
      </c>
      <c r="P49" s="37">
        <v>1</v>
      </c>
      <c r="Q49" s="37">
        <v>2.6</v>
      </c>
      <c r="S49" s="36" t="s">
        <v>22</v>
      </c>
      <c r="T49" s="37">
        <v>1</v>
      </c>
      <c r="U49" s="37">
        <v>2.7</v>
      </c>
      <c r="V49" s="37">
        <v>1</v>
      </c>
      <c r="W49" s="37">
        <v>6.3</v>
      </c>
      <c r="X49" s="37">
        <v>1</v>
      </c>
      <c r="Y49" s="37">
        <v>5.6</v>
      </c>
      <c r="Z49" s="37">
        <v>1</v>
      </c>
      <c r="AA49" s="37">
        <v>4.9000000000000004</v>
      </c>
      <c r="AC49" s="36" t="s">
        <v>22</v>
      </c>
      <c r="AD49" s="37">
        <v>1</v>
      </c>
      <c r="AE49" s="37">
        <v>65</v>
      </c>
      <c r="AG49" s="36" t="s">
        <v>22</v>
      </c>
      <c r="AH49" s="37">
        <v>1</v>
      </c>
      <c r="AI49" s="37">
        <v>69</v>
      </c>
      <c r="AJ49" s="37">
        <v>1</v>
      </c>
      <c r="AK49" s="37">
        <v>69.900000000000006</v>
      </c>
      <c r="AL49" s="37">
        <v>1</v>
      </c>
      <c r="AM49" s="37">
        <v>69.7</v>
      </c>
      <c r="AN49" s="37">
        <v>1</v>
      </c>
      <c r="AO49" s="37">
        <v>69.5</v>
      </c>
    </row>
    <row r="50" spans="1:41">
      <c r="A50" s="36" t="s">
        <v>23</v>
      </c>
      <c r="B50" s="37">
        <v>8</v>
      </c>
      <c r="C50" s="37">
        <v>86.7</v>
      </c>
      <c r="E50" s="36" t="s">
        <v>23</v>
      </c>
      <c r="F50" s="37">
        <v>7</v>
      </c>
      <c r="G50" s="37">
        <v>84.9</v>
      </c>
      <c r="H50" s="37">
        <v>7</v>
      </c>
      <c r="I50" s="37">
        <v>87.6</v>
      </c>
      <c r="J50" s="37">
        <v>7</v>
      </c>
      <c r="K50" s="37">
        <v>88</v>
      </c>
      <c r="L50" s="37">
        <v>7</v>
      </c>
      <c r="M50" s="37">
        <v>86.9</v>
      </c>
      <c r="O50" s="36" t="s">
        <v>23</v>
      </c>
      <c r="P50" s="37">
        <v>8</v>
      </c>
      <c r="Q50" s="37">
        <v>3.2</v>
      </c>
      <c r="S50" s="36" t="s">
        <v>23</v>
      </c>
      <c r="T50" s="37">
        <v>7</v>
      </c>
      <c r="U50" s="37">
        <v>4.5999999999999996</v>
      </c>
      <c r="V50" s="37">
        <v>7</v>
      </c>
      <c r="W50" s="37">
        <v>2.9</v>
      </c>
      <c r="X50" s="37">
        <v>7</v>
      </c>
      <c r="Y50" s="37">
        <v>5</v>
      </c>
      <c r="Z50" s="37">
        <v>7</v>
      </c>
      <c r="AA50" s="37">
        <v>4.2</v>
      </c>
      <c r="AC50" s="36" t="s">
        <v>23</v>
      </c>
      <c r="AD50" s="37">
        <v>8</v>
      </c>
      <c r="AE50" s="37">
        <v>85.4</v>
      </c>
      <c r="AG50" s="36" t="s">
        <v>23</v>
      </c>
      <c r="AH50" s="37">
        <v>7</v>
      </c>
      <c r="AI50" s="37">
        <v>84.6</v>
      </c>
      <c r="AJ50" s="37">
        <v>7</v>
      </c>
      <c r="AK50" s="37">
        <v>87.3</v>
      </c>
      <c r="AL50" s="37">
        <v>7</v>
      </c>
      <c r="AM50" s="37">
        <v>87.5</v>
      </c>
      <c r="AN50" s="37">
        <v>7</v>
      </c>
      <c r="AO50" s="37">
        <v>86.5</v>
      </c>
    </row>
    <row r="51" spans="1:41">
      <c r="A51" s="36" t="s">
        <v>24</v>
      </c>
      <c r="B51" s="37">
        <v>2</v>
      </c>
      <c r="C51" s="37">
        <v>71.900000000000006</v>
      </c>
      <c r="E51" s="36" t="s">
        <v>24</v>
      </c>
      <c r="F51" s="37">
        <v>2</v>
      </c>
      <c r="G51" s="37">
        <v>86.9</v>
      </c>
      <c r="H51" s="37">
        <v>2</v>
      </c>
      <c r="I51" s="37">
        <v>81.2</v>
      </c>
      <c r="J51" s="37">
        <v>2</v>
      </c>
      <c r="K51" s="37">
        <v>84.5</v>
      </c>
      <c r="L51" s="37">
        <v>2</v>
      </c>
      <c r="M51" s="37">
        <v>84.1</v>
      </c>
      <c r="O51" s="36" t="s">
        <v>24</v>
      </c>
      <c r="P51" s="37">
        <v>2</v>
      </c>
      <c r="Q51" s="37">
        <v>11.4</v>
      </c>
      <c r="S51" s="36" t="s">
        <v>24</v>
      </c>
      <c r="T51" s="37">
        <v>2</v>
      </c>
      <c r="U51" s="37">
        <v>3.4</v>
      </c>
      <c r="V51" s="37">
        <v>2</v>
      </c>
      <c r="W51" s="37">
        <v>1.6</v>
      </c>
      <c r="X51" s="37">
        <v>2</v>
      </c>
      <c r="Y51" s="37">
        <v>2.8</v>
      </c>
      <c r="Z51" s="37">
        <v>2</v>
      </c>
      <c r="AA51" s="37">
        <v>2.6</v>
      </c>
      <c r="AC51" s="36" t="s">
        <v>24</v>
      </c>
      <c r="AD51" s="37">
        <v>2</v>
      </c>
      <c r="AE51" s="37">
        <v>67.400000000000006</v>
      </c>
      <c r="AG51" s="36" t="s">
        <v>24</v>
      </c>
      <c r="AH51" s="37">
        <v>2</v>
      </c>
      <c r="AI51" s="37">
        <v>86.2</v>
      </c>
      <c r="AJ51" s="37">
        <v>2</v>
      </c>
      <c r="AK51" s="37">
        <v>80.7</v>
      </c>
      <c r="AL51" s="37">
        <v>2</v>
      </c>
      <c r="AM51" s="37">
        <v>84.5</v>
      </c>
      <c r="AN51" s="37">
        <v>2</v>
      </c>
      <c r="AO51" s="37">
        <v>83.8</v>
      </c>
    </row>
    <row r="52" spans="1:41">
      <c r="A52" s="36" t="s">
        <v>25</v>
      </c>
      <c r="B52" s="37">
        <v>6</v>
      </c>
      <c r="C52" s="37">
        <v>73.900000000000006</v>
      </c>
      <c r="E52" s="36" t="s">
        <v>25</v>
      </c>
      <c r="F52" s="37">
        <v>2</v>
      </c>
      <c r="G52" s="37">
        <v>88.3</v>
      </c>
      <c r="H52" s="37">
        <v>2</v>
      </c>
      <c r="I52" s="37">
        <v>87.2</v>
      </c>
      <c r="J52" s="37">
        <v>2</v>
      </c>
      <c r="K52" s="37">
        <v>85.1</v>
      </c>
      <c r="L52" s="37">
        <v>2</v>
      </c>
      <c r="M52" s="37">
        <v>86.9</v>
      </c>
      <c r="O52" s="36" t="s">
        <v>25</v>
      </c>
      <c r="P52" s="37">
        <v>6</v>
      </c>
      <c r="Q52" s="37">
        <v>1.5</v>
      </c>
      <c r="S52" s="36" t="s">
        <v>25</v>
      </c>
      <c r="T52" s="37">
        <v>2</v>
      </c>
      <c r="U52" s="37">
        <v>0.1</v>
      </c>
      <c r="V52" s="37">
        <v>2</v>
      </c>
      <c r="W52" s="37">
        <v>0</v>
      </c>
      <c r="X52" s="37">
        <v>2</v>
      </c>
      <c r="Y52" s="37">
        <v>2.2999999999999998</v>
      </c>
      <c r="Z52" s="37">
        <v>2</v>
      </c>
      <c r="AA52" s="37">
        <v>0.8</v>
      </c>
      <c r="AC52" s="36" t="s">
        <v>25</v>
      </c>
      <c r="AD52" s="37">
        <v>6</v>
      </c>
      <c r="AE52" s="37">
        <v>70.599999999999994</v>
      </c>
      <c r="AG52" s="36" t="s">
        <v>25</v>
      </c>
      <c r="AH52" s="37">
        <v>2</v>
      </c>
      <c r="AI52" s="37">
        <v>87.5</v>
      </c>
      <c r="AJ52" s="37">
        <v>2</v>
      </c>
      <c r="AK52" s="37">
        <v>86.7</v>
      </c>
      <c r="AL52" s="37">
        <v>2</v>
      </c>
      <c r="AM52" s="37">
        <v>84.3</v>
      </c>
      <c r="AN52" s="37">
        <v>2</v>
      </c>
      <c r="AO52" s="37">
        <v>86.2</v>
      </c>
    </row>
    <row r="53" spans="1:41">
      <c r="A53" s="36" t="s">
        <v>26</v>
      </c>
      <c r="B53" s="37">
        <v>25</v>
      </c>
      <c r="C53" s="37">
        <v>76.3</v>
      </c>
      <c r="E53" s="36" t="s">
        <v>26</v>
      </c>
      <c r="F53" s="37">
        <v>18</v>
      </c>
      <c r="G53" s="37">
        <v>80.5</v>
      </c>
      <c r="H53" s="37">
        <v>18</v>
      </c>
      <c r="I53" s="37">
        <v>79.3</v>
      </c>
      <c r="J53" s="37">
        <v>18</v>
      </c>
      <c r="K53" s="37">
        <v>78.099999999999994</v>
      </c>
      <c r="L53" s="37">
        <v>18</v>
      </c>
      <c r="M53" s="37">
        <v>79.3</v>
      </c>
      <c r="O53" s="36" t="s">
        <v>26</v>
      </c>
      <c r="P53" s="37">
        <v>25</v>
      </c>
      <c r="Q53" s="37">
        <v>13</v>
      </c>
      <c r="S53" s="36" t="s">
        <v>26</v>
      </c>
      <c r="T53" s="37">
        <v>18</v>
      </c>
      <c r="U53" s="37">
        <v>8.9</v>
      </c>
      <c r="V53" s="37">
        <v>18</v>
      </c>
      <c r="W53" s="37">
        <v>6.7</v>
      </c>
      <c r="X53" s="37">
        <v>18</v>
      </c>
      <c r="Y53" s="37">
        <v>6.4</v>
      </c>
      <c r="Z53" s="37">
        <v>18</v>
      </c>
      <c r="AA53" s="37">
        <v>7.3</v>
      </c>
      <c r="AC53" s="36" t="s">
        <v>26</v>
      </c>
      <c r="AD53" s="37">
        <v>25</v>
      </c>
      <c r="AE53" s="37">
        <v>75.5</v>
      </c>
      <c r="AG53" s="36" t="s">
        <v>26</v>
      </c>
      <c r="AH53" s="37">
        <v>18</v>
      </c>
      <c r="AI53" s="37">
        <v>80</v>
      </c>
      <c r="AJ53" s="37">
        <v>18</v>
      </c>
      <c r="AK53" s="37">
        <v>78.7</v>
      </c>
      <c r="AL53" s="37">
        <v>18</v>
      </c>
      <c r="AM53" s="37">
        <v>77.599999999999994</v>
      </c>
      <c r="AN53" s="37">
        <v>18</v>
      </c>
      <c r="AO53" s="37">
        <v>78.8</v>
      </c>
    </row>
    <row r="54" spans="1:41">
      <c r="A54" s="36" t="s">
        <v>27</v>
      </c>
      <c r="B54" s="37">
        <v>13</v>
      </c>
      <c r="C54" s="37">
        <v>85.7</v>
      </c>
      <c r="E54" s="36" t="s">
        <v>27</v>
      </c>
      <c r="F54" s="37">
        <v>11</v>
      </c>
      <c r="G54" s="37">
        <v>86.7</v>
      </c>
      <c r="H54" s="37">
        <v>11</v>
      </c>
      <c r="I54" s="37">
        <v>88.4</v>
      </c>
      <c r="J54" s="37">
        <v>13</v>
      </c>
      <c r="K54" s="37">
        <v>89.1</v>
      </c>
      <c r="L54" s="37">
        <v>13</v>
      </c>
      <c r="M54" s="37">
        <v>88.1</v>
      </c>
      <c r="O54" s="36" t="s">
        <v>27</v>
      </c>
      <c r="P54" s="37">
        <v>13</v>
      </c>
      <c r="Q54" s="37">
        <v>2.2000000000000002</v>
      </c>
      <c r="S54" s="36" t="s">
        <v>27</v>
      </c>
      <c r="T54" s="37">
        <v>11</v>
      </c>
      <c r="U54" s="37">
        <v>1.1000000000000001</v>
      </c>
      <c r="V54" s="37">
        <v>11</v>
      </c>
      <c r="W54" s="37">
        <v>0.3</v>
      </c>
      <c r="X54" s="37">
        <v>13</v>
      </c>
      <c r="Y54" s="37">
        <v>0.8</v>
      </c>
      <c r="Z54" s="37">
        <v>13</v>
      </c>
      <c r="AA54" s="37">
        <v>0.7</v>
      </c>
      <c r="AC54" s="36" t="s">
        <v>27</v>
      </c>
      <c r="AD54" s="37">
        <v>13</v>
      </c>
      <c r="AE54" s="37">
        <v>84.4</v>
      </c>
      <c r="AG54" s="36" t="s">
        <v>27</v>
      </c>
      <c r="AH54" s="37">
        <v>11</v>
      </c>
      <c r="AI54" s="37">
        <v>86.5</v>
      </c>
      <c r="AJ54" s="37">
        <v>11</v>
      </c>
      <c r="AK54" s="37">
        <v>88.4</v>
      </c>
      <c r="AL54" s="37">
        <v>13</v>
      </c>
      <c r="AM54" s="37">
        <v>89</v>
      </c>
      <c r="AN54" s="37">
        <v>13</v>
      </c>
      <c r="AO54" s="37">
        <v>88</v>
      </c>
    </row>
    <row r="55" spans="1:41" ht="25.5">
      <c r="A55" s="36" t="s">
        <v>28</v>
      </c>
      <c r="B55" s="37">
        <v>6</v>
      </c>
      <c r="C55" s="37">
        <v>80.900000000000006</v>
      </c>
      <c r="E55" s="36" t="s">
        <v>28</v>
      </c>
      <c r="F55" s="37">
        <v>6</v>
      </c>
      <c r="G55" s="37">
        <v>78.3</v>
      </c>
      <c r="H55" s="37">
        <v>6</v>
      </c>
      <c r="I55" s="37">
        <v>80.099999999999994</v>
      </c>
      <c r="J55" s="37">
        <v>6</v>
      </c>
      <c r="K55" s="37">
        <v>82</v>
      </c>
      <c r="L55" s="37">
        <v>6</v>
      </c>
      <c r="M55" s="37">
        <v>80.2</v>
      </c>
      <c r="O55" s="36" t="s">
        <v>28</v>
      </c>
      <c r="P55" s="37">
        <v>6</v>
      </c>
      <c r="Q55" s="37">
        <v>3.3</v>
      </c>
      <c r="S55" s="36" t="s">
        <v>28</v>
      </c>
      <c r="T55" s="37">
        <v>6</v>
      </c>
      <c r="U55" s="37">
        <v>7.7</v>
      </c>
      <c r="V55" s="37">
        <v>6</v>
      </c>
      <c r="W55" s="37">
        <v>1.9</v>
      </c>
      <c r="X55" s="37">
        <v>6</v>
      </c>
      <c r="Y55" s="37">
        <v>2.9</v>
      </c>
      <c r="Z55" s="37">
        <v>6</v>
      </c>
      <c r="AA55" s="37">
        <v>4.0999999999999996</v>
      </c>
      <c r="AC55" s="36" t="s">
        <v>28</v>
      </c>
      <c r="AD55" s="37">
        <v>6</v>
      </c>
      <c r="AE55" s="37">
        <v>80.099999999999994</v>
      </c>
      <c r="AG55" s="36" t="s">
        <v>28</v>
      </c>
      <c r="AH55" s="37">
        <v>6</v>
      </c>
      <c r="AI55" s="37">
        <v>78</v>
      </c>
      <c r="AJ55" s="37">
        <v>6</v>
      </c>
      <c r="AK55" s="37">
        <v>79.599999999999994</v>
      </c>
      <c r="AL55" s="37">
        <v>6</v>
      </c>
      <c r="AM55" s="37">
        <v>81.599999999999994</v>
      </c>
      <c r="AN55" s="37">
        <v>6</v>
      </c>
      <c r="AO55" s="37">
        <v>79.7</v>
      </c>
    </row>
    <row r="56" spans="1:41">
      <c r="A56" s="36" t="s">
        <v>29</v>
      </c>
      <c r="B56" s="37">
        <v>4</v>
      </c>
      <c r="C56" s="37">
        <v>91.6</v>
      </c>
      <c r="E56" s="36" t="s">
        <v>29</v>
      </c>
      <c r="F56" s="37">
        <v>4</v>
      </c>
      <c r="G56" s="37">
        <v>93.1</v>
      </c>
      <c r="H56" s="37">
        <v>4</v>
      </c>
      <c r="I56" s="37">
        <v>95.7</v>
      </c>
      <c r="J56" s="37">
        <v>4</v>
      </c>
      <c r="K56" s="37">
        <v>92.5</v>
      </c>
      <c r="L56" s="37">
        <v>4</v>
      </c>
      <c r="M56" s="37">
        <v>93.7</v>
      </c>
      <c r="O56" s="36" t="s">
        <v>29</v>
      </c>
      <c r="P56" s="37">
        <v>4</v>
      </c>
      <c r="Q56" s="37">
        <v>1.7</v>
      </c>
      <c r="S56" s="36" t="s">
        <v>29</v>
      </c>
      <c r="T56" s="37">
        <v>4</v>
      </c>
      <c r="U56" s="37">
        <v>1.6</v>
      </c>
      <c r="V56" s="37">
        <v>4</v>
      </c>
      <c r="W56" s="37">
        <v>0.3</v>
      </c>
      <c r="X56" s="37">
        <v>4</v>
      </c>
      <c r="Y56" s="37">
        <v>1</v>
      </c>
      <c r="Z56" s="37">
        <v>4</v>
      </c>
      <c r="AA56" s="37">
        <v>1</v>
      </c>
      <c r="AC56" s="36" t="s">
        <v>29</v>
      </c>
      <c r="AD56" s="37">
        <v>4</v>
      </c>
      <c r="AE56" s="37">
        <v>91.1</v>
      </c>
      <c r="AG56" s="36" t="s">
        <v>29</v>
      </c>
      <c r="AH56" s="37">
        <v>4</v>
      </c>
      <c r="AI56" s="37">
        <v>92.5</v>
      </c>
      <c r="AJ56" s="37">
        <v>4</v>
      </c>
      <c r="AK56" s="37">
        <v>95.2</v>
      </c>
      <c r="AL56" s="37">
        <v>4</v>
      </c>
      <c r="AM56" s="37">
        <v>91.9</v>
      </c>
      <c r="AN56" s="37">
        <v>4</v>
      </c>
      <c r="AO56" s="37">
        <v>93.2</v>
      </c>
    </row>
    <row r="57" spans="1:41">
      <c r="A57" s="36" t="s">
        <v>30</v>
      </c>
      <c r="B57" s="37">
        <v>69</v>
      </c>
      <c r="C57" s="37">
        <v>78.099999999999994</v>
      </c>
      <c r="E57" s="36" t="s">
        <v>30</v>
      </c>
      <c r="F57" s="37">
        <v>59</v>
      </c>
      <c r="G57" s="37">
        <v>79.099999999999994</v>
      </c>
      <c r="H57" s="37">
        <v>59</v>
      </c>
      <c r="I57" s="37">
        <v>77.900000000000006</v>
      </c>
      <c r="J57" s="37">
        <v>59</v>
      </c>
      <c r="K57" s="37">
        <v>78.5</v>
      </c>
      <c r="L57" s="37">
        <v>59</v>
      </c>
      <c r="M57" s="37">
        <v>78.5</v>
      </c>
      <c r="O57" s="36" t="s">
        <v>30</v>
      </c>
      <c r="P57" s="37">
        <v>69</v>
      </c>
      <c r="Q57" s="37">
        <v>8.1999999999999993</v>
      </c>
      <c r="S57" s="36" t="s">
        <v>30</v>
      </c>
      <c r="T57" s="37">
        <v>59</v>
      </c>
      <c r="U57" s="37">
        <v>9.4</v>
      </c>
      <c r="V57" s="37">
        <v>59</v>
      </c>
      <c r="W57" s="37">
        <v>10.5</v>
      </c>
      <c r="X57" s="37">
        <v>59</v>
      </c>
      <c r="Y57" s="37">
        <v>10</v>
      </c>
      <c r="Z57" s="37">
        <v>59</v>
      </c>
      <c r="AA57" s="37">
        <v>10</v>
      </c>
      <c r="AC57" s="36" t="s">
        <v>30</v>
      </c>
      <c r="AD57" s="37">
        <v>69</v>
      </c>
      <c r="AE57" s="37">
        <v>76.2</v>
      </c>
      <c r="AG57" s="36" t="s">
        <v>30</v>
      </c>
      <c r="AH57" s="37">
        <v>59</v>
      </c>
      <c r="AI57" s="37">
        <v>77.599999999999994</v>
      </c>
      <c r="AJ57" s="37">
        <v>59</v>
      </c>
      <c r="AK57" s="37">
        <v>72.900000000000006</v>
      </c>
      <c r="AL57" s="37">
        <v>59</v>
      </c>
      <c r="AM57" s="37">
        <v>76.400000000000006</v>
      </c>
      <c r="AN57" s="37">
        <v>59</v>
      </c>
      <c r="AO57" s="37">
        <v>75.599999999999994</v>
      </c>
    </row>
    <row r="58" spans="1:41">
      <c r="A58" s="36" t="s">
        <v>31</v>
      </c>
      <c r="B58" s="37">
        <v>30</v>
      </c>
      <c r="C58" s="37">
        <v>82.5</v>
      </c>
      <c r="E58" s="36" t="s">
        <v>31</v>
      </c>
      <c r="F58" s="37">
        <v>17</v>
      </c>
      <c r="G58" s="37">
        <v>80.900000000000006</v>
      </c>
      <c r="H58" s="37">
        <v>17</v>
      </c>
      <c r="I58" s="37">
        <v>74.2</v>
      </c>
      <c r="J58" s="37">
        <v>17</v>
      </c>
      <c r="K58" s="37">
        <v>77.5</v>
      </c>
      <c r="L58" s="37">
        <v>17</v>
      </c>
      <c r="M58" s="37">
        <v>77.5</v>
      </c>
      <c r="O58" s="36" t="s">
        <v>31</v>
      </c>
      <c r="P58" s="37">
        <v>30</v>
      </c>
      <c r="Q58" s="37">
        <v>5.3</v>
      </c>
      <c r="S58" s="36" t="s">
        <v>31</v>
      </c>
      <c r="T58" s="37">
        <v>17</v>
      </c>
      <c r="U58" s="37">
        <v>12.4</v>
      </c>
      <c r="V58" s="37">
        <v>17</v>
      </c>
      <c r="W58" s="37">
        <v>11.3</v>
      </c>
      <c r="X58" s="37">
        <v>17</v>
      </c>
      <c r="Y58" s="37">
        <v>11.7</v>
      </c>
      <c r="Z58" s="37">
        <v>17</v>
      </c>
      <c r="AA58" s="37">
        <v>11.8</v>
      </c>
      <c r="AC58" s="36" t="s">
        <v>31</v>
      </c>
      <c r="AD58" s="37">
        <v>30</v>
      </c>
      <c r="AE58" s="37">
        <v>82.1</v>
      </c>
      <c r="AG58" s="36" t="s">
        <v>31</v>
      </c>
      <c r="AH58" s="37">
        <v>17</v>
      </c>
      <c r="AI58" s="37">
        <v>79.900000000000006</v>
      </c>
      <c r="AJ58" s="37">
        <v>17</v>
      </c>
      <c r="AK58" s="37">
        <v>73.599999999999994</v>
      </c>
      <c r="AL58" s="37">
        <v>17</v>
      </c>
      <c r="AM58" s="37">
        <v>76.7</v>
      </c>
      <c r="AN58" s="37">
        <v>17</v>
      </c>
      <c r="AO58" s="37">
        <v>76.7</v>
      </c>
    </row>
    <row r="59" spans="1:41">
      <c r="A59" s="36" t="s">
        <v>32</v>
      </c>
      <c r="B59" s="37">
        <v>4</v>
      </c>
      <c r="C59" s="37">
        <v>85</v>
      </c>
      <c r="E59" s="36" t="s">
        <v>32</v>
      </c>
      <c r="F59" s="37">
        <v>4</v>
      </c>
      <c r="G59" s="37">
        <v>86.1</v>
      </c>
      <c r="H59" s="37">
        <v>4</v>
      </c>
      <c r="I59" s="37">
        <v>87.7</v>
      </c>
      <c r="J59" s="37">
        <v>4</v>
      </c>
      <c r="K59" s="37">
        <v>88.6</v>
      </c>
      <c r="L59" s="37">
        <v>4</v>
      </c>
      <c r="M59" s="37">
        <v>87.5</v>
      </c>
      <c r="O59" s="36" t="s">
        <v>32</v>
      </c>
      <c r="P59" s="37">
        <v>4</v>
      </c>
      <c r="Q59" s="37">
        <v>3.3</v>
      </c>
      <c r="S59" s="36" t="s">
        <v>32</v>
      </c>
      <c r="T59" s="37">
        <v>4</v>
      </c>
      <c r="U59" s="37">
        <v>2.2999999999999998</v>
      </c>
      <c r="V59" s="37">
        <v>4</v>
      </c>
      <c r="W59" s="37">
        <v>1.4</v>
      </c>
      <c r="X59" s="37">
        <v>4</v>
      </c>
      <c r="Y59" s="37">
        <v>1.4</v>
      </c>
      <c r="Z59" s="37">
        <v>4</v>
      </c>
      <c r="AA59" s="37">
        <v>1.7</v>
      </c>
      <c r="AC59" s="36" t="s">
        <v>32</v>
      </c>
      <c r="AD59" s="37">
        <v>4</v>
      </c>
      <c r="AE59" s="37">
        <v>84.8</v>
      </c>
      <c r="AG59" s="36" t="s">
        <v>32</v>
      </c>
      <c r="AH59" s="37">
        <v>4</v>
      </c>
      <c r="AI59" s="37">
        <v>86.1</v>
      </c>
      <c r="AJ59" s="37">
        <v>4</v>
      </c>
      <c r="AK59" s="37">
        <v>87.7</v>
      </c>
      <c r="AL59" s="37">
        <v>4</v>
      </c>
      <c r="AM59" s="37">
        <v>88.6</v>
      </c>
      <c r="AN59" s="37">
        <v>4</v>
      </c>
      <c r="AO59" s="37">
        <v>87.5</v>
      </c>
    </row>
    <row r="60" spans="1:41">
      <c r="A60" s="36" t="s">
        <v>33</v>
      </c>
      <c r="B60" s="37">
        <v>19</v>
      </c>
      <c r="C60" s="37">
        <v>67.400000000000006</v>
      </c>
      <c r="E60" s="36" t="s">
        <v>33</v>
      </c>
      <c r="F60" s="37">
        <v>17</v>
      </c>
      <c r="G60" s="37">
        <v>73.7</v>
      </c>
      <c r="H60" s="37">
        <v>17</v>
      </c>
      <c r="I60" s="37">
        <v>73.7</v>
      </c>
      <c r="J60" s="37">
        <v>19</v>
      </c>
      <c r="K60" s="37">
        <v>78.8</v>
      </c>
      <c r="L60" s="37">
        <v>19</v>
      </c>
      <c r="M60" s="37">
        <v>75.5</v>
      </c>
      <c r="O60" s="36" t="s">
        <v>33</v>
      </c>
      <c r="P60" s="37">
        <v>19</v>
      </c>
      <c r="Q60" s="37">
        <v>13.7</v>
      </c>
      <c r="S60" s="36" t="s">
        <v>33</v>
      </c>
      <c r="T60" s="37">
        <v>17</v>
      </c>
      <c r="U60" s="37">
        <v>5.6</v>
      </c>
      <c r="V60" s="37">
        <v>17</v>
      </c>
      <c r="W60" s="37">
        <v>3.8</v>
      </c>
      <c r="X60" s="37">
        <v>19</v>
      </c>
      <c r="Y60" s="37">
        <v>6.6</v>
      </c>
      <c r="Z60" s="37">
        <v>19</v>
      </c>
      <c r="AA60" s="37">
        <v>5.4</v>
      </c>
      <c r="AC60" s="36" t="s">
        <v>33</v>
      </c>
      <c r="AD60" s="37">
        <v>19</v>
      </c>
      <c r="AE60" s="37">
        <v>58</v>
      </c>
      <c r="AG60" s="36" t="s">
        <v>33</v>
      </c>
      <c r="AH60" s="37">
        <v>17</v>
      </c>
      <c r="AI60" s="37">
        <v>43.6</v>
      </c>
      <c r="AJ60" s="37">
        <v>17</v>
      </c>
      <c r="AK60" s="37">
        <v>47.7</v>
      </c>
      <c r="AL60" s="37">
        <v>19</v>
      </c>
      <c r="AM60" s="37">
        <v>57.5</v>
      </c>
      <c r="AN60" s="37">
        <v>19</v>
      </c>
      <c r="AO60" s="37">
        <v>49.8</v>
      </c>
    </row>
    <row r="61" spans="1:41">
      <c r="A61" s="36" t="s">
        <v>34</v>
      </c>
      <c r="B61" s="37">
        <v>4</v>
      </c>
      <c r="C61" s="37">
        <v>67.900000000000006</v>
      </c>
      <c r="E61" s="36" t="s">
        <v>35</v>
      </c>
      <c r="F61" s="37">
        <v>55</v>
      </c>
      <c r="G61" s="37">
        <v>57.1</v>
      </c>
      <c r="H61" s="37">
        <v>55</v>
      </c>
      <c r="I61" s="37">
        <v>64.599999999999994</v>
      </c>
      <c r="J61" s="37">
        <v>54</v>
      </c>
      <c r="K61" s="37">
        <v>67.5</v>
      </c>
      <c r="L61" s="37">
        <v>56</v>
      </c>
      <c r="M61" s="37">
        <v>63</v>
      </c>
      <c r="O61" s="36" t="s">
        <v>34</v>
      </c>
      <c r="P61" s="37">
        <v>4</v>
      </c>
      <c r="Q61" s="37">
        <v>7.2</v>
      </c>
      <c r="S61" s="36" t="s">
        <v>35</v>
      </c>
      <c r="T61" s="37">
        <v>55</v>
      </c>
      <c r="U61" s="37">
        <v>4</v>
      </c>
      <c r="V61" s="37">
        <v>55</v>
      </c>
      <c r="W61" s="37">
        <v>4.5999999999999996</v>
      </c>
      <c r="X61" s="37">
        <v>54</v>
      </c>
      <c r="Y61" s="37">
        <v>6.5</v>
      </c>
      <c r="Z61" s="37">
        <v>56</v>
      </c>
      <c r="AA61" s="37">
        <v>5</v>
      </c>
      <c r="AC61" s="36" t="s">
        <v>34</v>
      </c>
      <c r="AD61" s="37">
        <v>4</v>
      </c>
      <c r="AE61" s="37">
        <v>45.6</v>
      </c>
      <c r="AG61" s="36" t="s">
        <v>35</v>
      </c>
      <c r="AH61" s="37">
        <v>55</v>
      </c>
      <c r="AI61" s="37">
        <v>57</v>
      </c>
      <c r="AJ61" s="37">
        <v>55</v>
      </c>
      <c r="AK61" s="37">
        <v>63.3</v>
      </c>
      <c r="AL61" s="37">
        <v>54</v>
      </c>
      <c r="AM61" s="37">
        <v>66.900000000000006</v>
      </c>
      <c r="AN61" s="37">
        <v>56</v>
      </c>
      <c r="AO61" s="37">
        <v>62.4</v>
      </c>
    </row>
    <row r="62" spans="1:41" ht="25.5">
      <c r="A62" s="36" t="s">
        <v>35</v>
      </c>
      <c r="B62" s="37">
        <v>58</v>
      </c>
      <c r="C62" s="37">
        <v>71.900000000000006</v>
      </c>
      <c r="E62" s="36" t="s">
        <v>36</v>
      </c>
      <c r="F62" s="37">
        <v>20</v>
      </c>
      <c r="G62" s="37">
        <v>93.3</v>
      </c>
      <c r="H62" s="37">
        <v>20</v>
      </c>
      <c r="I62" s="37">
        <v>91.1</v>
      </c>
      <c r="J62" s="37">
        <v>20</v>
      </c>
      <c r="K62" s="37">
        <v>90.7</v>
      </c>
      <c r="L62" s="37">
        <v>20</v>
      </c>
      <c r="M62" s="37">
        <v>91.7</v>
      </c>
      <c r="O62" s="36" t="s">
        <v>35</v>
      </c>
      <c r="P62" s="37">
        <v>58</v>
      </c>
      <c r="Q62" s="37">
        <v>4.7</v>
      </c>
      <c r="S62" s="36" t="s">
        <v>36</v>
      </c>
      <c r="T62" s="37">
        <v>20</v>
      </c>
      <c r="U62" s="37">
        <v>0.3</v>
      </c>
      <c r="V62" s="37">
        <v>20</v>
      </c>
      <c r="W62" s="37">
        <v>0.5</v>
      </c>
      <c r="X62" s="37">
        <v>20</v>
      </c>
      <c r="Y62" s="37">
        <v>0</v>
      </c>
      <c r="Z62" s="37">
        <v>20</v>
      </c>
      <c r="AA62" s="37">
        <v>0.3</v>
      </c>
      <c r="AC62" s="36" t="s">
        <v>35</v>
      </c>
      <c r="AD62" s="37">
        <v>58</v>
      </c>
      <c r="AE62" s="37">
        <v>71.5</v>
      </c>
      <c r="AG62" s="36" t="s">
        <v>36</v>
      </c>
      <c r="AH62" s="37">
        <v>20</v>
      </c>
      <c r="AI62" s="37">
        <v>93.2</v>
      </c>
      <c r="AJ62" s="37">
        <v>20</v>
      </c>
      <c r="AK62" s="37">
        <v>91.1</v>
      </c>
      <c r="AL62" s="37">
        <v>20</v>
      </c>
      <c r="AM62" s="37">
        <v>90.6</v>
      </c>
      <c r="AN62" s="37">
        <v>20</v>
      </c>
      <c r="AO62" s="37">
        <v>91.6</v>
      </c>
    </row>
    <row r="63" spans="1:41" ht="25.5">
      <c r="A63" s="36" t="s">
        <v>36</v>
      </c>
      <c r="B63" s="37">
        <v>20</v>
      </c>
      <c r="C63" s="37">
        <v>87.6</v>
      </c>
      <c r="E63" s="36" t="s">
        <v>37</v>
      </c>
      <c r="F63" s="37">
        <v>1</v>
      </c>
      <c r="G63" s="37">
        <v>84.5</v>
      </c>
      <c r="H63" s="37">
        <v>1</v>
      </c>
      <c r="I63" s="37">
        <v>93.9</v>
      </c>
      <c r="J63" s="37">
        <v>0</v>
      </c>
      <c r="K63" s="37">
        <v>0</v>
      </c>
      <c r="L63" s="37">
        <v>1</v>
      </c>
      <c r="M63" s="37">
        <v>89.1</v>
      </c>
      <c r="O63" s="36" t="s">
        <v>36</v>
      </c>
      <c r="P63" s="37">
        <v>20</v>
      </c>
      <c r="Q63" s="37">
        <v>1.1000000000000001</v>
      </c>
      <c r="S63" s="36" t="s">
        <v>37</v>
      </c>
      <c r="T63" s="37">
        <v>1</v>
      </c>
      <c r="U63" s="37">
        <v>0.7</v>
      </c>
      <c r="V63" s="37">
        <v>1</v>
      </c>
      <c r="W63" s="37">
        <v>6.1</v>
      </c>
      <c r="X63" s="37">
        <v>0</v>
      </c>
      <c r="Y63" s="37">
        <v>0</v>
      </c>
      <c r="Z63" s="37">
        <v>1</v>
      </c>
      <c r="AA63" s="37">
        <v>3.4</v>
      </c>
      <c r="AC63" s="36" t="s">
        <v>36</v>
      </c>
      <c r="AD63" s="37">
        <v>20</v>
      </c>
      <c r="AE63" s="37">
        <v>87.5</v>
      </c>
      <c r="AG63" s="36" t="s">
        <v>37</v>
      </c>
      <c r="AH63" s="37">
        <v>1</v>
      </c>
      <c r="AI63" s="37">
        <v>84.5</v>
      </c>
      <c r="AJ63" s="37">
        <v>1</v>
      </c>
      <c r="AK63" s="37">
        <v>93.9</v>
      </c>
      <c r="AL63" s="37">
        <v>0</v>
      </c>
      <c r="AM63" s="37">
        <v>0</v>
      </c>
      <c r="AN63" s="37">
        <v>1</v>
      </c>
      <c r="AO63" s="37">
        <v>89.1</v>
      </c>
    </row>
    <row r="64" spans="1:41" ht="25.5">
      <c r="A64" s="36" t="s">
        <v>37</v>
      </c>
      <c r="B64" s="37">
        <v>2</v>
      </c>
      <c r="C64" s="37">
        <v>72</v>
      </c>
      <c r="E64" s="36" t="s">
        <v>38</v>
      </c>
      <c r="F64" s="37">
        <v>2</v>
      </c>
      <c r="G64" s="37">
        <v>83.3</v>
      </c>
      <c r="H64" s="37">
        <v>2</v>
      </c>
      <c r="I64" s="37">
        <v>88.7</v>
      </c>
      <c r="J64" s="37">
        <v>2</v>
      </c>
      <c r="K64" s="37">
        <v>54.7</v>
      </c>
      <c r="L64" s="37">
        <v>2</v>
      </c>
      <c r="M64" s="37">
        <v>75.599999999999994</v>
      </c>
      <c r="O64" s="36" t="s">
        <v>37</v>
      </c>
      <c r="P64" s="37">
        <v>2</v>
      </c>
      <c r="Q64" s="37">
        <v>5.6</v>
      </c>
      <c r="S64" s="36" t="s">
        <v>38</v>
      </c>
      <c r="T64" s="37">
        <v>2</v>
      </c>
      <c r="U64" s="37">
        <v>9.1</v>
      </c>
      <c r="V64" s="37">
        <v>2</v>
      </c>
      <c r="W64" s="37">
        <v>3</v>
      </c>
      <c r="X64" s="37">
        <v>2</v>
      </c>
      <c r="Y64" s="37">
        <v>19</v>
      </c>
      <c r="Z64" s="37">
        <v>2</v>
      </c>
      <c r="AA64" s="37">
        <v>10.3</v>
      </c>
      <c r="AC64" s="36" t="s">
        <v>37</v>
      </c>
      <c r="AD64" s="37">
        <v>2</v>
      </c>
      <c r="AE64" s="37">
        <v>62.4</v>
      </c>
      <c r="AG64" s="36" t="s">
        <v>38</v>
      </c>
      <c r="AH64" s="37">
        <v>2</v>
      </c>
      <c r="AI64" s="37">
        <v>83.1</v>
      </c>
      <c r="AJ64" s="37">
        <v>2</v>
      </c>
      <c r="AK64" s="37">
        <v>88.5</v>
      </c>
      <c r="AL64" s="37">
        <v>2</v>
      </c>
      <c r="AM64" s="37">
        <v>53.5</v>
      </c>
      <c r="AN64" s="37">
        <v>2</v>
      </c>
      <c r="AO64" s="37">
        <v>75</v>
      </c>
    </row>
    <row r="65" spans="1:47" ht="25.5">
      <c r="A65" s="36" t="s">
        <v>38</v>
      </c>
      <c r="B65" s="37">
        <v>2</v>
      </c>
      <c r="C65" s="37">
        <v>82.1</v>
      </c>
      <c r="E65" s="36" t="s">
        <v>39</v>
      </c>
      <c r="F65" s="37">
        <v>1</v>
      </c>
      <c r="G65" s="37">
        <v>92.6</v>
      </c>
      <c r="H65" s="37">
        <v>1</v>
      </c>
      <c r="I65" s="37">
        <v>95.1</v>
      </c>
      <c r="J65" s="37">
        <v>1</v>
      </c>
      <c r="K65" s="37">
        <v>89.1</v>
      </c>
      <c r="L65" s="37">
        <v>1</v>
      </c>
      <c r="M65" s="37">
        <v>92.3</v>
      </c>
      <c r="O65" s="36" t="s">
        <v>38</v>
      </c>
      <c r="P65" s="37">
        <v>2</v>
      </c>
      <c r="Q65" s="37">
        <v>6.5</v>
      </c>
      <c r="S65" s="36" t="s">
        <v>39</v>
      </c>
      <c r="T65" s="37">
        <v>1</v>
      </c>
      <c r="U65" s="37">
        <v>4.0999999999999996</v>
      </c>
      <c r="V65" s="37">
        <v>1</v>
      </c>
      <c r="W65" s="37">
        <v>0.9</v>
      </c>
      <c r="X65" s="37">
        <v>1</v>
      </c>
      <c r="Y65" s="37">
        <v>2.6</v>
      </c>
      <c r="Z65" s="37">
        <v>1</v>
      </c>
      <c r="AA65" s="37">
        <v>2.5</v>
      </c>
      <c r="AC65" s="36" t="s">
        <v>38</v>
      </c>
      <c r="AD65" s="37">
        <v>2</v>
      </c>
      <c r="AE65" s="37">
        <v>81.400000000000006</v>
      </c>
      <c r="AG65" s="36" t="s">
        <v>39</v>
      </c>
      <c r="AH65" s="37">
        <v>1</v>
      </c>
      <c r="AI65" s="37">
        <v>92.6</v>
      </c>
      <c r="AJ65" s="37">
        <v>1</v>
      </c>
      <c r="AK65" s="37">
        <v>95.1</v>
      </c>
      <c r="AL65" s="37">
        <v>1</v>
      </c>
      <c r="AM65" s="37">
        <v>88.9</v>
      </c>
      <c r="AN65" s="37">
        <v>1</v>
      </c>
      <c r="AO65" s="37">
        <v>92.2</v>
      </c>
    </row>
    <row r="66" spans="1:47">
      <c r="A66" s="36" t="s">
        <v>39</v>
      </c>
      <c r="B66" s="37">
        <v>2</v>
      </c>
      <c r="C66" s="37">
        <v>85.3</v>
      </c>
      <c r="E66" s="36" t="s">
        <v>40</v>
      </c>
      <c r="F66" s="37">
        <v>2</v>
      </c>
      <c r="G66" s="37">
        <v>55.6</v>
      </c>
      <c r="H66" s="37">
        <v>2</v>
      </c>
      <c r="I66" s="37">
        <v>72.5</v>
      </c>
      <c r="J66" s="37">
        <v>2</v>
      </c>
      <c r="K66" s="37">
        <v>69.7</v>
      </c>
      <c r="L66" s="37">
        <v>2</v>
      </c>
      <c r="M66" s="37">
        <v>65.900000000000006</v>
      </c>
      <c r="O66" s="36" t="s">
        <v>39</v>
      </c>
      <c r="P66" s="37">
        <v>2</v>
      </c>
      <c r="Q66" s="37">
        <v>3.4</v>
      </c>
      <c r="S66" s="36" t="s">
        <v>40</v>
      </c>
      <c r="T66" s="37">
        <v>2</v>
      </c>
      <c r="U66" s="37">
        <v>4.9000000000000004</v>
      </c>
      <c r="V66" s="37">
        <v>2</v>
      </c>
      <c r="W66" s="37">
        <v>12.1</v>
      </c>
      <c r="X66" s="37">
        <v>2</v>
      </c>
      <c r="Y66" s="37">
        <v>6.1</v>
      </c>
      <c r="Z66" s="37">
        <v>2</v>
      </c>
      <c r="AA66" s="37">
        <v>7.7</v>
      </c>
      <c r="AC66" s="36" t="s">
        <v>39</v>
      </c>
      <c r="AD66" s="37">
        <v>2</v>
      </c>
      <c r="AE66" s="37">
        <v>84.9</v>
      </c>
      <c r="AG66" s="36" t="s">
        <v>40</v>
      </c>
      <c r="AH66" s="37">
        <v>2</v>
      </c>
      <c r="AI66" s="37">
        <v>55.5</v>
      </c>
      <c r="AJ66" s="37">
        <v>2</v>
      </c>
      <c r="AK66" s="37">
        <v>72.5</v>
      </c>
      <c r="AL66" s="37">
        <v>2</v>
      </c>
      <c r="AM66" s="37">
        <v>69.7</v>
      </c>
      <c r="AN66" s="37">
        <v>2</v>
      </c>
      <c r="AO66" s="37">
        <v>65.900000000000006</v>
      </c>
    </row>
    <row r="67" spans="1:47">
      <c r="A67" s="36" t="s">
        <v>40</v>
      </c>
      <c r="B67" s="37">
        <v>2</v>
      </c>
      <c r="C67" s="37">
        <v>47.2</v>
      </c>
      <c r="E67" s="36" t="s">
        <v>41</v>
      </c>
      <c r="F67" s="37">
        <v>2</v>
      </c>
      <c r="G67" s="37">
        <v>91.6</v>
      </c>
      <c r="H67" s="37">
        <v>2</v>
      </c>
      <c r="I67" s="37">
        <v>95.2</v>
      </c>
      <c r="J67" s="37">
        <v>2</v>
      </c>
      <c r="K67" s="37">
        <v>93.9</v>
      </c>
      <c r="L67" s="37">
        <v>2</v>
      </c>
      <c r="M67" s="37">
        <v>93.6</v>
      </c>
      <c r="O67" s="36" t="s">
        <v>40</v>
      </c>
      <c r="P67" s="37">
        <v>2</v>
      </c>
      <c r="Q67" s="37">
        <v>21.4</v>
      </c>
      <c r="S67" s="36" t="s">
        <v>41</v>
      </c>
      <c r="T67" s="37">
        <v>2</v>
      </c>
      <c r="U67" s="37">
        <v>2.5</v>
      </c>
      <c r="V67" s="37">
        <v>2</v>
      </c>
      <c r="W67" s="37">
        <v>1.3</v>
      </c>
      <c r="X67" s="37">
        <v>2</v>
      </c>
      <c r="Y67" s="37">
        <v>2.2999999999999998</v>
      </c>
      <c r="Z67" s="37">
        <v>2</v>
      </c>
      <c r="AA67" s="37">
        <v>2.1</v>
      </c>
      <c r="AC67" s="36" t="s">
        <v>40</v>
      </c>
      <c r="AD67" s="37">
        <v>2</v>
      </c>
      <c r="AE67" s="37">
        <v>46.3</v>
      </c>
      <c r="AG67" s="36" t="s">
        <v>41</v>
      </c>
      <c r="AH67" s="37">
        <v>2</v>
      </c>
      <c r="AI67" s="37">
        <v>90.3</v>
      </c>
      <c r="AJ67" s="37">
        <v>2</v>
      </c>
      <c r="AK67" s="37">
        <v>94.8</v>
      </c>
      <c r="AL67" s="37">
        <v>2</v>
      </c>
      <c r="AM67" s="37">
        <v>93.5</v>
      </c>
      <c r="AN67" s="37">
        <v>2</v>
      </c>
      <c r="AO67" s="37">
        <v>92.9</v>
      </c>
    </row>
    <row r="68" spans="1:47" ht="25.5">
      <c r="A68" s="36" t="s">
        <v>41</v>
      </c>
      <c r="B68" s="37">
        <v>2</v>
      </c>
      <c r="C68" s="37">
        <v>90.4</v>
      </c>
      <c r="E68" s="36" t="s">
        <v>42</v>
      </c>
      <c r="F68" s="37">
        <v>31</v>
      </c>
      <c r="G68" s="37">
        <v>80.900000000000006</v>
      </c>
      <c r="H68" s="37">
        <v>31</v>
      </c>
      <c r="I68" s="37">
        <v>82.2</v>
      </c>
      <c r="J68" s="37">
        <v>31</v>
      </c>
      <c r="K68" s="37">
        <v>81.599999999999994</v>
      </c>
      <c r="L68" s="37">
        <v>31</v>
      </c>
      <c r="M68" s="37">
        <v>81.599999999999994</v>
      </c>
      <c r="O68" s="36" t="s">
        <v>41</v>
      </c>
      <c r="P68" s="37">
        <v>2</v>
      </c>
      <c r="Q68" s="37">
        <v>3.2</v>
      </c>
      <c r="S68" s="36" t="s">
        <v>42</v>
      </c>
      <c r="T68" s="37">
        <v>31</v>
      </c>
      <c r="U68" s="37">
        <v>1.9</v>
      </c>
      <c r="V68" s="37">
        <v>31</v>
      </c>
      <c r="W68" s="37">
        <v>2.8</v>
      </c>
      <c r="X68" s="37">
        <v>31</v>
      </c>
      <c r="Y68" s="37">
        <v>2.8</v>
      </c>
      <c r="Z68" s="37">
        <v>31</v>
      </c>
      <c r="AA68" s="37">
        <v>2.5</v>
      </c>
      <c r="AC68" s="36" t="s">
        <v>41</v>
      </c>
      <c r="AD68" s="37">
        <v>2</v>
      </c>
      <c r="AE68" s="37">
        <v>89.5</v>
      </c>
      <c r="AG68" s="36" t="s">
        <v>42</v>
      </c>
      <c r="AH68" s="37">
        <v>31</v>
      </c>
      <c r="AI68" s="37">
        <v>80.599999999999994</v>
      </c>
      <c r="AJ68" s="37">
        <v>31</v>
      </c>
      <c r="AK68" s="37">
        <v>82</v>
      </c>
      <c r="AL68" s="37">
        <v>31</v>
      </c>
      <c r="AM68" s="37">
        <v>81.3</v>
      </c>
      <c r="AN68" s="37">
        <v>31</v>
      </c>
      <c r="AO68" s="37">
        <v>81.3</v>
      </c>
    </row>
    <row r="69" spans="1:47" ht="25.5">
      <c r="A69" s="36" t="s">
        <v>42</v>
      </c>
      <c r="B69" s="37">
        <v>31</v>
      </c>
      <c r="C69" s="37">
        <v>73.400000000000006</v>
      </c>
      <c r="E69" s="36" t="s">
        <v>43</v>
      </c>
      <c r="F69" s="37">
        <v>5</v>
      </c>
      <c r="G69" s="37">
        <v>89.1</v>
      </c>
      <c r="H69" s="37">
        <v>4</v>
      </c>
      <c r="I69" s="37">
        <v>88</v>
      </c>
      <c r="J69" s="37">
        <v>4</v>
      </c>
      <c r="K69" s="37">
        <v>88.8</v>
      </c>
      <c r="L69" s="37">
        <v>5</v>
      </c>
      <c r="M69" s="37">
        <v>88.7</v>
      </c>
      <c r="O69" s="36" t="s">
        <v>42</v>
      </c>
      <c r="P69" s="37">
        <v>31</v>
      </c>
      <c r="Q69" s="37">
        <v>4.5999999999999996</v>
      </c>
      <c r="S69" s="36" t="s">
        <v>43</v>
      </c>
      <c r="T69" s="37">
        <v>5</v>
      </c>
      <c r="U69" s="37">
        <v>0.8</v>
      </c>
      <c r="V69" s="37">
        <v>4</v>
      </c>
      <c r="W69" s="37">
        <v>0.6</v>
      </c>
      <c r="X69" s="37">
        <v>4</v>
      </c>
      <c r="Y69" s="37">
        <v>0.7</v>
      </c>
      <c r="Z69" s="37">
        <v>5</v>
      </c>
      <c r="AA69" s="37">
        <v>0.7</v>
      </c>
      <c r="AC69" s="36" t="s">
        <v>42</v>
      </c>
      <c r="AD69" s="37">
        <v>31</v>
      </c>
      <c r="AE69" s="37">
        <v>71.099999999999994</v>
      </c>
      <c r="AG69" s="36" t="s">
        <v>43</v>
      </c>
      <c r="AH69" s="37">
        <v>5</v>
      </c>
      <c r="AI69" s="37">
        <v>87.8</v>
      </c>
      <c r="AJ69" s="37">
        <v>4</v>
      </c>
      <c r="AK69" s="37">
        <v>86.7</v>
      </c>
      <c r="AL69" s="37">
        <v>4</v>
      </c>
      <c r="AM69" s="37">
        <v>87</v>
      </c>
      <c r="AN69" s="37">
        <v>5</v>
      </c>
      <c r="AO69" s="37">
        <v>87.2</v>
      </c>
    </row>
    <row r="70" spans="1:47">
      <c r="A70" s="36" t="s">
        <v>43</v>
      </c>
      <c r="B70" s="37">
        <v>7</v>
      </c>
      <c r="C70" s="37">
        <v>80.400000000000006</v>
      </c>
      <c r="E70" s="36" t="s">
        <v>44</v>
      </c>
      <c r="F70" s="37">
        <v>1</v>
      </c>
      <c r="G70" s="37">
        <v>98.6</v>
      </c>
      <c r="H70" s="37">
        <v>1</v>
      </c>
      <c r="I70" s="37">
        <v>90.8</v>
      </c>
      <c r="J70" s="37">
        <v>1</v>
      </c>
      <c r="K70" s="37">
        <v>89.3</v>
      </c>
      <c r="L70" s="37">
        <v>1</v>
      </c>
      <c r="M70" s="37">
        <v>92.9</v>
      </c>
      <c r="O70" s="36" t="s">
        <v>43</v>
      </c>
      <c r="P70" s="37">
        <v>7</v>
      </c>
      <c r="Q70" s="37">
        <v>1.9</v>
      </c>
      <c r="S70" s="36" t="s">
        <v>44</v>
      </c>
      <c r="T70" s="37">
        <v>1</v>
      </c>
      <c r="U70" s="37">
        <v>1.4</v>
      </c>
      <c r="V70" s="37">
        <v>1</v>
      </c>
      <c r="W70" s="37">
        <v>0.6</v>
      </c>
      <c r="X70" s="37">
        <v>1</v>
      </c>
      <c r="Y70" s="37">
        <v>1.5</v>
      </c>
      <c r="Z70" s="37">
        <v>1</v>
      </c>
      <c r="AA70" s="37">
        <v>1.2</v>
      </c>
      <c r="AC70" s="36" t="s">
        <v>43</v>
      </c>
      <c r="AD70" s="37">
        <v>7</v>
      </c>
      <c r="AE70" s="37">
        <v>77.599999999999994</v>
      </c>
      <c r="AG70" s="36" t="s">
        <v>44</v>
      </c>
      <c r="AH70" s="37">
        <v>1</v>
      </c>
      <c r="AI70" s="37">
        <v>98.6</v>
      </c>
      <c r="AJ70" s="37">
        <v>1</v>
      </c>
      <c r="AK70" s="37">
        <v>90.8</v>
      </c>
      <c r="AL70" s="37">
        <v>1</v>
      </c>
      <c r="AM70" s="37">
        <v>89.3</v>
      </c>
      <c r="AN70" s="37">
        <v>1</v>
      </c>
      <c r="AO70" s="37">
        <v>92.9</v>
      </c>
    </row>
    <row r="71" spans="1:47" ht="25.5">
      <c r="A71" s="36" t="s">
        <v>44</v>
      </c>
      <c r="B71" s="37">
        <v>1</v>
      </c>
      <c r="C71" s="37">
        <v>85.3</v>
      </c>
      <c r="E71" s="36" t="s">
        <v>45</v>
      </c>
      <c r="F71" s="37">
        <v>2</v>
      </c>
      <c r="G71" s="37">
        <v>82.3</v>
      </c>
      <c r="H71" s="37">
        <v>2</v>
      </c>
      <c r="I71" s="37">
        <v>75.3</v>
      </c>
      <c r="J71" s="37">
        <v>2</v>
      </c>
      <c r="K71" s="37">
        <v>83.2</v>
      </c>
      <c r="L71" s="37">
        <v>2</v>
      </c>
      <c r="M71" s="37">
        <v>80.3</v>
      </c>
      <c r="O71" s="36" t="s">
        <v>44</v>
      </c>
      <c r="P71" s="37">
        <v>1</v>
      </c>
      <c r="Q71" s="37">
        <v>1.6</v>
      </c>
      <c r="S71" s="36" t="s">
        <v>45</v>
      </c>
      <c r="T71" s="37">
        <v>2</v>
      </c>
      <c r="U71" s="37">
        <v>6</v>
      </c>
      <c r="V71" s="37">
        <v>2</v>
      </c>
      <c r="W71" s="37">
        <v>1.8</v>
      </c>
      <c r="X71" s="37">
        <v>2</v>
      </c>
      <c r="Y71" s="37">
        <v>5.6</v>
      </c>
      <c r="Z71" s="37">
        <v>2</v>
      </c>
      <c r="AA71" s="37">
        <v>4.5</v>
      </c>
      <c r="AC71" s="36" t="s">
        <v>44</v>
      </c>
      <c r="AD71" s="37">
        <v>1</v>
      </c>
      <c r="AE71" s="37">
        <v>84</v>
      </c>
      <c r="AG71" s="36" t="s">
        <v>45</v>
      </c>
      <c r="AH71" s="37">
        <v>2</v>
      </c>
      <c r="AI71" s="37">
        <v>81.3</v>
      </c>
      <c r="AJ71" s="37">
        <v>2</v>
      </c>
      <c r="AK71" s="37">
        <v>74</v>
      </c>
      <c r="AL71" s="37">
        <v>2</v>
      </c>
      <c r="AM71" s="37">
        <v>82.9</v>
      </c>
      <c r="AN71" s="37">
        <v>2</v>
      </c>
      <c r="AO71" s="37">
        <v>79.400000000000006</v>
      </c>
    </row>
    <row r="72" spans="1:47">
      <c r="A72" s="36" t="s">
        <v>45</v>
      </c>
      <c r="B72" s="37">
        <v>2</v>
      </c>
      <c r="C72" s="37">
        <v>76.7</v>
      </c>
      <c r="E72" s="36" t="s">
        <v>46</v>
      </c>
      <c r="F72" s="37">
        <v>8</v>
      </c>
      <c r="G72" s="37">
        <v>87.1</v>
      </c>
      <c r="H72" s="37">
        <v>8</v>
      </c>
      <c r="I72" s="37">
        <v>78.7</v>
      </c>
      <c r="J72" s="37">
        <v>8</v>
      </c>
      <c r="K72" s="37">
        <v>91.2</v>
      </c>
      <c r="L72" s="37">
        <v>8</v>
      </c>
      <c r="M72" s="37">
        <v>85.7</v>
      </c>
      <c r="O72" s="36" t="s">
        <v>45</v>
      </c>
      <c r="P72" s="37">
        <v>2</v>
      </c>
      <c r="Q72" s="37">
        <v>7.2</v>
      </c>
      <c r="S72" s="36" t="s">
        <v>46</v>
      </c>
      <c r="T72" s="37">
        <v>8</v>
      </c>
      <c r="U72" s="37">
        <v>7.7</v>
      </c>
      <c r="V72" s="37">
        <v>8</v>
      </c>
      <c r="W72" s="37">
        <v>5.8</v>
      </c>
      <c r="X72" s="37">
        <v>8</v>
      </c>
      <c r="Y72" s="37">
        <v>3.1</v>
      </c>
      <c r="Z72" s="37">
        <v>8</v>
      </c>
      <c r="AA72" s="37">
        <v>5.5</v>
      </c>
      <c r="AC72" s="36" t="s">
        <v>45</v>
      </c>
      <c r="AD72" s="37">
        <v>2</v>
      </c>
      <c r="AE72" s="37">
        <v>71.099999999999994</v>
      </c>
      <c r="AG72" s="36" t="s">
        <v>46</v>
      </c>
      <c r="AH72" s="37">
        <v>8</v>
      </c>
      <c r="AI72" s="37">
        <v>86.4</v>
      </c>
      <c r="AJ72" s="37">
        <v>8</v>
      </c>
      <c r="AK72" s="37">
        <v>77.5</v>
      </c>
      <c r="AL72" s="37">
        <v>8</v>
      </c>
      <c r="AM72" s="37">
        <v>90.1</v>
      </c>
      <c r="AN72" s="37">
        <v>8</v>
      </c>
      <c r="AO72" s="37">
        <v>84.7</v>
      </c>
    </row>
    <row r="73" spans="1:47">
      <c r="A73" s="36" t="s">
        <v>46</v>
      </c>
      <c r="B73" s="37">
        <v>10</v>
      </c>
      <c r="C73" s="37">
        <v>84.7</v>
      </c>
      <c r="E73" s="36" t="s">
        <v>47</v>
      </c>
      <c r="F73" s="37">
        <v>10</v>
      </c>
      <c r="G73" s="37">
        <v>79.099999999999994</v>
      </c>
      <c r="H73" s="37">
        <v>10</v>
      </c>
      <c r="I73" s="37">
        <v>64.2</v>
      </c>
      <c r="J73" s="37">
        <v>10</v>
      </c>
      <c r="K73" s="37">
        <v>69.3</v>
      </c>
      <c r="L73" s="37">
        <v>10</v>
      </c>
      <c r="M73" s="37">
        <v>70.900000000000006</v>
      </c>
      <c r="O73" s="36" t="s">
        <v>46</v>
      </c>
      <c r="P73" s="37">
        <v>10</v>
      </c>
      <c r="Q73" s="37">
        <v>4.5</v>
      </c>
      <c r="S73" s="36" t="s">
        <v>47</v>
      </c>
      <c r="T73" s="37">
        <v>10</v>
      </c>
      <c r="U73" s="37">
        <v>10.1</v>
      </c>
      <c r="V73" s="37">
        <v>10</v>
      </c>
      <c r="W73" s="37">
        <v>20.7</v>
      </c>
      <c r="X73" s="37">
        <v>10</v>
      </c>
      <c r="Y73" s="37">
        <v>18.399999999999999</v>
      </c>
      <c r="Z73" s="37">
        <v>10</v>
      </c>
      <c r="AA73" s="37">
        <v>16.399999999999999</v>
      </c>
      <c r="AC73" s="36" t="s">
        <v>46</v>
      </c>
      <c r="AD73" s="37">
        <v>10</v>
      </c>
      <c r="AE73" s="37">
        <v>84</v>
      </c>
      <c r="AG73" s="36" t="s">
        <v>47</v>
      </c>
      <c r="AH73" s="37">
        <v>10</v>
      </c>
      <c r="AI73" s="37">
        <v>77.8</v>
      </c>
      <c r="AJ73" s="37">
        <v>10</v>
      </c>
      <c r="AK73" s="37">
        <v>63.4</v>
      </c>
      <c r="AL73" s="37">
        <v>10</v>
      </c>
      <c r="AM73" s="37">
        <v>68.2</v>
      </c>
      <c r="AN73" s="37">
        <v>10</v>
      </c>
      <c r="AO73" s="37">
        <v>69.8</v>
      </c>
    </row>
    <row r="74" spans="1:47" ht="25.5">
      <c r="A74" s="36" t="s">
        <v>47</v>
      </c>
      <c r="B74" s="37">
        <v>13</v>
      </c>
      <c r="C74" s="37">
        <v>80.5</v>
      </c>
      <c r="E74" s="36" t="s">
        <v>48</v>
      </c>
      <c r="F74" s="37">
        <v>5</v>
      </c>
      <c r="G74" s="37">
        <v>92.6</v>
      </c>
      <c r="H74" s="37">
        <v>5</v>
      </c>
      <c r="I74" s="37">
        <v>92.8</v>
      </c>
      <c r="J74" s="37">
        <v>5</v>
      </c>
      <c r="K74" s="37">
        <v>89</v>
      </c>
      <c r="L74" s="37">
        <v>5</v>
      </c>
      <c r="M74" s="37">
        <v>91.5</v>
      </c>
      <c r="O74" s="36" t="s">
        <v>47</v>
      </c>
      <c r="P74" s="37">
        <v>13</v>
      </c>
      <c r="Q74" s="37">
        <v>7.9</v>
      </c>
      <c r="S74" s="36" t="s">
        <v>48</v>
      </c>
      <c r="T74" s="37">
        <v>5</v>
      </c>
      <c r="U74" s="37">
        <v>0.1</v>
      </c>
      <c r="V74" s="37">
        <v>5</v>
      </c>
      <c r="W74" s="37">
        <v>0.2</v>
      </c>
      <c r="X74" s="37">
        <v>5</v>
      </c>
      <c r="Y74" s="37">
        <v>0.4</v>
      </c>
      <c r="Z74" s="37">
        <v>5</v>
      </c>
      <c r="AA74" s="37">
        <v>0.2</v>
      </c>
      <c r="AC74" s="36" t="s">
        <v>47</v>
      </c>
      <c r="AD74" s="37">
        <v>13</v>
      </c>
      <c r="AE74" s="37">
        <v>79</v>
      </c>
      <c r="AG74" s="36" t="s">
        <v>48</v>
      </c>
      <c r="AH74" s="37">
        <v>5</v>
      </c>
      <c r="AI74" s="37">
        <v>92</v>
      </c>
      <c r="AJ74" s="37">
        <v>5</v>
      </c>
      <c r="AK74" s="37">
        <v>92.2</v>
      </c>
      <c r="AL74" s="37">
        <v>5</v>
      </c>
      <c r="AM74" s="37">
        <v>88.6</v>
      </c>
      <c r="AN74" s="37">
        <v>5</v>
      </c>
      <c r="AO74" s="37">
        <v>90.9</v>
      </c>
    </row>
    <row r="75" spans="1:47">
      <c r="A75" s="36" t="s">
        <v>48</v>
      </c>
      <c r="B75" s="37">
        <v>5</v>
      </c>
      <c r="C75" s="37">
        <v>87.6</v>
      </c>
      <c r="E75" s="36" t="s">
        <v>49</v>
      </c>
      <c r="F75" s="37">
        <v>15</v>
      </c>
      <c r="G75" s="37">
        <v>78.3</v>
      </c>
      <c r="H75" s="37">
        <v>15</v>
      </c>
      <c r="I75" s="37">
        <v>76.900000000000006</v>
      </c>
      <c r="J75" s="37">
        <v>15</v>
      </c>
      <c r="K75" s="37">
        <v>78.8</v>
      </c>
      <c r="L75" s="37">
        <v>15</v>
      </c>
      <c r="M75" s="37">
        <v>78</v>
      </c>
      <c r="O75" s="36" t="s">
        <v>48</v>
      </c>
      <c r="P75" s="37">
        <v>5</v>
      </c>
      <c r="Q75" s="37">
        <v>1.6</v>
      </c>
      <c r="S75" s="36" t="s">
        <v>49</v>
      </c>
      <c r="T75" s="37">
        <v>15</v>
      </c>
      <c r="U75" s="37">
        <v>2.8</v>
      </c>
      <c r="V75" s="37">
        <v>15</v>
      </c>
      <c r="W75" s="37">
        <v>2.4</v>
      </c>
      <c r="X75" s="37">
        <v>15</v>
      </c>
      <c r="Y75" s="37">
        <v>2.2999999999999998</v>
      </c>
      <c r="Z75" s="37">
        <v>15</v>
      </c>
      <c r="AA75" s="37">
        <v>2.5</v>
      </c>
      <c r="AC75" s="36" t="s">
        <v>48</v>
      </c>
      <c r="AD75" s="37">
        <v>5</v>
      </c>
      <c r="AE75" s="37">
        <v>86.7</v>
      </c>
      <c r="AG75" s="36" t="s">
        <v>49</v>
      </c>
      <c r="AH75" s="37">
        <v>15</v>
      </c>
      <c r="AI75" s="37">
        <v>77.099999999999994</v>
      </c>
      <c r="AJ75" s="37">
        <v>15</v>
      </c>
      <c r="AK75" s="37">
        <v>74.5</v>
      </c>
      <c r="AL75" s="37">
        <v>15</v>
      </c>
      <c r="AM75" s="37">
        <v>76.099999999999994</v>
      </c>
      <c r="AN75" s="37">
        <v>15</v>
      </c>
      <c r="AO75" s="37">
        <v>75.900000000000006</v>
      </c>
    </row>
    <row r="76" spans="1:47" ht="25.5">
      <c r="A76" s="36" t="s">
        <v>49</v>
      </c>
      <c r="B76" s="37">
        <v>17</v>
      </c>
      <c r="C76" s="37">
        <v>72</v>
      </c>
      <c r="E76" s="36" t="s">
        <v>50</v>
      </c>
      <c r="F76" s="37">
        <v>19</v>
      </c>
      <c r="G76" s="37">
        <v>54.4</v>
      </c>
      <c r="H76" s="37">
        <v>19</v>
      </c>
      <c r="I76" s="37">
        <v>71.099999999999994</v>
      </c>
      <c r="J76" s="37">
        <v>19</v>
      </c>
      <c r="K76" s="37">
        <v>63.7</v>
      </c>
      <c r="L76" s="37">
        <v>19</v>
      </c>
      <c r="M76" s="37">
        <v>63</v>
      </c>
      <c r="O76" s="36" t="s">
        <v>49</v>
      </c>
      <c r="P76" s="37">
        <v>17</v>
      </c>
      <c r="Q76" s="37">
        <v>5.0999999999999996</v>
      </c>
      <c r="S76" s="36" t="s">
        <v>50</v>
      </c>
      <c r="T76" s="37">
        <v>19</v>
      </c>
      <c r="U76" s="37">
        <v>30.2</v>
      </c>
      <c r="V76" s="37">
        <v>19</v>
      </c>
      <c r="W76" s="37">
        <v>15.6</v>
      </c>
      <c r="X76" s="37">
        <v>19</v>
      </c>
      <c r="Y76" s="37">
        <v>28.4</v>
      </c>
      <c r="Z76" s="37">
        <v>19</v>
      </c>
      <c r="AA76" s="37">
        <v>24.8</v>
      </c>
      <c r="AC76" s="36" t="s">
        <v>49</v>
      </c>
      <c r="AD76" s="37">
        <v>17</v>
      </c>
      <c r="AE76" s="37">
        <v>70.2</v>
      </c>
      <c r="AG76" s="36" t="s">
        <v>50</v>
      </c>
      <c r="AH76" s="37">
        <v>19</v>
      </c>
      <c r="AI76" s="37">
        <v>54.3</v>
      </c>
      <c r="AJ76" s="37">
        <v>19</v>
      </c>
      <c r="AK76" s="37">
        <v>70.8</v>
      </c>
      <c r="AL76" s="37">
        <v>19</v>
      </c>
      <c r="AM76" s="37">
        <v>63.4</v>
      </c>
      <c r="AN76" s="37">
        <v>19</v>
      </c>
      <c r="AO76" s="37">
        <v>62.8</v>
      </c>
    </row>
    <row r="77" spans="1:47" ht="38.25">
      <c r="A77" s="36" t="s">
        <v>50</v>
      </c>
      <c r="B77" s="37">
        <v>45</v>
      </c>
      <c r="C77" s="37">
        <v>72</v>
      </c>
      <c r="E77" s="36" t="s">
        <v>51</v>
      </c>
      <c r="F77" s="37">
        <v>104</v>
      </c>
      <c r="G77" s="37">
        <v>91.2</v>
      </c>
      <c r="H77" s="37">
        <v>104</v>
      </c>
      <c r="I77" s="37">
        <v>90.1</v>
      </c>
      <c r="J77" s="37">
        <v>104</v>
      </c>
      <c r="K77" s="37">
        <v>91.5</v>
      </c>
      <c r="L77" s="37">
        <v>104</v>
      </c>
      <c r="M77" s="37">
        <v>90.9</v>
      </c>
      <c r="O77" s="36" t="s">
        <v>50</v>
      </c>
      <c r="P77" s="37">
        <v>45</v>
      </c>
      <c r="Q77" s="37">
        <v>11.7</v>
      </c>
      <c r="S77" s="36" t="s">
        <v>51</v>
      </c>
      <c r="T77" s="37">
        <v>104</v>
      </c>
      <c r="U77" s="37">
        <v>1.3</v>
      </c>
      <c r="V77" s="37">
        <v>104</v>
      </c>
      <c r="W77" s="37">
        <v>2.6</v>
      </c>
      <c r="X77" s="37">
        <v>104</v>
      </c>
      <c r="Y77" s="37">
        <v>1.3</v>
      </c>
      <c r="Z77" s="37">
        <v>104</v>
      </c>
      <c r="AA77" s="37">
        <v>1.7</v>
      </c>
      <c r="AC77" s="36" t="s">
        <v>50</v>
      </c>
      <c r="AD77" s="37">
        <v>45</v>
      </c>
      <c r="AE77" s="37">
        <v>71.400000000000006</v>
      </c>
      <c r="AG77" s="36" t="s">
        <v>51</v>
      </c>
      <c r="AH77" s="37">
        <v>104</v>
      </c>
      <c r="AI77" s="37">
        <v>91.1</v>
      </c>
      <c r="AJ77" s="37">
        <v>104</v>
      </c>
      <c r="AK77" s="37">
        <v>90.1</v>
      </c>
      <c r="AL77" s="37">
        <v>104</v>
      </c>
      <c r="AM77" s="37">
        <v>91.5</v>
      </c>
      <c r="AN77" s="37">
        <v>104</v>
      </c>
      <c r="AO77" s="37">
        <v>90.9</v>
      </c>
    </row>
    <row r="78" spans="1:47" ht="25.5">
      <c r="A78" s="36" t="s">
        <v>51</v>
      </c>
      <c r="B78" s="37">
        <v>120</v>
      </c>
      <c r="C78" s="37">
        <v>79.7</v>
      </c>
      <c r="E78" s="38" t="s">
        <v>54</v>
      </c>
      <c r="F78" s="39">
        <v>439</v>
      </c>
      <c r="G78" s="39">
        <v>80.8</v>
      </c>
      <c r="H78" s="39">
        <v>438</v>
      </c>
      <c r="I78" s="39">
        <v>80.900000000000006</v>
      </c>
      <c r="J78" s="39">
        <v>440</v>
      </c>
      <c r="K78" s="39">
        <v>82</v>
      </c>
      <c r="L78" s="39">
        <v>444</v>
      </c>
      <c r="M78" s="39">
        <v>81.2</v>
      </c>
      <c r="O78" s="36" t="s">
        <v>51</v>
      </c>
      <c r="P78" s="37">
        <v>120</v>
      </c>
      <c r="Q78" s="37">
        <v>6.7</v>
      </c>
      <c r="S78" s="38" t="s">
        <v>54</v>
      </c>
      <c r="T78" s="39">
        <v>439</v>
      </c>
      <c r="U78" s="39">
        <v>5.3</v>
      </c>
      <c r="V78" s="39">
        <v>438</v>
      </c>
      <c r="W78" s="39">
        <v>5.5</v>
      </c>
      <c r="X78" s="39">
        <v>440</v>
      </c>
      <c r="Y78" s="39">
        <v>5.7</v>
      </c>
      <c r="Z78" s="39">
        <v>444</v>
      </c>
      <c r="AA78" s="39">
        <v>5.5</v>
      </c>
      <c r="AC78" s="36" t="s">
        <v>51</v>
      </c>
      <c r="AD78" s="37">
        <v>120</v>
      </c>
      <c r="AE78" s="37">
        <v>79.5</v>
      </c>
      <c r="AG78" s="38" t="s">
        <v>54</v>
      </c>
      <c r="AH78" s="39">
        <v>439</v>
      </c>
      <c r="AI78" s="39">
        <v>80</v>
      </c>
      <c r="AJ78" s="39">
        <v>438</v>
      </c>
      <c r="AK78" s="39">
        <v>79.400000000000006</v>
      </c>
      <c r="AL78" s="39">
        <v>440</v>
      </c>
      <c r="AM78" s="39">
        <v>81</v>
      </c>
      <c r="AN78" s="39">
        <v>444</v>
      </c>
      <c r="AO78" s="39">
        <v>80.099999999999994</v>
      </c>
    </row>
    <row r="79" spans="1:47">
      <c r="A79" s="38" t="s">
        <v>54</v>
      </c>
      <c r="B79" s="39">
        <v>538</v>
      </c>
      <c r="C79" s="39">
        <v>78.3</v>
      </c>
      <c r="O79" s="38" t="s">
        <v>54</v>
      </c>
      <c r="P79" s="39">
        <v>538</v>
      </c>
      <c r="Q79" s="39">
        <v>6.4</v>
      </c>
      <c r="AC79" s="38" t="s">
        <v>54</v>
      </c>
      <c r="AD79" s="39">
        <v>538</v>
      </c>
      <c r="AE79" s="39">
        <v>77.2</v>
      </c>
    </row>
    <row r="80" spans="1:47" ht="63.75">
      <c r="A80" s="36" t="s">
        <v>58</v>
      </c>
      <c r="E80" s="36" t="s">
        <v>58</v>
      </c>
      <c r="F80" s="40"/>
      <c r="O80" s="36" t="s">
        <v>58</v>
      </c>
      <c r="S80" s="36" t="s">
        <v>58</v>
      </c>
      <c r="T80" s="32"/>
      <c r="U80" s="32"/>
      <c r="V80" s="32"/>
      <c r="W80" s="32"/>
      <c r="X80" s="32"/>
      <c r="Y80" s="32"/>
      <c r="Z80" s="32"/>
      <c r="AA80" s="32"/>
      <c r="AC80" s="36" t="s">
        <v>58</v>
      </c>
      <c r="AG80" s="36" t="s">
        <v>58</v>
      </c>
      <c r="AQ80" s="36" t="s">
        <v>58</v>
      </c>
      <c r="AU80" s="36" t="s">
        <v>58</v>
      </c>
    </row>
    <row r="81" spans="1:48" ht="38.25" customHeight="1">
      <c r="B81" s="34" t="s">
        <v>17</v>
      </c>
      <c r="C81" s="35" t="s">
        <v>18</v>
      </c>
      <c r="F81" s="34" t="s">
        <v>17</v>
      </c>
      <c r="G81" s="35" t="s">
        <v>18</v>
      </c>
      <c r="H81" s="34" t="s">
        <v>17</v>
      </c>
      <c r="I81" s="35" t="s">
        <v>18</v>
      </c>
      <c r="J81" s="34" t="s">
        <v>17</v>
      </c>
      <c r="K81" s="35" t="s">
        <v>18</v>
      </c>
      <c r="L81" s="34" t="s">
        <v>17</v>
      </c>
      <c r="M81" s="35" t="s">
        <v>18</v>
      </c>
      <c r="P81" s="34" t="s">
        <v>17</v>
      </c>
      <c r="Q81" s="35" t="s">
        <v>19</v>
      </c>
      <c r="T81" s="34" t="s">
        <v>17</v>
      </c>
      <c r="U81" s="35" t="s">
        <v>19</v>
      </c>
      <c r="V81" s="34" t="s">
        <v>17</v>
      </c>
      <c r="W81" s="35" t="s">
        <v>19</v>
      </c>
      <c r="X81" s="34" t="s">
        <v>17</v>
      </c>
      <c r="Y81" s="35" t="s">
        <v>19</v>
      </c>
      <c r="Z81" s="34" t="s">
        <v>17</v>
      </c>
      <c r="AA81" s="35" t="s">
        <v>19</v>
      </c>
      <c r="AD81" s="34" t="s">
        <v>17</v>
      </c>
      <c r="AE81" s="35" t="s">
        <v>19</v>
      </c>
      <c r="AH81" s="34" t="s">
        <v>17</v>
      </c>
      <c r="AI81" s="35" t="s">
        <v>19</v>
      </c>
      <c r="AJ81" s="34" t="s">
        <v>17</v>
      </c>
      <c r="AK81" s="35" t="s">
        <v>19</v>
      </c>
      <c r="AL81" s="34" t="s">
        <v>17</v>
      </c>
      <c r="AM81" s="35" t="s">
        <v>19</v>
      </c>
      <c r="AN81" s="34" t="s">
        <v>17</v>
      </c>
      <c r="AO81" s="35" t="s">
        <v>19</v>
      </c>
      <c r="AR81" s="34" t="s">
        <v>17</v>
      </c>
      <c r="AS81" s="35" t="s">
        <v>19</v>
      </c>
      <c r="AU81" s="34" t="s">
        <v>17</v>
      </c>
      <c r="AV81" s="35" t="s">
        <v>19</v>
      </c>
    </row>
    <row r="82" spans="1:48">
      <c r="A82" s="36" t="s">
        <v>59</v>
      </c>
      <c r="B82" s="37">
        <v>6</v>
      </c>
      <c r="C82" s="37">
        <v>84.6</v>
      </c>
      <c r="E82" s="36" t="s">
        <v>59</v>
      </c>
      <c r="F82" s="37">
        <v>6</v>
      </c>
      <c r="G82" s="37">
        <v>91.1</v>
      </c>
      <c r="H82" s="37">
        <v>6</v>
      </c>
      <c r="I82" s="37">
        <v>92.2</v>
      </c>
      <c r="J82" s="37">
        <v>6</v>
      </c>
      <c r="K82" s="37">
        <v>91.9</v>
      </c>
      <c r="L82" s="37">
        <v>6</v>
      </c>
      <c r="M82" s="37">
        <v>91.7</v>
      </c>
      <c r="O82" s="36" t="s">
        <v>59</v>
      </c>
      <c r="P82" s="37">
        <v>6</v>
      </c>
      <c r="Q82" s="37">
        <v>2.9</v>
      </c>
      <c r="S82" s="36" t="s">
        <v>59</v>
      </c>
      <c r="T82" s="37">
        <v>6</v>
      </c>
      <c r="U82" s="37">
        <v>1.5</v>
      </c>
      <c r="V82" s="37">
        <v>6</v>
      </c>
      <c r="W82" s="37">
        <v>1.1000000000000001</v>
      </c>
      <c r="X82" s="37">
        <v>6</v>
      </c>
      <c r="Y82" s="37">
        <v>1.2</v>
      </c>
      <c r="Z82" s="37">
        <v>6</v>
      </c>
      <c r="AA82" s="37">
        <v>1.3</v>
      </c>
      <c r="AC82" s="36" t="s">
        <v>59</v>
      </c>
      <c r="AD82" s="37">
        <v>6</v>
      </c>
      <c r="AE82" s="37">
        <v>83.4</v>
      </c>
      <c r="AG82" s="36" t="s">
        <v>59</v>
      </c>
      <c r="AH82" s="37">
        <v>6</v>
      </c>
      <c r="AI82" s="37">
        <v>90.4</v>
      </c>
      <c r="AJ82" s="37">
        <v>6</v>
      </c>
      <c r="AK82" s="37">
        <v>91.5</v>
      </c>
      <c r="AL82" s="37">
        <v>6</v>
      </c>
      <c r="AM82" s="37">
        <v>91.4</v>
      </c>
      <c r="AN82" s="37">
        <v>6</v>
      </c>
      <c r="AO82" s="37">
        <v>91.1</v>
      </c>
      <c r="AQ82" s="36" t="s">
        <v>59</v>
      </c>
      <c r="AU82" s="36" t="s">
        <v>59</v>
      </c>
    </row>
    <row r="83" spans="1:48" ht="25.5">
      <c r="A83" s="36" t="s">
        <v>60</v>
      </c>
    </row>
  </sheetData>
  <mergeCells count="41">
    <mergeCell ref="AX46:AY46"/>
    <mergeCell ref="AZ46:BA46"/>
    <mergeCell ref="BB46:BC46"/>
    <mergeCell ref="T80:U80"/>
    <mergeCell ref="V80:W80"/>
    <mergeCell ref="X80:Y80"/>
    <mergeCell ref="Z80:AA80"/>
    <mergeCell ref="Z46:AA46"/>
    <mergeCell ref="AH46:AI46"/>
    <mergeCell ref="AJ46:AK46"/>
    <mergeCell ref="AL46:AM46"/>
    <mergeCell ref="AN46:AO46"/>
    <mergeCell ref="AV46:AW46"/>
    <mergeCell ref="AZ8:BA8"/>
    <mergeCell ref="BB8:BC8"/>
    <mergeCell ref="E46:E47"/>
    <mergeCell ref="F46:G46"/>
    <mergeCell ref="H46:I46"/>
    <mergeCell ref="J46:K46"/>
    <mergeCell ref="L46:M46"/>
    <mergeCell ref="T46:U46"/>
    <mergeCell ref="V46:W46"/>
    <mergeCell ref="X46:Y46"/>
    <mergeCell ref="AJ8:AK8"/>
    <mergeCell ref="AL8:AM8"/>
    <mergeCell ref="AN8:AO8"/>
    <mergeCell ref="AU8:AU9"/>
    <mergeCell ref="AV8:AW8"/>
    <mergeCell ref="AX8:AY8"/>
    <mergeCell ref="T8:U8"/>
    <mergeCell ref="V8:W8"/>
    <mergeCell ref="X8:Y8"/>
    <mergeCell ref="Z8:AA8"/>
    <mergeCell ref="AG8:AG9"/>
    <mergeCell ref="AH8:AI8"/>
    <mergeCell ref="E8:E9"/>
    <mergeCell ref="F8:G8"/>
    <mergeCell ref="H8:I8"/>
    <mergeCell ref="J8:K8"/>
    <mergeCell ref="L8:M8"/>
    <mergeCell ref="S8:S9"/>
  </mergeCells>
  <hyperlinks>
    <hyperlink ref="A6" r:id="rId1" display="http://www.iaea.org/cgi-bin/db.page.pl/pris.ucfdef.htm"/>
    <hyperlink ref="E6" r:id="rId2" display="http://www.iaea.org/cgi-bin/db.page.pl/pris.ucfdef.htm"/>
    <hyperlink ref="G9" r:id="rId3" display="http://www.iaea.org/cgi-bin/db.page.pl/pris.ucfdef.htm"/>
    <hyperlink ref="I9" r:id="rId4" display="http://www.iaea.org/cgi-bin/db.page.pl/pris.ucfdef.htm"/>
    <hyperlink ref="K9" r:id="rId5" display="http://www.iaea.org/cgi-bin/db.page.pl/pris.ucfdef.htm"/>
    <hyperlink ref="M9" r:id="rId6" display="http://www.iaea.org/cgi-bin/db.page.pl/pris.ucfdef.htm"/>
    <hyperlink ref="O6" r:id="rId7" display="http://www.iaea.org/cgi-bin/db.page.pl/pris.ucldef.htm"/>
    <hyperlink ref="Q9" r:id="rId8" display="http://www.iaea.org/cgi-bin/db.page.pl/pris.ucldef.htm"/>
    <hyperlink ref="S6" r:id="rId9" display="http://www.iaea.org/cgi-bin/db.page.pl/pris.ucldef.htm"/>
    <hyperlink ref="U9" r:id="rId10" display="http://www.iaea.org/cgi-bin/db.page.pl/pris.ucldef.htm"/>
    <hyperlink ref="W9" r:id="rId11" display="http://www.iaea.org/cgi-bin/db.page.pl/pris.ucldef.htm"/>
    <hyperlink ref="Y9" r:id="rId12" display="http://www.iaea.org/cgi-bin/db.page.pl/pris.ucldef.htm"/>
    <hyperlink ref="AA9" r:id="rId13" display="http://www.iaea.org/cgi-bin/db.page.pl/pris.ucldef.htm"/>
    <hyperlink ref="AC6" r:id="rId14" display="http://www.iaea.org/cgi-bin/db.page.pl/pris.eafdef.htm"/>
    <hyperlink ref="AG6" r:id="rId15" display="http://www.iaea.org/cgi-bin/db.page.pl/pris.eafdef.htm"/>
    <hyperlink ref="AI9" r:id="rId16" display="http://www.iaea.org/cgi-bin/db.page.pl/pris.eafdef.htm"/>
    <hyperlink ref="AK9" r:id="rId17" display="http://www.iaea.org/cgi-bin/db.page.pl/pris.eafdef.htm"/>
    <hyperlink ref="AM9" r:id="rId18" display="http://www.iaea.org/cgi-bin/db.page.pl/pris.eafdef.htm"/>
    <hyperlink ref="AO9" r:id="rId19" display="http://www.iaea.org/cgi-bin/db.page.pl/pris.eafdef.htm"/>
    <hyperlink ref="C9" r:id="rId20" display="http://www.iaea.org/cgi-bin/db.page.pl/pris.ucfdef.htm"/>
    <hyperlink ref="AE9" r:id="rId21" display="http://www.iaea.org/cgi-bin/db.page.pl/pris.eafdef.htm"/>
    <hyperlink ref="C47" r:id="rId22" display="http://www.iaea.org/cgi-bin/db.page.pl/pris.ucfdef.htm"/>
    <hyperlink ref="C81" r:id="rId23" display="http://www.iaea.org/cgi-bin/db.page.pl/pris.ucfdef.htm"/>
    <hyperlink ref="G47" r:id="rId24" display="http://www.iaea.org/cgi-bin/db.page.pl/pris.ucfdef.htm"/>
    <hyperlink ref="I47" r:id="rId25" display="http://www.iaea.org/cgi-bin/db.page.pl/pris.ucfdef.htm"/>
    <hyperlink ref="K47" r:id="rId26" display="http://www.iaea.org/cgi-bin/db.page.pl/pris.ucfdef.htm"/>
    <hyperlink ref="M47" r:id="rId27" display="http://www.iaea.org/cgi-bin/db.page.pl/pris.ucfdef.htm"/>
    <hyperlink ref="G81" r:id="rId28" display="http://www.iaea.org/cgi-bin/db.page.pl/pris.ucfdef.htm"/>
    <hyperlink ref="I81" r:id="rId29" display="http://www.iaea.org/cgi-bin/db.page.pl/pris.ucfdef.htm"/>
    <hyperlink ref="K81" r:id="rId30" display="http://www.iaea.org/cgi-bin/db.page.pl/pris.ucfdef.htm"/>
    <hyperlink ref="M81" r:id="rId31" display="http://www.iaea.org/cgi-bin/db.page.pl/pris.ucfdef.htm"/>
    <hyperlink ref="Q47" r:id="rId32" display="http://www.iaea.org/cgi-bin/db.page.pl/pris.ucldef.htm"/>
    <hyperlink ref="Q81" r:id="rId33" display="http://www.iaea.org/cgi-bin/db.page.pl/pris.ucldef.htm"/>
    <hyperlink ref="U47" r:id="rId34" display="http://www.iaea.org/cgi-bin/db.page.pl/pris.ucfdef.htm"/>
    <hyperlink ref="W47" r:id="rId35" display="http://www.iaea.org/cgi-bin/db.page.pl/pris.ucfdef.htm"/>
    <hyperlink ref="Y47" r:id="rId36" display="http://www.iaea.org/cgi-bin/db.page.pl/pris.ucfdef.htm"/>
    <hyperlink ref="AA47" r:id="rId37" display="http://www.iaea.org/cgi-bin/db.page.pl/pris.ucfdef.htm"/>
    <hyperlink ref="AI47" r:id="rId38" display="http://www.iaea.org/cgi-bin/db.page.pl/pris.ucfdef.htm"/>
    <hyperlink ref="AK47" r:id="rId39" display="http://www.iaea.org/cgi-bin/db.page.pl/pris.ucfdef.htm"/>
    <hyperlink ref="AM47" r:id="rId40" display="http://www.iaea.org/cgi-bin/db.page.pl/pris.ucfdef.htm"/>
    <hyperlink ref="AO47" r:id="rId41" display="http://www.iaea.org/cgi-bin/db.page.pl/pris.ucfdef.htm"/>
    <hyperlink ref="U81" r:id="rId42" display="http://www.iaea.org/cgi-bin/db.page.pl/pris.ucldef.htm"/>
    <hyperlink ref="W81" r:id="rId43" display="http://www.iaea.org/cgi-bin/db.page.pl/pris.ucldef.htm"/>
    <hyperlink ref="Y81" r:id="rId44" display="http://www.iaea.org/cgi-bin/db.page.pl/pris.ucldef.htm"/>
    <hyperlink ref="AA81" r:id="rId45" display="http://www.iaea.org/cgi-bin/db.page.pl/pris.ucldef.htm"/>
    <hyperlink ref="AE47" r:id="rId46" display="http://www.iaea.org/cgi-bin/db.page.pl/pris.eafdef.htm"/>
    <hyperlink ref="AE81" r:id="rId47" display="http://www.iaea.org/cgi-bin/db.page.pl/pris.ucldef.htm"/>
    <hyperlink ref="AI81" r:id="rId48" display="http://www.iaea.org/cgi-bin/db.page.pl/pris.ucldef.htm"/>
    <hyperlink ref="AS81" r:id="rId49" display="http://www.iaea.org/cgi-bin/db.page.pl/pris.ucldef.htm"/>
    <hyperlink ref="AV81" r:id="rId50" display="http://www.iaea.org/cgi-bin/db.page.pl/pris.ucldef.htm"/>
    <hyperlink ref="AK81" r:id="rId51" display="http://www.iaea.org/cgi-bin/db.page.pl/pris.ucldef.htm"/>
    <hyperlink ref="AM81" r:id="rId52" display="http://www.iaea.org/cgi-bin/db.page.pl/pris.ucldef.htm"/>
    <hyperlink ref="AO81" r:id="rId53" display="http://www.iaea.org/cgi-bin/db.page.pl/pris.ucldef.htm"/>
    <hyperlink ref="BC9" r:id="rId54" display="http://www.iaea.org/cgi-bin/db.page.pl/pris.eafdef.htm"/>
    <hyperlink ref="BA9" r:id="rId55" display="http://www.iaea.org/cgi-bin/db.page.pl/pris.eafdef.htm"/>
    <hyperlink ref="AY9" r:id="rId56" display="http://www.iaea.org/cgi-bin/db.page.pl/pris.eafdef.htm"/>
    <hyperlink ref="AW9" r:id="rId57" display="http://www.iaea.org/cgi-bin/db.page.pl/pris.eafdef.htm"/>
    <hyperlink ref="AU6" r:id="rId58" display="http://www.iaea.org/cgi-bin/db.page.pl/pris.eafdef.htm"/>
    <hyperlink ref="AS9" r:id="rId59" display="http://www.iaea.org/cgi-bin/db.page.pl/pris.eafdef.htm"/>
    <hyperlink ref="AQ6" r:id="rId60" display="http://www.iaea.org/cgi-bin/db.page.pl/pris.eafdef.htm"/>
  </hyperlinks>
  <pageMargins left="0.75" right="0.75" top="1" bottom="1" header="0.5" footer="0.5"/>
  <pageSetup paperSize="9" orientation="portrait" r:id="rId61"/>
  <headerFooter alignWithMargins="0"/>
  <drawing r:id="rId62"/>
  <legacyDrawing r:id="rId6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4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Louise Skov</dc:creator>
  <cp:lastModifiedBy>Anne Louise Skov</cp:lastModifiedBy>
  <dcterms:created xsi:type="dcterms:W3CDTF">2012-02-02T12:21:43Z</dcterms:created>
  <dcterms:modified xsi:type="dcterms:W3CDTF">2012-02-02T12:21:52Z</dcterms:modified>
</cp:coreProperties>
</file>