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" yWindow="90" windowWidth="19320" windowHeight="10500"/>
  </bookViews>
  <sheets>
    <sheet name="Figure 1" sheetId="4" r:id="rId1"/>
  </sheets>
  <externalReferences>
    <externalReference r:id="rId2"/>
    <externalReference r:id="rId3"/>
    <externalReference r:id="rId4"/>
    <externalReference r:id="rId5"/>
  </externalReferences>
  <definedNames>
    <definedName name="Array_Consumption">'[1]Eurostat - All Consumption'!$E$4:$X$36</definedName>
    <definedName name="Array_Renewables">'[1]Eurostat - Renewables'!$E$4:$X$36</definedName>
    <definedName name="EEA_Members">'[1]Eurostat - All Consumption'!$D$4:$D$36</definedName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'[3]New Cronos Data'!$A$244:$N$275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Years">'[1]Eurostat - All Consumption'!$E$3:$X$3</definedName>
  </definedNames>
  <calcPr calcId="145621"/>
</workbook>
</file>

<file path=xl/calcChain.xml><?xml version="1.0" encoding="utf-8"?>
<calcChain xmlns="http://schemas.openxmlformats.org/spreadsheetml/2006/main">
  <c r="E85" i="4" l="1"/>
  <c r="E86" i="4"/>
  <c r="E87" i="4"/>
  <c r="E88" i="4"/>
  <c r="E89" i="4"/>
  <c r="E90" i="4"/>
  <c r="E91" i="4"/>
  <c r="E92" i="4"/>
  <c r="E93" i="4"/>
  <c r="E84" i="4"/>
  <c r="D85" i="4"/>
  <c r="D86" i="4"/>
  <c r="D87" i="4"/>
  <c r="D88" i="4"/>
  <c r="D89" i="4"/>
  <c r="D90" i="4"/>
  <c r="D91" i="4"/>
  <c r="D92" i="4"/>
  <c r="D93" i="4"/>
  <c r="D84" i="4"/>
  <c r="W39" i="4"/>
  <c r="W40" i="4"/>
  <c r="W41" i="4"/>
  <c r="W42" i="4"/>
  <c r="W43" i="4"/>
  <c r="W44" i="4"/>
  <c r="W45" i="4"/>
  <c r="W46" i="4"/>
  <c r="W47" i="4"/>
  <c r="W38" i="4"/>
  <c r="V39" i="4"/>
  <c r="V40" i="4"/>
  <c r="V41" i="4"/>
  <c r="V42" i="4"/>
  <c r="V43" i="4"/>
  <c r="V44" i="4"/>
  <c r="V45" i="4"/>
  <c r="V46" i="4"/>
  <c r="V47" i="4"/>
  <c r="V38" i="4"/>
  <c r="C64" i="4"/>
  <c r="C66" i="4"/>
  <c r="C70" i="4"/>
  <c r="C71" i="4"/>
  <c r="C68" i="4"/>
  <c r="C69" i="4"/>
  <c r="U61" i="4"/>
  <c r="B76" i="4"/>
  <c r="C76" i="4"/>
  <c r="B73" i="4"/>
  <c r="B64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C65" i="4" s="1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C67" i="4" s="1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C72" i="4" s="1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C73" i="4" s="1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B65" i="4"/>
  <c r="B66" i="4"/>
  <c r="B67" i="4"/>
  <c r="B68" i="4"/>
  <c r="B69" i="4"/>
  <c r="B70" i="4"/>
  <c r="B71" i="4"/>
  <c r="B72" i="4"/>
  <c r="B79" i="4"/>
</calcChain>
</file>

<file path=xl/sharedStrings.xml><?xml version="1.0" encoding="utf-8"?>
<sst xmlns="http://schemas.openxmlformats.org/spreadsheetml/2006/main" count="94" uniqueCount="59">
  <si>
    <t>GEO</t>
  </si>
  <si>
    <t>UNIT</t>
  </si>
  <si>
    <t>PRODUCT</t>
  </si>
  <si>
    <t>Gigawatt hour</t>
  </si>
  <si>
    <t>Electrical energy</t>
  </si>
  <si>
    <t>Gross electricity generation Main activity electricity only - Solar Photovoltaic</t>
  </si>
  <si>
    <t>Gross electricity generation Main activity electricity only - Solar Thermal</t>
  </si>
  <si>
    <t>Gross electricity generation Autoproducer electricity only - Solar Photovoltaic</t>
  </si>
  <si>
    <t>Gross electricity generation Autoproducer electricity only - Solar Thermal</t>
  </si>
  <si>
    <t>Gross electricity generation Main activity electricity only - Hydro</t>
  </si>
  <si>
    <t>Gross electricity generation Autoproducer electricity only - Hydro</t>
  </si>
  <si>
    <t>Gross electricity generation Main activity electricity only - Pumped Hydro</t>
  </si>
  <si>
    <t>Gross electricity generation Autoproducer electricity only - Pumped Hydro</t>
  </si>
  <si>
    <t>Gross electricity generation Main activity electricity only - Geothermal</t>
  </si>
  <si>
    <t>Gross electricity generation Main activity CHP plants - Geothermal</t>
  </si>
  <si>
    <t>Gross electricity generation Autoproducer electricity only - Geothermal</t>
  </si>
  <si>
    <t>Gross electricity generation Autoproducer CHP plants - Geothermal</t>
  </si>
  <si>
    <t>Gross electricity generation Main activity electricity only - Tide, Wave and Ocean</t>
  </si>
  <si>
    <t>Gross electricity generation Autoproducer electricity only - Tide, Wave and Ocean</t>
  </si>
  <si>
    <t>Gross electricity generation Main activity electricity only - Wind</t>
  </si>
  <si>
    <t>Gross electricity generation Autoproducer electricity only - Wind</t>
  </si>
  <si>
    <t>Gross electricity generation Main activity electricity only - Municipal Waste (Renewable)</t>
  </si>
  <si>
    <t>Gross electricity generation Main activity CHP plants - Municipal Waste (Renewable)</t>
  </si>
  <si>
    <t>Gross electricity generation Autoproducer electricity only - Municipal Waste (Renewable)</t>
  </si>
  <si>
    <t>Gross electricity generation Autoproducer CHP plants - Municipal Waste (Renewable)</t>
  </si>
  <si>
    <t>Gross electricity generation Main activity electricity only - Wood, Wood Wastes and Other Solid Wastes</t>
  </si>
  <si>
    <t>Gross electricity generation Main activity CHP plants - Wood, Wood Wastes and Other Solid Wastes</t>
  </si>
  <si>
    <t>Gross electricity generation Autoproducer electricity only - Wood, Wood Wastes and Other Solid Wastes</t>
  </si>
  <si>
    <t>Gross electricity generation Autoproducer CHP plants - Wood, Wood Wastes and Other Solid Wastes</t>
  </si>
  <si>
    <t>Gross electricity generation Main activity electricity only - Other Biogas</t>
  </si>
  <si>
    <t>Gross electricity generation Main activity CHP plants - Other Biogas</t>
  </si>
  <si>
    <t>Gross electricity generation Autoproducer electricity only - Other Biogas</t>
  </si>
  <si>
    <t>Gross electricity generation Autoproducer CHP plants - Other Biogas</t>
  </si>
  <si>
    <t>Column Labels</t>
  </si>
  <si>
    <t>Row Labels</t>
  </si>
  <si>
    <t>Sum of Value</t>
  </si>
  <si>
    <t>Tide, Wave and Ocean</t>
  </si>
  <si>
    <t>(Multiple Items)</t>
  </si>
  <si>
    <t>2008-2009</t>
  </si>
  <si>
    <t>Geothermal</t>
  </si>
  <si>
    <t>Municipal Waste (Renewable)</t>
  </si>
  <si>
    <t>Wood, Wood Wastes and Other Solid Wastes</t>
  </si>
  <si>
    <t>Hydro &amp; Pumped Hydro</t>
  </si>
  <si>
    <t>Other Biogas</t>
  </si>
  <si>
    <t>Solar Photovoltaic</t>
  </si>
  <si>
    <t>Solar Thermal</t>
  </si>
  <si>
    <t>Wind</t>
  </si>
  <si>
    <t>Total Renewable Proportion in EU 27</t>
  </si>
  <si>
    <t>Renewable</t>
  </si>
  <si>
    <t>Above table as sorted values</t>
  </si>
  <si>
    <t>EU 27 Only</t>
  </si>
  <si>
    <t>1990-2009</t>
  </si>
  <si>
    <t>Other growth rates mentioned in text</t>
  </si>
  <si>
    <t>1990-1999</t>
  </si>
  <si>
    <t>2000-2009</t>
  </si>
  <si>
    <t>Growth in renewables</t>
  </si>
  <si>
    <t>Biomass and Wastes:</t>
  </si>
  <si>
    <t>2008/2009</t>
  </si>
  <si>
    <t>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</si>
</sst>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_-;\-* #,##0_-;_-* &quot;-&quot;??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" fontId="20" fillId="0" borderId="11" applyFill="0" applyBorder="0" applyProtection="0">
      <alignment horizontal="right" vertical="center"/>
    </xf>
    <xf numFmtId="0" fontId="19" fillId="0" borderId="0"/>
    <xf numFmtId="0" fontId="21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8" fillId="0" borderId="0" xfId="0" applyFont="1"/>
    <xf numFmtId="0" fontId="16" fillId="33" borderId="10" xfId="0" applyFont="1" applyFill="1" applyBorder="1"/>
    <xf numFmtId="9" fontId="0" fillId="0" borderId="0" xfId="1" applyFont="1"/>
    <xf numFmtId="165" fontId="0" fillId="0" borderId="0" xfId="1" applyNumberFormat="1" applyFont="1"/>
    <xf numFmtId="0" fontId="18" fillId="0" borderId="0" xfId="0" applyFont="1" applyAlignment="1">
      <alignment horizontal="left"/>
    </xf>
    <xf numFmtId="9" fontId="0" fillId="0" borderId="0" xfId="0" applyNumberFormat="1"/>
    <xf numFmtId="166" fontId="0" fillId="0" borderId="0" xfId="1" applyNumberFormat="1" applyFont="1"/>
    <xf numFmtId="166" fontId="0" fillId="34" borderId="0" xfId="1" applyNumberFormat="1" applyFont="1" applyFill="1"/>
    <xf numFmtId="10" fontId="0" fillId="34" borderId="0" xfId="1" applyNumberFormat="1" applyFont="1" applyFill="1"/>
    <xf numFmtId="9" fontId="0" fillId="0" borderId="0" xfId="1" applyFont="1" applyAlignment="1">
      <alignment horizontal="right"/>
    </xf>
    <xf numFmtId="166" fontId="0" fillId="0" borderId="0" xfId="1" applyNumberFormat="1" applyFont="1" applyFill="1"/>
    <xf numFmtId="9" fontId="0" fillId="34" borderId="0" xfId="1" applyFont="1" applyFill="1"/>
    <xf numFmtId="166" fontId="0" fillId="35" borderId="0" xfId="1" applyNumberFormat="1" applyFont="1" applyFill="1"/>
    <xf numFmtId="10" fontId="0" fillId="35" borderId="0" xfId="1" applyNumberFormat="1" applyFont="1" applyFill="1"/>
    <xf numFmtId="9" fontId="0" fillId="35" borderId="0" xfId="1" applyNumberFormat="1" applyFont="1" applyFill="1"/>
    <xf numFmtId="9" fontId="0" fillId="35" borderId="0" xfId="1" applyFont="1" applyFill="1"/>
    <xf numFmtId="166" fontId="23" fillId="0" borderId="0" xfId="44" applyNumberFormat="1" applyFont="1" applyFill="1" applyBorder="1" applyAlignment="1"/>
    <xf numFmtId="0" fontId="0" fillId="35" borderId="0" xfId="0" applyFill="1"/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7"/>
    <cellStyle name="Normal GHG Numbers (0.00)" xfId="45"/>
    <cellStyle name="Note" xfId="16" builtinId="10" customBuiltin="1"/>
    <cellStyle name="Output" xfId="11" builtinId="21" customBuiltin="1"/>
    <cellStyle name="Percent" xfId="1" builtinId="5"/>
    <cellStyle name="Percent 2" xfId="44"/>
    <cellStyle name="Standaard_Blad2" xfId="4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1'!$B$83</c:f>
              <c:strCache>
                <c:ptCount val="1"/>
                <c:pt idx="0">
                  <c:v>1990-2009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1'!$A$84:$A$93</c:f>
              <c:strCache>
                <c:ptCount val="10"/>
                <c:pt idx="0">
                  <c:v>Solar Photovoltaic</c:v>
                </c:pt>
                <c:pt idx="1">
                  <c:v>Wind</c:v>
                </c:pt>
                <c:pt idx="2">
                  <c:v>Other Biogas</c:v>
                </c:pt>
                <c:pt idx="3">
                  <c:v>Municipal Waste (Renewable)</c:v>
                </c:pt>
                <c:pt idx="4">
                  <c:v>Wood, Wood Wastes and Other Solid Wastes</c:v>
                </c:pt>
                <c:pt idx="5">
                  <c:v>Total Renewable Proportion in EU 27</c:v>
                </c:pt>
                <c:pt idx="6">
                  <c:v>Geothermal</c:v>
                </c:pt>
                <c:pt idx="7">
                  <c:v>Hydro &amp; Pumped Hydro</c:v>
                </c:pt>
                <c:pt idx="8">
                  <c:v>Solar Thermal</c:v>
                </c:pt>
                <c:pt idx="9">
                  <c:v>Tide, Wave and Ocean</c:v>
                </c:pt>
              </c:strCache>
            </c:strRef>
          </c:cat>
          <c:val>
            <c:numRef>
              <c:f>'Figure 1'!$B$84:$B$93</c:f>
              <c:numCache>
                <c:formatCode>0%</c:formatCode>
                <c:ptCount val="10"/>
                <c:pt idx="0">
                  <c:v>0.45048336445905601</c:v>
                </c:pt>
                <c:pt idx="1">
                  <c:v>0.31065727204183102</c:v>
                </c:pt>
                <c:pt idx="2">
                  <c:v>0.22725250693927435</c:v>
                </c:pt>
                <c:pt idx="3">
                  <c:v>9.9624848143420763E-2</c:v>
                </c:pt>
                <c:pt idx="4">
                  <c:v>9.5557422722641228E-2</c:v>
                </c:pt>
                <c:pt idx="5">
                  <c:v>3.3126206579083828E-2</c:v>
                </c:pt>
                <c:pt idx="6">
                  <c:v>2.8937860088877887E-2</c:v>
                </c:pt>
                <c:pt idx="7">
                  <c:v>1.0052956370262489E-2</c:v>
                </c:pt>
                <c:pt idx="8">
                  <c:v>0</c:v>
                </c:pt>
                <c:pt idx="9">
                  <c:v>-7.2786019232095045E-3</c:v>
                </c:pt>
              </c:numCache>
            </c:numRef>
          </c:val>
        </c:ser>
        <c:ser>
          <c:idx val="1"/>
          <c:order val="1"/>
          <c:tx>
            <c:strRef>
              <c:f>'Figure 1'!$C$83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'Figure 1'!$A$84:$A$93</c:f>
              <c:strCache>
                <c:ptCount val="10"/>
                <c:pt idx="0">
                  <c:v>Solar Photovoltaic</c:v>
                </c:pt>
                <c:pt idx="1">
                  <c:v>Wind</c:v>
                </c:pt>
                <c:pt idx="2">
                  <c:v>Other Biogas</c:v>
                </c:pt>
                <c:pt idx="3">
                  <c:v>Municipal Waste (Renewable)</c:v>
                </c:pt>
                <c:pt idx="4">
                  <c:v>Wood, Wood Wastes and Other Solid Wastes</c:v>
                </c:pt>
                <c:pt idx="5">
                  <c:v>Total Renewable Proportion in EU 27</c:v>
                </c:pt>
                <c:pt idx="6">
                  <c:v>Geothermal</c:v>
                </c:pt>
                <c:pt idx="7">
                  <c:v>Hydro &amp; Pumped Hydro</c:v>
                </c:pt>
                <c:pt idx="8">
                  <c:v>Solar Thermal</c:v>
                </c:pt>
                <c:pt idx="9">
                  <c:v>Tide, Wave and Ocean</c:v>
                </c:pt>
              </c:strCache>
            </c:strRef>
          </c:cat>
          <c:val>
            <c:numRef>
              <c:f>'Figure 1'!$C$84:$C$93</c:f>
              <c:numCache>
                <c:formatCode>0%</c:formatCode>
                <c:ptCount val="10"/>
                <c:pt idx="0">
                  <c:v>0.89104116222760288</c:v>
                </c:pt>
                <c:pt idx="1">
                  <c:v>0.11072736699503261</c:v>
                </c:pt>
                <c:pt idx="2">
                  <c:v>0.61519078473722111</c:v>
                </c:pt>
                <c:pt idx="3">
                  <c:v>-3.290339563042366E-4</c:v>
                </c:pt>
                <c:pt idx="4">
                  <c:v>0.11119301021141959</c:v>
                </c:pt>
                <c:pt idx="5">
                  <c:v>5.0851304958710486E-2</c:v>
                </c:pt>
                <c:pt idx="6">
                  <c:v>-3.2274947662247033E-2</c:v>
                </c:pt>
                <c:pt idx="7">
                  <c:v>-7.3124646841193908E-4</c:v>
                </c:pt>
                <c:pt idx="8">
                  <c:v>0.375</c:v>
                </c:pt>
                <c:pt idx="9">
                  <c:v>-3.1189083820662766E-2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15712"/>
        <c:axId val="227317248"/>
      </c:barChart>
      <c:catAx>
        <c:axId val="227315712"/>
        <c:scaling>
          <c:orientation val="minMax"/>
        </c:scaling>
        <c:delete val="0"/>
        <c:axPos val="l"/>
        <c:majorTickMark val="out"/>
        <c:minorTickMark val="none"/>
        <c:tickLblPos val="nextTo"/>
        <c:crossAx val="227317248"/>
        <c:crosses val="autoZero"/>
        <c:auto val="1"/>
        <c:lblAlgn val="ctr"/>
        <c:lblOffset val="100"/>
        <c:noMultiLvlLbl val="0"/>
      </c:catAx>
      <c:valAx>
        <c:axId val="227317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2731571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89647</xdr:colOff>
      <xdr:row>61</xdr:row>
      <xdr:rowOff>190499</xdr:rowOff>
    </xdr:from>
    <xdr:to>
      <xdr:col>23</xdr:col>
      <xdr:colOff>537883</xdr:colOff>
      <xdr:row>98</xdr:row>
      <xdr:rowOff>44822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30_10-8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stat data"/>
      <sheetName val="EIA database"/>
      <sheetName val="fIGURE 1"/>
      <sheetName val="Fig2 Growth"/>
      <sheetName val="Scenarios"/>
      <sheetName val="Sheet1"/>
      <sheetName val="Eurostat - All Consumption"/>
      <sheetName val="Eurostat - Renewables"/>
      <sheetName val="Hydro"/>
      <sheetName val="Figures"/>
    </sheetNames>
    <sheetDataSet>
      <sheetData sheetId="0">
        <row r="16">
          <cell r="Q16">
            <v>11310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E3">
            <v>1990</v>
          </cell>
          <cell r="F3">
            <v>1991</v>
          </cell>
          <cell r="G3">
            <v>1992</v>
          </cell>
          <cell r="H3">
            <v>1993</v>
          </cell>
          <cell r="I3">
            <v>1994</v>
          </cell>
          <cell r="J3">
            <v>1995</v>
          </cell>
          <cell r="K3">
            <v>1996</v>
          </cell>
          <cell r="L3">
            <v>1997</v>
          </cell>
          <cell r="M3">
            <v>1998</v>
          </cell>
          <cell r="N3">
            <v>1999</v>
          </cell>
          <cell r="O3">
            <v>2000</v>
          </cell>
          <cell r="P3">
            <v>2001</v>
          </cell>
          <cell r="Q3">
            <v>2002</v>
          </cell>
          <cell r="R3">
            <v>2003</v>
          </cell>
          <cell r="S3">
            <v>2004</v>
          </cell>
          <cell r="T3">
            <v>2005</v>
          </cell>
          <cell r="U3">
            <v>2006</v>
          </cell>
          <cell r="V3">
            <v>2007</v>
          </cell>
          <cell r="W3">
            <v>2008</v>
          </cell>
          <cell r="X3">
            <v>2009</v>
          </cell>
        </row>
        <row r="4">
          <cell r="D4" t="str">
            <v>European Union (27 countries)</v>
          </cell>
          <cell r="E4">
            <v>2625072</v>
          </cell>
          <cell r="F4">
            <v>2644195</v>
          </cell>
          <cell r="G4">
            <v>2634037</v>
          </cell>
          <cell r="H4">
            <v>2636589</v>
          </cell>
          <cell r="I4">
            <v>2674726</v>
          </cell>
          <cell r="J4">
            <v>2751888</v>
          </cell>
          <cell r="K4">
            <v>2831825</v>
          </cell>
          <cell r="L4">
            <v>2850203</v>
          </cell>
          <cell r="M4">
            <v>2910134</v>
          </cell>
          <cell r="N4">
            <v>2953605</v>
          </cell>
          <cell r="O4">
            <v>3044736</v>
          </cell>
          <cell r="P4">
            <v>3111230</v>
          </cell>
          <cell r="Q4">
            <v>3144087</v>
          </cell>
          <cell r="R4">
            <v>3216604</v>
          </cell>
          <cell r="S4">
            <v>3280732</v>
          </cell>
          <cell r="T4">
            <v>3321930</v>
          </cell>
          <cell r="U4">
            <v>3358323</v>
          </cell>
          <cell r="V4">
            <v>3378100</v>
          </cell>
          <cell r="W4">
            <v>3389075</v>
          </cell>
          <cell r="X4">
            <v>3225161</v>
          </cell>
        </row>
        <row r="5">
          <cell r="D5" t="str">
            <v>Belgium</v>
          </cell>
          <cell r="E5">
            <v>67199</v>
          </cell>
          <cell r="F5">
            <v>70089</v>
          </cell>
          <cell r="G5">
            <v>72353</v>
          </cell>
          <cell r="H5">
            <v>73065</v>
          </cell>
          <cell r="I5">
            <v>76162</v>
          </cell>
          <cell r="J5">
            <v>78480</v>
          </cell>
          <cell r="K5">
            <v>80290</v>
          </cell>
          <cell r="L5">
            <v>82103</v>
          </cell>
          <cell r="M5">
            <v>84576</v>
          </cell>
          <cell r="N5">
            <v>85366</v>
          </cell>
          <cell r="O5">
            <v>88338</v>
          </cell>
          <cell r="P5">
            <v>88927</v>
          </cell>
          <cell r="Q5">
            <v>89657</v>
          </cell>
          <cell r="R5">
            <v>91040</v>
          </cell>
          <cell r="S5">
            <v>93420</v>
          </cell>
          <cell r="T5">
            <v>93329</v>
          </cell>
          <cell r="U5">
            <v>95774</v>
          </cell>
          <cell r="V5">
            <v>95599</v>
          </cell>
          <cell r="W5">
            <v>95527</v>
          </cell>
          <cell r="X5">
            <v>89390</v>
          </cell>
        </row>
        <row r="6">
          <cell r="D6" t="str">
            <v>Bulgaria</v>
          </cell>
          <cell r="E6">
            <v>45931</v>
          </cell>
          <cell r="F6">
            <v>41041</v>
          </cell>
          <cell r="G6">
            <v>38315</v>
          </cell>
          <cell r="H6">
            <v>38107</v>
          </cell>
          <cell r="I6">
            <v>38061</v>
          </cell>
          <cell r="J6">
            <v>41629</v>
          </cell>
          <cell r="K6">
            <v>42267</v>
          </cell>
          <cell r="L6">
            <v>39253</v>
          </cell>
          <cell r="M6">
            <v>38064</v>
          </cell>
          <cell r="N6">
            <v>36291</v>
          </cell>
          <cell r="O6">
            <v>36304</v>
          </cell>
          <cell r="P6">
            <v>37043</v>
          </cell>
          <cell r="Q6">
            <v>36384</v>
          </cell>
          <cell r="R6">
            <v>37111</v>
          </cell>
          <cell r="S6">
            <v>35742</v>
          </cell>
          <cell r="T6">
            <v>36784</v>
          </cell>
          <cell r="U6">
            <v>38100</v>
          </cell>
          <cell r="V6">
            <v>38822</v>
          </cell>
          <cell r="W6">
            <v>39693</v>
          </cell>
          <cell r="X6">
            <v>37891</v>
          </cell>
        </row>
        <row r="7">
          <cell r="D7" t="str">
            <v>Czech Republic</v>
          </cell>
          <cell r="E7">
            <v>61867</v>
          </cell>
          <cell r="F7">
            <v>57998</v>
          </cell>
          <cell r="G7">
            <v>56257</v>
          </cell>
          <cell r="H7">
            <v>56777</v>
          </cell>
          <cell r="I7">
            <v>58260</v>
          </cell>
          <cell r="J7">
            <v>61265</v>
          </cell>
          <cell r="K7">
            <v>64254</v>
          </cell>
          <cell r="L7">
            <v>63410</v>
          </cell>
          <cell r="M7">
            <v>62651</v>
          </cell>
          <cell r="N7">
            <v>61419</v>
          </cell>
          <cell r="O7">
            <v>63449</v>
          </cell>
          <cell r="P7">
            <v>65108</v>
          </cell>
          <cell r="Q7">
            <v>64961</v>
          </cell>
          <cell r="R7">
            <v>67014</v>
          </cell>
          <cell r="S7">
            <v>68616</v>
          </cell>
          <cell r="T7">
            <v>69944</v>
          </cell>
          <cell r="U7">
            <v>71730</v>
          </cell>
          <cell r="V7">
            <v>72045</v>
          </cell>
          <cell r="W7">
            <v>72049</v>
          </cell>
          <cell r="X7">
            <v>68606</v>
          </cell>
        </row>
        <row r="8">
          <cell r="D8" t="str">
            <v>Denmark</v>
          </cell>
          <cell r="E8">
            <v>33030</v>
          </cell>
          <cell r="F8">
            <v>34574</v>
          </cell>
          <cell r="G8">
            <v>34484</v>
          </cell>
          <cell r="H8">
            <v>35159</v>
          </cell>
          <cell r="I8">
            <v>35737</v>
          </cell>
          <cell r="J8">
            <v>35964</v>
          </cell>
          <cell r="K8">
            <v>38182</v>
          </cell>
          <cell r="L8">
            <v>37063</v>
          </cell>
          <cell r="M8">
            <v>36793</v>
          </cell>
          <cell r="N8">
            <v>36608</v>
          </cell>
          <cell r="O8">
            <v>36718</v>
          </cell>
          <cell r="P8">
            <v>37155</v>
          </cell>
          <cell r="Q8">
            <v>37216</v>
          </cell>
          <cell r="R8">
            <v>37640</v>
          </cell>
          <cell r="S8">
            <v>37564</v>
          </cell>
          <cell r="T8">
            <v>37615</v>
          </cell>
          <cell r="U8">
            <v>38675</v>
          </cell>
          <cell r="V8">
            <v>38365</v>
          </cell>
          <cell r="W8">
            <v>38092</v>
          </cell>
          <cell r="X8">
            <v>36698</v>
          </cell>
        </row>
        <row r="9">
          <cell r="D9" t="str">
            <v>Germany (including  former GDR from 1991)</v>
          </cell>
          <cell r="E9">
            <v>550945</v>
          </cell>
          <cell r="F9">
            <v>539059</v>
          </cell>
          <cell r="G9">
            <v>532150</v>
          </cell>
          <cell r="H9">
            <v>527146</v>
          </cell>
          <cell r="I9">
            <v>531497</v>
          </cell>
          <cell r="J9">
            <v>542108</v>
          </cell>
          <cell r="K9">
            <v>550106</v>
          </cell>
          <cell r="L9">
            <v>549205</v>
          </cell>
          <cell r="M9">
            <v>555755</v>
          </cell>
          <cell r="N9">
            <v>557340</v>
          </cell>
          <cell r="O9">
            <v>579600</v>
          </cell>
          <cell r="P9">
            <v>590063</v>
          </cell>
          <cell r="Q9">
            <v>596692</v>
          </cell>
          <cell r="R9">
            <v>603447</v>
          </cell>
          <cell r="S9">
            <v>612666</v>
          </cell>
          <cell r="T9">
            <v>616008</v>
          </cell>
          <cell r="U9">
            <v>619784</v>
          </cell>
          <cell r="V9">
            <v>620545</v>
          </cell>
          <cell r="W9">
            <v>617132</v>
          </cell>
          <cell r="X9">
            <v>580191</v>
          </cell>
        </row>
        <row r="10">
          <cell r="D10" t="str">
            <v>Estonia</v>
          </cell>
          <cell r="E10">
            <v>10390</v>
          </cell>
          <cell r="F10">
            <v>10115</v>
          </cell>
          <cell r="G10">
            <v>8300</v>
          </cell>
          <cell r="H10">
            <v>7377</v>
          </cell>
          <cell r="I10">
            <v>7905</v>
          </cell>
          <cell r="J10">
            <v>8028</v>
          </cell>
          <cell r="K10">
            <v>8374</v>
          </cell>
          <cell r="L10">
            <v>8338</v>
          </cell>
          <cell r="M10">
            <v>8204</v>
          </cell>
          <cell r="N10">
            <v>7685</v>
          </cell>
          <cell r="O10">
            <v>7580</v>
          </cell>
          <cell r="P10">
            <v>7871</v>
          </cell>
          <cell r="Q10">
            <v>7916</v>
          </cell>
          <cell r="R10">
            <v>8324</v>
          </cell>
          <cell r="S10">
            <v>8510</v>
          </cell>
          <cell r="T10">
            <v>8597</v>
          </cell>
          <cell r="U10">
            <v>8982</v>
          </cell>
          <cell r="V10">
            <v>9770</v>
          </cell>
          <cell r="W10">
            <v>9640</v>
          </cell>
          <cell r="X10">
            <v>8861</v>
          </cell>
        </row>
        <row r="11">
          <cell r="D11" t="str">
            <v>Ireland</v>
          </cell>
          <cell r="E11">
            <v>14515</v>
          </cell>
          <cell r="F11">
            <v>15148</v>
          </cell>
          <cell r="G11">
            <v>16013</v>
          </cell>
          <cell r="H11">
            <v>16396</v>
          </cell>
          <cell r="I11">
            <v>17106</v>
          </cell>
          <cell r="J11">
            <v>17844</v>
          </cell>
          <cell r="K11">
            <v>19051</v>
          </cell>
          <cell r="L11">
            <v>19941</v>
          </cell>
          <cell r="M11">
            <v>21230</v>
          </cell>
          <cell r="N11">
            <v>22250</v>
          </cell>
          <cell r="O11">
            <v>24075</v>
          </cell>
          <cell r="P11">
            <v>24706</v>
          </cell>
          <cell r="Q11">
            <v>25698</v>
          </cell>
          <cell r="R11">
            <v>26385</v>
          </cell>
          <cell r="S11">
            <v>27143</v>
          </cell>
          <cell r="T11">
            <v>28014</v>
          </cell>
          <cell r="U11">
            <v>29258</v>
          </cell>
          <cell r="V11">
            <v>29553</v>
          </cell>
          <cell r="W11">
            <v>30640</v>
          </cell>
          <cell r="X11">
            <v>29006</v>
          </cell>
        </row>
        <row r="12">
          <cell r="D12" t="str">
            <v>Greece</v>
          </cell>
          <cell r="E12">
            <v>35714</v>
          </cell>
          <cell r="F12">
            <v>36459</v>
          </cell>
          <cell r="G12">
            <v>38016</v>
          </cell>
          <cell r="H12">
            <v>39205</v>
          </cell>
          <cell r="I12">
            <v>41006</v>
          </cell>
          <cell r="J12">
            <v>42349</v>
          </cell>
          <cell r="K12">
            <v>43917</v>
          </cell>
          <cell r="L12">
            <v>45800</v>
          </cell>
          <cell r="M12">
            <v>47939</v>
          </cell>
          <cell r="N12">
            <v>49796</v>
          </cell>
          <cell r="O12">
            <v>53832</v>
          </cell>
          <cell r="P12">
            <v>56204</v>
          </cell>
          <cell r="Q12">
            <v>57504</v>
          </cell>
          <cell r="R12">
            <v>60564</v>
          </cell>
          <cell r="S12">
            <v>62166</v>
          </cell>
          <cell r="T12">
            <v>63800</v>
          </cell>
          <cell r="U12">
            <v>64991</v>
          </cell>
          <cell r="V12">
            <v>67851</v>
          </cell>
          <cell r="W12">
            <v>69362</v>
          </cell>
          <cell r="X12">
            <v>65732</v>
          </cell>
        </row>
        <row r="13">
          <cell r="D13" t="str">
            <v>Spain</v>
          </cell>
          <cell r="E13">
            <v>151500</v>
          </cell>
          <cell r="F13">
            <v>155118</v>
          </cell>
          <cell r="G13">
            <v>159359</v>
          </cell>
          <cell r="H13">
            <v>158065</v>
          </cell>
          <cell r="I13">
            <v>163703</v>
          </cell>
          <cell r="J13">
            <v>171571</v>
          </cell>
          <cell r="K13">
            <v>175513</v>
          </cell>
          <cell r="L13">
            <v>187323</v>
          </cell>
          <cell r="M13">
            <v>198611</v>
          </cell>
          <cell r="N13">
            <v>214170</v>
          </cell>
          <cell r="O13">
            <v>228913</v>
          </cell>
          <cell r="P13">
            <v>239493</v>
          </cell>
          <cell r="Q13">
            <v>250292</v>
          </cell>
          <cell r="R13">
            <v>261990</v>
          </cell>
          <cell r="S13">
            <v>276979</v>
          </cell>
          <cell r="T13">
            <v>292734</v>
          </cell>
          <cell r="U13">
            <v>296174</v>
          </cell>
          <cell r="V13">
            <v>299301</v>
          </cell>
          <cell r="W13">
            <v>302719</v>
          </cell>
          <cell r="X13">
            <v>285743</v>
          </cell>
        </row>
        <row r="14">
          <cell r="D14" t="str">
            <v>France</v>
          </cell>
          <cell r="E14">
            <v>375295</v>
          </cell>
          <cell r="F14">
            <v>402641</v>
          </cell>
          <cell r="G14">
            <v>409828</v>
          </cell>
          <cell r="H14">
            <v>411271</v>
          </cell>
          <cell r="I14">
            <v>413708</v>
          </cell>
          <cell r="J14">
            <v>424224</v>
          </cell>
          <cell r="K14">
            <v>444587</v>
          </cell>
          <cell r="L14">
            <v>439377</v>
          </cell>
          <cell r="M14">
            <v>453717</v>
          </cell>
          <cell r="N14">
            <v>462666</v>
          </cell>
          <cell r="O14">
            <v>471255</v>
          </cell>
          <cell r="P14">
            <v>481446</v>
          </cell>
          <cell r="Q14">
            <v>482160</v>
          </cell>
          <cell r="R14">
            <v>500527</v>
          </cell>
          <cell r="S14">
            <v>512363</v>
          </cell>
          <cell r="T14">
            <v>515876</v>
          </cell>
          <cell r="U14">
            <v>511267</v>
          </cell>
          <cell r="V14">
            <v>513014</v>
          </cell>
          <cell r="W14">
            <v>526862</v>
          </cell>
          <cell r="X14">
            <v>516411</v>
          </cell>
        </row>
        <row r="15">
          <cell r="D15" t="str">
            <v>Italy</v>
          </cell>
          <cell r="E15">
            <v>251255</v>
          </cell>
          <cell r="F15">
            <v>256898</v>
          </cell>
          <cell r="G15">
            <v>261554</v>
          </cell>
          <cell r="H15">
            <v>262234</v>
          </cell>
          <cell r="I15">
            <v>269412</v>
          </cell>
          <cell r="J15">
            <v>278916</v>
          </cell>
          <cell r="K15">
            <v>281822</v>
          </cell>
          <cell r="L15">
            <v>290305</v>
          </cell>
          <cell r="M15">
            <v>300532</v>
          </cell>
          <cell r="N15">
            <v>307677</v>
          </cell>
          <cell r="O15">
            <v>320989</v>
          </cell>
          <cell r="P15">
            <v>327386</v>
          </cell>
          <cell r="Q15">
            <v>335873</v>
          </cell>
          <cell r="R15">
            <v>344853</v>
          </cell>
          <cell r="S15">
            <v>348982</v>
          </cell>
          <cell r="T15">
            <v>352854</v>
          </cell>
          <cell r="U15">
            <v>359106</v>
          </cell>
          <cell r="V15">
            <v>360171</v>
          </cell>
          <cell r="W15">
            <v>359165</v>
          </cell>
          <cell r="X15">
            <v>337600</v>
          </cell>
        </row>
        <row r="16">
          <cell r="D16" t="str">
            <v>Cyprus</v>
          </cell>
          <cell r="E16">
            <v>1974</v>
          </cell>
          <cell r="F16">
            <v>2077</v>
          </cell>
          <cell r="G16">
            <v>2430</v>
          </cell>
          <cell r="H16">
            <v>2590</v>
          </cell>
          <cell r="I16">
            <v>2685</v>
          </cell>
          <cell r="J16">
            <v>2497</v>
          </cell>
          <cell r="K16">
            <v>2609</v>
          </cell>
          <cell r="L16">
            <v>2728</v>
          </cell>
          <cell r="M16">
            <v>2991</v>
          </cell>
          <cell r="N16">
            <v>3139</v>
          </cell>
          <cell r="O16">
            <v>3370</v>
          </cell>
          <cell r="P16">
            <v>3551</v>
          </cell>
          <cell r="Q16">
            <v>3785</v>
          </cell>
          <cell r="R16">
            <v>4052</v>
          </cell>
          <cell r="S16">
            <v>4201</v>
          </cell>
          <cell r="T16">
            <v>4377</v>
          </cell>
          <cell r="U16">
            <v>4652</v>
          </cell>
          <cell r="V16">
            <v>4871</v>
          </cell>
          <cell r="W16">
            <v>5078</v>
          </cell>
          <cell r="X16">
            <v>5227</v>
          </cell>
        </row>
        <row r="17">
          <cell r="D17" t="str">
            <v>Latvia</v>
          </cell>
          <cell r="E17">
            <v>10232</v>
          </cell>
          <cell r="F17">
            <v>9869</v>
          </cell>
          <cell r="G17">
            <v>7912</v>
          </cell>
          <cell r="H17">
            <v>6426</v>
          </cell>
          <cell r="I17">
            <v>6258</v>
          </cell>
          <cell r="J17">
            <v>6235</v>
          </cell>
          <cell r="K17">
            <v>6353</v>
          </cell>
          <cell r="L17">
            <v>6329</v>
          </cell>
          <cell r="M17">
            <v>6327</v>
          </cell>
          <cell r="N17">
            <v>6065</v>
          </cell>
          <cell r="O17">
            <v>5922</v>
          </cell>
          <cell r="P17">
            <v>6163</v>
          </cell>
          <cell r="Q17">
            <v>6323</v>
          </cell>
          <cell r="R17">
            <v>6608</v>
          </cell>
          <cell r="S17">
            <v>6786</v>
          </cell>
          <cell r="T17">
            <v>7054</v>
          </cell>
          <cell r="U17">
            <v>7399</v>
          </cell>
          <cell r="V17">
            <v>7771</v>
          </cell>
          <cell r="W17">
            <v>7794</v>
          </cell>
          <cell r="X17">
            <v>7223</v>
          </cell>
        </row>
        <row r="18">
          <cell r="D18" t="str">
            <v>Lithuania</v>
          </cell>
          <cell r="E18">
            <v>16430</v>
          </cell>
          <cell r="F18">
            <v>16614</v>
          </cell>
          <cell r="G18">
            <v>13404</v>
          </cell>
          <cell r="H18">
            <v>11390</v>
          </cell>
          <cell r="I18">
            <v>11120</v>
          </cell>
          <cell r="J18">
            <v>11221</v>
          </cell>
          <cell r="K18">
            <v>11630</v>
          </cell>
          <cell r="L18">
            <v>11337</v>
          </cell>
          <cell r="M18">
            <v>11549</v>
          </cell>
          <cell r="N18">
            <v>10854</v>
          </cell>
          <cell r="O18">
            <v>10089</v>
          </cell>
          <cell r="P18">
            <v>10773</v>
          </cell>
          <cell r="Q18">
            <v>11235</v>
          </cell>
          <cell r="R18">
            <v>11958</v>
          </cell>
          <cell r="S18">
            <v>12079</v>
          </cell>
          <cell r="T18">
            <v>11818</v>
          </cell>
          <cell r="U18">
            <v>12054</v>
          </cell>
          <cell r="V18">
            <v>12635</v>
          </cell>
          <cell r="W18">
            <v>12955</v>
          </cell>
          <cell r="X18">
            <v>12426</v>
          </cell>
        </row>
        <row r="19">
          <cell r="D19" t="str">
            <v>Luxembourg</v>
          </cell>
          <cell r="E19">
            <v>5309</v>
          </cell>
          <cell r="F19">
            <v>5561</v>
          </cell>
          <cell r="G19">
            <v>5176</v>
          </cell>
          <cell r="H19">
            <v>5118</v>
          </cell>
          <cell r="I19">
            <v>5602</v>
          </cell>
          <cell r="J19">
            <v>6233</v>
          </cell>
          <cell r="K19">
            <v>6160</v>
          </cell>
          <cell r="L19">
            <v>6446</v>
          </cell>
          <cell r="M19">
            <v>6709</v>
          </cell>
          <cell r="N19">
            <v>6577</v>
          </cell>
          <cell r="O19">
            <v>6469</v>
          </cell>
          <cell r="P19">
            <v>6955</v>
          </cell>
          <cell r="Q19">
            <v>7147</v>
          </cell>
          <cell r="R19">
            <v>7355</v>
          </cell>
          <cell r="S19">
            <v>7505</v>
          </cell>
          <cell r="T19">
            <v>7391</v>
          </cell>
          <cell r="U19">
            <v>7890</v>
          </cell>
          <cell r="V19">
            <v>7962</v>
          </cell>
          <cell r="W19">
            <v>7903</v>
          </cell>
          <cell r="X19">
            <v>7296</v>
          </cell>
        </row>
        <row r="20">
          <cell r="D20" t="str">
            <v>Hungary</v>
          </cell>
          <cell r="E20">
            <v>39583</v>
          </cell>
          <cell r="F20">
            <v>37314</v>
          </cell>
          <cell r="G20">
            <v>35152</v>
          </cell>
          <cell r="H20">
            <v>35389</v>
          </cell>
          <cell r="I20">
            <v>35549</v>
          </cell>
          <cell r="J20">
            <v>36423</v>
          </cell>
          <cell r="K20">
            <v>37287</v>
          </cell>
          <cell r="L20">
            <v>37546</v>
          </cell>
          <cell r="M20">
            <v>37930</v>
          </cell>
          <cell r="N20">
            <v>38895</v>
          </cell>
          <cell r="O20">
            <v>38631</v>
          </cell>
          <cell r="P20">
            <v>39586</v>
          </cell>
          <cell r="Q20">
            <v>40413</v>
          </cell>
          <cell r="R20">
            <v>41084</v>
          </cell>
          <cell r="S20">
            <v>41176</v>
          </cell>
          <cell r="T20">
            <v>41983</v>
          </cell>
          <cell r="U20">
            <v>43066</v>
          </cell>
          <cell r="V20">
            <v>43946</v>
          </cell>
          <cell r="W20">
            <v>43928</v>
          </cell>
          <cell r="X20">
            <v>41421</v>
          </cell>
        </row>
        <row r="21">
          <cell r="D21" t="str">
            <v>Malta</v>
          </cell>
          <cell r="E21">
            <v>1100</v>
          </cell>
          <cell r="F21">
            <v>1419</v>
          </cell>
          <cell r="G21">
            <v>1490</v>
          </cell>
          <cell r="H21">
            <v>1500</v>
          </cell>
          <cell r="I21">
            <v>1541</v>
          </cell>
          <cell r="J21">
            <v>1632</v>
          </cell>
          <cell r="K21">
            <v>1658</v>
          </cell>
          <cell r="L21">
            <v>1686</v>
          </cell>
          <cell r="M21">
            <v>1721</v>
          </cell>
          <cell r="N21">
            <v>1854</v>
          </cell>
          <cell r="O21">
            <v>1917</v>
          </cell>
          <cell r="P21">
            <v>1943</v>
          </cell>
          <cell r="Q21">
            <v>2052</v>
          </cell>
          <cell r="R21">
            <v>2236</v>
          </cell>
          <cell r="S21">
            <v>2216</v>
          </cell>
          <cell r="T21">
            <v>2240</v>
          </cell>
          <cell r="U21">
            <v>2261</v>
          </cell>
          <cell r="V21">
            <v>2296</v>
          </cell>
          <cell r="W21">
            <v>2312</v>
          </cell>
          <cell r="X21">
            <v>2167</v>
          </cell>
        </row>
        <row r="22">
          <cell r="D22" t="str">
            <v>Netherlands</v>
          </cell>
          <cell r="E22">
            <v>81146</v>
          </cell>
          <cell r="F22">
            <v>83573</v>
          </cell>
          <cell r="G22">
            <v>85773</v>
          </cell>
          <cell r="H22">
            <v>87154</v>
          </cell>
          <cell r="I22">
            <v>90165</v>
          </cell>
          <cell r="J22">
            <v>92319</v>
          </cell>
          <cell r="K22">
            <v>95901</v>
          </cell>
          <cell r="L22">
            <v>99335</v>
          </cell>
          <cell r="M22">
            <v>102930</v>
          </cell>
          <cell r="N22">
            <v>105161</v>
          </cell>
          <cell r="O22">
            <v>108546</v>
          </cell>
          <cell r="P22">
            <v>110950</v>
          </cell>
          <cell r="Q22">
            <v>112324</v>
          </cell>
          <cell r="R22">
            <v>113821</v>
          </cell>
          <cell r="S22">
            <v>118657</v>
          </cell>
          <cell r="T22">
            <v>118512</v>
          </cell>
          <cell r="U22">
            <v>119852</v>
          </cell>
          <cell r="V22">
            <v>122736</v>
          </cell>
          <cell r="W22">
            <v>123496</v>
          </cell>
          <cell r="X22">
            <v>118393</v>
          </cell>
        </row>
        <row r="23">
          <cell r="D23" t="str">
            <v>Austria</v>
          </cell>
          <cell r="E23">
            <v>49834</v>
          </cell>
          <cell r="F23">
            <v>52248</v>
          </cell>
          <cell r="G23">
            <v>51735</v>
          </cell>
          <cell r="H23">
            <v>51942</v>
          </cell>
          <cell r="I23">
            <v>52487</v>
          </cell>
          <cell r="J23">
            <v>54119</v>
          </cell>
          <cell r="K23">
            <v>55890</v>
          </cell>
          <cell r="L23">
            <v>56105</v>
          </cell>
          <cell r="M23">
            <v>57300</v>
          </cell>
          <cell r="N23">
            <v>59045</v>
          </cell>
          <cell r="O23">
            <v>60172</v>
          </cell>
          <cell r="P23">
            <v>62726</v>
          </cell>
          <cell r="Q23">
            <v>63196</v>
          </cell>
          <cell r="R23">
            <v>65800</v>
          </cell>
          <cell r="S23">
            <v>67229</v>
          </cell>
          <cell r="T23">
            <v>69073</v>
          </cell>
          <cell r="U23">
            <v>71427</v>
          </cell>
          <cell r="V23">
            <v>71377</v>
          </cell>
          <cell r="W23">
            <v>71730</v>
          </cell>
          <cell r="X23">
            <v>69769</v>
          </cell>
        </row>
        <row r="24">
          <cell r="D24" t="str">
            <v>Poland</v>
          </cell>
          <cell r="E24">
            <v>135270</v>
          </cell>
          <cell r="F24">
            <v>132096</v>
          </cell>
          <cell r="G24">
            <v>128718</v>
          </cell>
          <cell r="H24">
            <v>131456</v>
          </cell>
          <cell r="I24">
            <v>132668</v>
          </cell>
          <cell r="J24">
            <v>136205</v>
          </cell>
          <cell r="K24">
            <v>140049</v>
          </cell>
          <cell r="L24">
            <v>140605</v>
          </cell>
          <cell r="M24">
            <v>139315</v>
          </cell>
          <cell r="N24">
            <v>137193</v>
          </cell>
          <cell r="O24">
            <v>138811</v>
          </cell>
          <cell r="P24">
            <v>138887</v>
          </cell>
          <cell r="Q24">
            <v>137058</v>
          </cell>
          <cell r="R24">
            <v>141470</v>
          </cell>
          <cell r="S24">
            <v>144866</v>
          </cell>
          <cell r="T24">
            <v>145750</v>
          </cell>
          <cell r="U24">
            <v>150756</v>
          </cell>
          <cell r="V24">
            <v>154000</v>
          </cell>
          <cell r="W24">
            <v>154636</v>
          </cell>
          <cell r="X24">
            <v>149529</v>
          </cell>
        </row>
        <row r="25">
          <cell r="D25" t="str">
            <v>Portugal</v>
          </cell>
          <cell r="E25">
            <v>28538</v>
          </cell>
          <cell r="F25">
            <v>29964</v>
          </cell>
          <cell r="G25">
            <v>31429</v>
          </cell>
          <cell r="H25">
            <v>31381</v>
          </cell>
          <cell r="I25">
            <v>32270</v>
          </cell>
          <cell r="J25">
            <v>34179</v>
          </cell>
          <cell r="K25">
            <v>35632</v>
          </cell>
          <cell r="L25">
            <v>37107</v>
          </cell>
          <cell r="M25">
            <v>39258</v>
          </cell>
          <cell r="N25">
            <v>42427</v>
          </cell>
          <cell r="O25">
            <v>44695</v>
          </cell>
          <cell r="P25">
            <v>46748</v>
          </cell>
          <cell r="Q25">
            <v>48006</v>
          </cell>
          <cell r="R25">
            <v>49646</v>
          </cell>
          <cell r="S25">
            <v>51586</v>
          </cell>
          <cell r="T25">
            <v>53399</v>
          </cell>
          <cell r="U25">
            <v>54482</v>
          </cell>
          <cell r="V25">
            <v>54741</v>
          </cell>
          <cell r="W25">
            <v>55400</v>
          </cell>
          <cell r="X25">
            <v>54983</v>
          </cell>
        </row>
        <row r="26">
          <cell r="D26" t="str">
            <v>Romania</v>
          </cell>
          <cell r="E26">
            <v>73785</v>
          </cell>
          <cell r="F26">
            <v>63850</v>
          </cell>
          <cell r="G26">
            <v>58398</v>
          </cell>
          <cell r="H26">
            <v>57349</v>
          </cell>
          <cell r="I26">
            <v>55861</v>
          </cell>
          <cell r="J26">
            <v>59565</v>
          </cell>
          <cell r="K26">
            <v>62157</v>
          </cell>
          <cell r="L26">
            <v>57369</v>
          </cell>
          <cell r="M26">
            <v>53883</v>
          </cell>
          <cell r="N26">
            <v>49883</v>
          </cell>
          <cell r="O26">
            <v>51238</v>
          </cell>
          <cell r="P26">
            <v>52556</v>
          </cell>
          <cell r="Q26">
            <v>51881</v>
          </cell>
          <cell r="R26">
            <v>53056</v>
          </cell>
          <cell r="S26">
            <v>55317</v>
          </cell>
          <cell r="T26">
            <v>56510</v>
          </cell>
          <cell r="U26">
            <v>58424</v>
          </cell>
          <cell r="V26">
            <v>59583</v>
          </cell>
          <cell r="W26">
            <v>60708</v>
          </cell>
          <cell r="X26">
            <v>55721</v>
          </cell>
        </row>
        <row r="27">
          <cell r="D27" t="str">
            <v>Slovenia</v>
          </cell>
          <cell r="E27">
            <v>11456</v>
          </cell>
          <cell r="F27">
            <v>10725</v>
          </cell>
          <cell r="G27">
            <v>10531</v>
          </cell>
          <cell r="H27">
            <v>10528</v>
          </cell>
          <cell r="I27">
            <v>10961</v>
          </cell>
          <cell r="J27">
            <v>11261</v>
          </cell>
          <cell r="K27">
            <v>11396</v>
          </cell>
          <cell r="L27">
            <v>11480</v>
          </cell>
          <cell r="M27">
            <v>11809</v>
          </cell>
          <cell r="N27">
            <v>11924</v>
          </cell>
          <cell r="O27">
            <v>12303</v>
          </cell>
          <cell r="P27">
            <v>12694</v>
          </cell>
          <cell r="Q27">
            <v>13465</v>
          </cell>
          <cell r="R27">
            <v>13984</v>
          </cell>
          <cell r="S27">
            <v>14491</v>
          </cell>
          <cell r="T27">
            <v>14793</v>
          </cell>
          <cell r="U27">
            <v>15166</v>
          </cell>
          <cell r="V27">
            <v>15272</v>
          </cell>
          <cell r="W27">
            <v>14797</v>
          </cell>
          <cell r="X27">
            <v>13335</v>
          </cell>
        </row>
        <row r="28">
          <cell r="D28" t="str">
            <v>Slovakia</v>
          </cell>
          <cell r="E28">
            <v>31328</v>
          </cell>
          <cell r="F28">
            <v>29085</v>
          </cell>
          <cell r="G28">
            <v>27095</v>
          </cell>
          <cell r="H28">
            <v>25859</v>
          </cell>
          <cell r="I28">
            <v>26140</v>
          </cell>
          <cell r="J28">
            <v>28157</v>
          </cell>
          <cell r="K28">
            <v>29282</v>
          </cell>
          <cell r="L28">
            <v>29402</v>
          </cell>
          <cell r="M28">
            <v>27322</v>
          </cell>
          <cell r="N28">
            <v>28965</v>
          </cell>
          <cell r="O28">
            <v>28462</v>
          </cell>
          <cell r="P28">
            <v>28368</v>
          </cell>
          <cell r="Q28">
            <v>28270</v>
          </cell>
          <cell r="R28">
            <v>28923</v>
          </cell>
          <cell r="S28">
            <v>28705</v>
          </cell>
          <cell r="T28">
            <v>28190</v>
          </cell>
          <cell r="U28">
            <v>29087</v>
          </cell>
          <cell r="V28">
            <v>29781</v>
          </cell>
          <cell r="W28">
            <v>29483</v>
          </cell>
          <cell r="X28">
            <v>27467</v>
          </cell>
        </row>
        <row r="29">
          <cell r="D29" t="str">
            <v>Finland</v>
          </cell>
          <cell r="E29">
            <v>65020</v>
          </cell>
          <cell r="F29">
            <v>65276</v>
          </cell>
          <cell r="G29">
            <v>66119</v>
          </cell>
          <cell r="H29">
            <v>68663</v>
          </cell>
          <cell r="I29">
            <v>72172</v>
          </cell>
          <cell r="J29">
            <v>72440</v>
          </cell>
          <cell r="K29">
            <v>73034</v>
          </cell>
          <cell r="L29">
            <v>76829</v>
          </cell>
          <cell r="M29">
            <v>79473</v>
          </cell>
          <cell r="N29">
            <v>80581</v>
          </cell>
          <cell r="O29">
            <v>81871</v>
          </cell>
          <cell r="P29">
            <v>84412</v>
          </cell>
          <cell r="Q29">
            <v>86826</v>
          </cell>
          <cell r="R29">
            <v>89082</v>
          </cell>
          <cell r="S29">
            <v>90717</v>
          </cell>
          <cell r="T29">
            <v>87565</v>
          </cell>
          <cell r="U29">
            <v>93705</v>
          </cell>
          <cell r="V29">
            <v>93803</v>
          </cell>
          <cell r="W29">
            <v>90208</v>
          </cell>
          <cell r="X29">
            <v>84147</v>
          </cell>
        </row>
        <row r="30">
          <cell r="D30" t="str">
            <v>Sweden</v>
          </cell>
          <cell r="E30">
            <v>144746</v>
          </cell>
          <cell r="F30">
            <v>146102</v>
          </cell>
          <cell r="G30">
            <v>144309</v>
          </cell>
          <cell r="H30">
            <v>145224</v>
          </cell>
          <cell r="I30">
            <v>143316</v>
          </cell>
          <cell r="J30">
            <v>146670</v>
          </cell>
          <cell r="K30">
            <v>146800</v>
          </cell>
          <cell r="L30">
            <v>146541</v>
          </cell>
          <cell r="M30">
            <v>148134</v>
          </cell>
          <cell r="N30">
            <v>147378</v>
          </cell>
          <cell r="O30">
            <v>149944</v>
          </cell>
          <cell r="P30">
            <v>154327</v>
          </cell>
          <cell r="Q30">
            <v>152091</v>
          </cell>
          <cell r="R30">
            <v>148267</v>
          </cell>
          <cell r="S30">
            <v>149624</v>
          </cell>
          <cell r="T30">
            <v>151044</v>
          </cell>
          <cell r="U30">
            <v>149459</v>
          </cell>
          <cell r="V30">
            <v>150242</v>
          </cell>
          <cell r="W30">
            <v>148075</v>
          </cell>
          <cell r="X30">
            <v>141402</v>
          </cell>
        </row>
        <row r="31">
          <cell r="D31" t="str">
            <v>United Kingdom</v>
          </cell>
          <cell r="E31">
            <v>331680</v>
          </cell>
          <cell r="F31">
            <v>339282</v>
          </cell>
          <cell r="G31">
            <v>337737</v>
          </cell>
          <cell r="H31">
            <v>339818</v>
          </cell>
          <cell r="I31">
            <v>343374</v>
          </cell>
          <cell r="J31">
            <v>350354</v>
          </cell>
          <cell r="K31">
            <v>367624</v>
          </cell>
          <cell r="L31">
            <v>367240</v>
          </cell>
          <cell r="M31">
            <v>375411</v>
          </cell>
          <cell r="N31">
            <v>382396</v>
          </cell>
          <cell r="O31">
            <v>391243</v>
          </cell>
          <cell r="P31">
            <v>395189</v>
          </cell>
          <cell r="Q31">
            <v>395662</v>
          </cell>
          <cell r="R31">
            <v>400367</v>
          </cell>
          <cell r="S31">
            <v>401426</v>
          </cell>
          <cell r="T31">
            <v>406676</v>
          </cell>
          <cell r="U31">
            <v>404802</v>
          </cell>
          <cell r="V31">
            <v>402048</v>
          </cell>
          <cell r="W31">
            <v>399691</v>
          </cell>
          <cell r="X31">
            <v>378526</v>
          </cell>
        </row>
        <row r="32">
          <cell r="D32" t="str">
            <v>Norway</v>
          </cell>
          <cell r="E32">
            <v>105941</v>
          </cell>
          <cell r="F32">
            <v>108234</v>
          </cell>
          <cell r="G32">
            <v>108776</v>
          </cell>
          <cell r="H32">
            <v>112313</v>
          </cell>
          <cell r="I32">
            <v>113081</v>
          </cell>
          <cell r="J32">
            <v>116346</v>
          </cell>
          <cell r="K32">
            <v>113688</v>
          </cell>
          <cell r="L32">
            <v>115474</v>
          </cell>
          <cell r="M32">
            <v>120642</v>
          </cell>
          <cell r="N32">
            <v>120803</v>
          </cell>
          <cell r="O32">
            <v>121024</v>
          </cell>
          <cell r="P32">
            <v>123298</v>
          </cell>
          <cell r="Q32">
            <v>120994</v>
          </cell>
          <cell r="R32">
            <v>115279</v>
          </cell>
          <cell r="S32">
            <v>122154</v>
          </cell>
          <cell r="T32">
            <v>125963</v>
          </cell>
          <cell r="U32">
            <v>122434</v>
          </cell>
          <cell r="V32">
            <v>127157</v>
          </cell>
          <cell r="W32">
            <v>128273</v>
          </cell>
          <cell r="X32">
            <v>123795</v>
          </cell>
        </row>
        <row r="33">
          <cell r="D33" t="str">
            <v>Switzerland</v>
          </cell>
          <cell r="E33">
            <v>54073</v>
          </cell>
          <cell r="F33">
            <v>55426</v>
          </cell>
          <cell r="G33">
            <v>55384</v>
          </cell>
          <cell r="H33">
            <v>54500</v>
          </cell>
          <cell r="I33">
            <v>54463</v>
          </cell>
          <cell r="J33">
            <v>55761</v>
          </cell>
          <cell r="K33">
            <v>56555</v>
          </cell>
          <cell r="L33">
            <v>56339</v>
          </cell>
          <cell r="M33">
            <v>57518</v>
          </cell>
          <cell r="N33">
            <v>59463</v>
          </cell>
          <cell r="O33">
            <v>60453</v>
          </cell>
          <cell r="P33">
            <v>61981</v>
          </cell>
          <cell r="Q33">
            <v>62671</v>
          </cell>
          <cell r="R33">
            <v>64333</v>
          </cell>
          <cell r="S33">
            <v>64885</v>
          </cell>
          <cell r="T33">
            <v>65999</v>
          </cell>
          <cell r="U33">
            <v>66766</v>
          </cell>
          <cell r="V33">
            <v>65864</v>
          </cell>
          <cell r="W33">
            <v>67804</v>
          </cell>
          <cell r="X33">
            <v>66296</v>
          </cell>
        </row>
        <row r="34">
          <cell r="D34" t="str">
            <v>Turkey</v>
          </cell>
          <cell r="E34">
            <v>56812</v>
          </cell>
          <cell r="F34">
            <v>60499</v>
          </cell>
          <cell r="G34">
            <v>67217</v>
          </cell>
          <cell r="H34">
            <v>73432</v>
          </cell>
          <cell r="I34">
            <v>77782</v>
          </cell>
          <cell r="J34">
            <v>85551</v>
          </cell>
          <cell r="K34">
            <v>94789</v>
          </cell>
          <cell r="L34">
            <v>105517</v>
          </cell>
          <cell r="M34">
            <v>114022</v>
          </cell>
          <cell r="N34">
            <v>118485</v>
          </cell>
          <cell r="O34">
            <v>128276</v>
          </cell>
          <cell r="P34">
            <v>126871</v>
          </cell>
          <cell r="Q34">
            <v>132553</v>
          </cell>
          <cell r="R34">
            <v>141151</v>
          </cell>
          <cell r="S34">
            <v>150017</v>
          </cell>
          <cell r="T34">
            <v>160794</v>
          </cell>
          <cell r="U34">
            <v>174636</v>
          </cell>
          <cell r="V34">
            <v>190000</v>
          </cell>
          <cell r="W34">
            <v>198085</v>
          </cell>
          <cell r="X34">
            <v>194079</v>
          </cell>
        </row>
        <row r="35">
          <cell r="D35" t="str">
            <v>Lichtenstein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Iceland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7">
        <row r="4">
          <cell r="E4">
            <v>303911</v>
          </cell>
          <cell r="F4">
            <v>314883</v>
          </cell>
          <cell r="G4">
            <v>330523</v>
          </cell>
          <cell r="H4">
            <v>339665</v>
          </cell>
          <cell r="I4">
            <v>351975</v>
          </cell>
          <cell r="J4">
            <v>353422</v>
          </cell>
          <cell r="K4">
            <v>352073</v>
          </cell>
          <cell r="L4">
            <v>366616</v>
          </cell>
          <cell r="M4">
            <v>385154</v>
          </cell>
          <cell r="N4">
            <v>385325</v>
          </cell>
          <cell r="O4">
            <v>407725</v>
          </cell>
          <cell r="P4">
            <v>433650</v>
          </cell>
          <cell r="Q4">
            <v>391083</v>
          </cell>
          <cell r="R4">
            <v>395601</v>
          </cell>
          <cell r="S4">
            <v>436508</v>
          </cell>
          <cell r="T4">
            <v>438693</v>
          </cell>
          <cell r="U4">
            <v>463407</v>
          </cell>
          <cell r="V4">
            <v>496312</v>
          </cell>
          <cell r="W4">
            <v>539235</v>
          </cell>
          <cell r="X4">
            <v>570273</v>
          </cell>
        </row>
        <row r="5">
          <cell r="E5">
            <v>548</v>
          </cell>
          <cell r="F5">
            <v>529</v>
          </cell>
          <cell r="G5">
            <v>616</v>
          </cell>
          <cell r="H5">
            <v>506</v>
          </cell>
          <cell r="I5">
            <v>596</v>
          </cell>
          <cell r="J5">
            <v>655</v>
          </cell>
          <cell r="K5">
            <v>541</v>
          </cell>
          <cell r="L5">
            <v>557</v>
          </cell>
          <cell r="M5">
            <v>704</v>
          </cell>
          <cell r="N5">
            <v>776</v>
          </cell>
          <cell r="O5">
            <v>950</v>
          </cell>
          <cell r="P5">
            <v>961</v>
          </cell>
          <cell r="Q5">
            <v>1016</v>
          </cell>
          <cell r="R5">
            <v>1049</v>
          </cell>
          <cell r="S5">
            <v>1309</v>
          </cell>
          <cell r="T5">
            <v>1873</v>
          </cell>
          <cell r="U5">
            <v>2536</v>
          </cell>
          <cell r="V5">
            <v>3104</v>
          </cell>
          <cell r="W5">
            <v>4090</v>
          </cell>
          <cell r="X5">
            <v>4902</v>
          </cell>
        </row>
        <row r="6">
          <cell r="E6">
            <v>1878</v>
          </cell>
          <cell r="F6">
            <v>2441</v>
          </cell>
          <cell r="G6">
            <v>2063</v>
          </cell>
          <cell r="H6">
            <v>1942</v>
          </cell>
          <cell r="I6">
            <v>1468</v>
          </cell>
          <cell r="J6">
            <v>2314</v>
          </cell>
          <cell r="K6">
            <v>2919</v>
          </cell>
          <cell r="L6">
            <v>2754</v>
          </cell>
          <cell r="M6">
            <v>3097</v>
          </cell>
          <cell r="N6">
            <v>2753</v>
          </cell>
          <cell r="O6">
            <v>2673</v>
          </cell>
          <cell r="P6">
            <v>1737</v>
          </cell>
          <cell r="Q6">
            <v>2194</v>
          </cell>
          <cell r="R6">
            <v>3029</v>
          </cell>
          <cell r="S6">
            <v>3169</v>
          </cell>
          <cell r="T6">
            <v>4342</v>
          </cell>
          <cell r="U6">
            <v>4258</v>
          </cell>
          <cell r="V6">
            <v>2921</v>
          </cell>
          <cell r="W6">
            <v>2946</v>
          </cell>
          <cell r="X6">
            <v>3716</v>
          </cell>
        </row>
        <row r="7">
          <cell r="E7">
            <v>1161</v>
          </cell>
          <cell r="F7">
            <v>1089</v>
          </cell>
          <cell r="G7">
            <v>1402</v>
          </cell>
          <cell r="H7">
            <v>1413</v>
          </cell>
          <cell r="I7">
            <v>1642</v>
          </cell>
          <cell r="J7">
            <v>2304</v>
          </cell>
          <cell r="K7">
            <v>2223</v>
          </cell>
          <cell r="L7">
            <v>2043</v>
          </cell>
          <cell r="M7">
            <v>1824</v>
          </cell>
          <cell r="N7">
            <v>2212</v>
          </cell>
          <cell r="O7">
            <v>2142</v>
          </cell>
          <cell r="P7">
            <v>2437</v>
          </cell>
          <cell r="Q7">
            <v>2863</v>
          </cell>
          <cell r="R7">
            <v>1775</v>
          </cell>
          <cell r="S7">
            <v>2610</v>
          </cell>
          <cell r="T7">
            <v>2980</v>
          </cell>
          <cell r="U7">
            <v>3362</v>
          </cell>
          <cell r="V7">
            <v>3239</v>
          </cell>
          <cell r="W7">
            <v>3557</v>
          </cell>
          <cell r="X7">
            <v>4475</v>
          </cell>
        </row>
        <row r="8">
          <cell r="E8">
            <v>806</v>
          </cell>
          <cell r="F8">
            <v>1042</v>
          </cell>
          <cell r="G8">
            <v>1334</v>
          </cell>
          <cell r="H8">
            <v>1596</v>
          </cell>
          <cell r="I8">
            <v>1738</v>
          </cell>
          <cell r="J8">
            <v>1826</v>
          </cell>
          <cell r="K8">
            <v>2048</v>
          </cell>
          <cell r="L8">
            <v>2877</v>
          </cell>
          <cell r="M8">
            <v>3866</v>
          </cell>
          <cell r="N8">
            <v>4326</v>
          </cell>
          <cell r="O8">
            <v>5524</v>
          </cell>
          <cell r="P8">
            <v>5810</v>
          </cell>
          <cell r="Q8">
            <v>6756</v>
          </cell>
          <cell r="R8">
            <v>8052</v>
          </cell>
          <cell r="S8">
            <v>9500</v>
          </cell>
          <cell r="T8">
            <v>9804</v>
          </cell>
          <cell r="U8">
            <v>9209</v>
          </cell>
          <cell r="V8">
            <v>10304</v>
          </cell>
          <cell r="W8">
            <v>10111</v>
          </cell>
          <cell r="X8">
            <v>9995</v>
          </cell>
        </row>
        <row r="9">
          <cell r="E9">
            <v>19093</v>
          </cell>
          <cell r="F9">
            <v>16979</v>
          </cell>
          <cell r="G9">
            <v>19735</v>
          </cell>
          <cell r="H9">
            <v>20520</v>
          </cell>
          <cell r="I9">
            <v>23433</v>
          </cell>
          <cell r="J9">
            <v>25932</v>
          </cell>
          <cell r="K9">
            <v>26551</v>
          </cell>
          <cell r="L9">
            <v>23062</v>
          </cell>
          <cell r="M9">
            <v>24902</v>
          </cell>
          <cell r="N9">
            <v>27877</v>
          </cell>
          <cell r="O9">
            <v>34078</v>
          </cell>
          <cell r="P9">
            <v>36392</v>
          </cell>
          <cell r="Q9">
            <v>42630</v>
          </cell>
          <cell r="R9">
            <v>44493</v>
          </cell>
          <cell r="S9">
            <v>54509</v>
          </cell>
          <cell r="T9">
            <v>58547</v>
          </cell>
          <cell r="U9">
            <v>67187</v>
          </cell>
          <cell r="V9">
            <v>82946</v>
          </cell>
          <cell r="W9">
            <v>85767</v>
          </cell>
          <cell r="X9">
            <v>89700</v>
          </cell>
        </row>
        <row r="10">
          <cell r="E10">
            <v>0</v>
          </cell>
          <cell r="F10">
            <v>0</v>
          </cell>
          <cell r="G10">
            <v>1</v>
          </cell>
          <cell r="H10">
            <v>1</v>
          </cell>
          <cell r="I10">
            <v>3</v>
          </cell>
          <cell r="J10">
            <v>8</v>
          </cell>
          <cell r="K10">
            <v>7</v>
          </cell>
          <cell r="L10">
            <v>11</v>
          </cell>
          <cell r="M10">
            <v>16</v>
          </cell>
          <cell r="N10">
            <v>16</v>
          </cell>
          <cell r="O10">
            <v>18</v>
          </cell>
          <cell r="P10">
            <v>18</v>
          </cell>
          <cell r="Q10">
            <v>30</v>
          </cell>
          <cell r="R10">
            <v>40</v>
          </cell>
          <cell r="S10">
            <v>53</v>
          </cell>
          <cell r="T10">
            <v>97</v>
          </cell>
          <cell r="U10">
            <v>116</v>
          </cell>
          <cell r="V10">
            <v>132</v>
          </cell>
          <cell r="W10">
            <v>188</v>
          </cell>
          <cell r="X10">
            <v>534</v>
          </cell>
        </row>
        <row r="11">
          <cell r="E11">
            <v>697</v>
          </cell>
          <cell r="F11">
            <v>746</v>
          </cell>
          <cell r="G11">
            <v>822</v>
          </cell>
          <cell r="H11">
            <v>780</v>
          </cell>
          <cell r="I11">
            <v>939</v>
          </cell>
          <cell r="J11">
            <v>729</v>
          </cell>
          <cell r="K11">
            <v>736</v>
          </cell>
          <cell r="L11">
            <v>728</v>
          </cell>
          <cell r="M11">
            <v>1085</v>
          </cell>
          <cell r="N11">
            <v>1033</v>
          </cell>
          <cell r="O11">
            <v>1090</v>
          </cell>
          <cell r="P11">
            <v>930</v>
          </cell>
          <cell r="Q11">
            <v>1301</v>
          </cell>
          <cell r="R11">
            <v>1052</v>
          </cell>
          <cell r="S11">
            <v>1293</v>
          </cell>
          <cell r="T11">
            <v>1751</v>
          </cell>
          <cell r="U11">
            <v>2355</v>
          </cell>
          <cell r="V11">
            <v>2638</v>
          </cell>
          <cell r="W11">
            <v>3412</v>
          </cell>
          <cell r="X11">
            <v>3922</v>
          </cell>
        </row>
        <row r="12">
          <cell r="E12">
            <v>1771</v>
          </cell>
          <cell r="F12">
            <v>3101</v>
          </cell>
          <cell r="G12">
            <v>2212</v>
          </cell>
          <cell r="H12">
            <v>2330</v>
          </cell>
          <cell r="I12">
            <v>2637</v>
          </cell>
          <cell r="J12">
            <v>3564</v>
          </cell>
          <cell r="K12">
            <v>4386</v>
          </cell>
          <cell r="L12">
            <v>3918</v>
          </cell>
          <cell r="M12">
            <v>3787</v>
          </cell>
          <cell r="N12">
            <v>4754</v>
          </cell>
          <cell r="O12">
            <v>4144</v>
          </cell>
          <cell r="P12">
            <v>2853</v>
          </cell>
          <cell r="Q12">
            <v>3451</v>
          </cell>
          <cell r="R12">
            <v>5787</v>
          </cell>
          <cell r="S12">
            <v>5794</v>
          </cell>
          <cell r="T12">
            <v>6284</v>
          </cell>
          <cell r="U12">
            <v>7565</v>
          </cell>
          <cell r="V12">
            <v>4410</v>
          </cell>
          <cell r="W12">
            <v>5559</v>
          </cell>
          <cell r="X12">
            <v>7851</v>
          </cell>
        </row>
        <row r="13">
          <cell r="E13">
            <v>25976</v>
          </cell>
          <cell r="F13">
            <v>27846</v>
          </cell>
          <cell r="G13">
            <v>19595</v>
          </cell>
          <cell r="H13">
            <v>25070</v>
          </cell>
          <cell r="I13">
            <v>28979</v>
          </cell>
          <cell r="J13">
            <v>24273</v>
          </cell>
          <cell r="K13">
            <v>41135</v>
          </cell>
          <cell r="L13">
            <v>36876</v>
          </cell>
          <cell r="M13">
            <v>36774</v>
          </cell>
          <cell r="N13">
            <v>27204</v>
          </cell>
          <cell r="O13">
            <v>35502</v>
          </cell>
          <cell r="P13">
            <v>49133</v>
          </cell>
          <cell r="Q13">
            <v>34426</v>
          </cell>
          <cell r="R13">
            <v>55616</v>
          </cell>
          <cell r="S13">
            <v>49962</v>
          </cell>
          <cell r="T13">
            <v>41138</v>
          </cell>
          <cell r="U13">
            <v>51529</v>
          </cell>
          <cell r="V13">
            <v>57642</v>
          </cell>
          <cell r="W13">
            <v>61765</v>
          </cell>
          <cell r="X13">
            <v>73103</v>
          </cell>
        </row>
        <row r="14">
          <cell r="E14">
            <v>55148</v>
          </cell>
          <cell r="F14">
            <v>59121</v>
          </cell>
          <cell r="G14">
            <v>70503</v>
          </cell>
          <cell r="H14">
            <v>66319</v>
          </cell>
          <cell r="I14">
            <v>80404</v>
          </cell>
          <cell r="J14">
            <v>74677</v>
          </cell>
          <cell r="K14">
            <v>67953</v>
          </cell>
          <cell r="L14">
            <v>65889</v>
          </cell>
          <cell r="M14">
            <v>64175</v>
          </cell>
          <cell r="N14">
            <v>74826</v>
          </cell>
          <cell r="O14">
            <v>69396</v>
          </cell>
          <cell r="P14">
            <v>77288</v>
          </cell>
          <cell r="Q14">
            <v>63520</v>
          </cell>
          <cell r="R14">
            <v>62339</v>
          </cell>
          <cell r="S14">
            <v>63326</v>
          </cell>
          <cell r="T14">
            <v>55631</v>
          </cell>
          <cell r="U14">
            <v>61214</v>
          </cell>
          <cell r="V14">
            <v>65358</v>
          </cell>
          <cell r="W14">
            <v>73414</v>
          </cell>
          <cell r="X14">
            <v>68661</v>
          </cell>
        </row>
        <row r="15">
          <cell r="E15">
            <v>34903</v>
          </cell>
          <cell r="F15">
            <v>45530</v>
          </cell>
          <cell r="G15">
            <v>45754</v>
          </cell>
          <cell r="H15">
            <v>45211</v>
          </cell>
          <cell r="I15">
            <v>48214</v>
          </cell>
          <cell r="J15">
            <v>41366</v>
          </cell>
          <cell r="K15">
            <v>46026</v>
          </cell>
          <cell r="L15">
            <v>45841</v>
          </cell>
          <cell r="M15">
            <v>45991</v>
          </cell>
          <cell r="N15">
            <v>50742</v>
          </cell>
          <cell r="O15">
            <v>50327</v>
          </cell>
          <cell r="P15">
            <v>53679</v>
          </cell>
          <cell r="Q15">
            <v>47492</v>
          </cell>
          <cell r="R15">
            <v>45961</v>
          </cell>
          <cell r="S15">
            <v>52831</v>
          </cell>
          <cell r="T15">
            <v>47383</v>
          </cell>
          <cell r="U15">
            <v>49454</v>
          </cell>
          <cell r="V15">
            <v>46459</v>
          </cell>
          <cell r="W15">
            <v>56729</v>
          </cell>
          <cell r="X15">
            <v>66415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1</v>
          </cell>
          <cell r="V16">
            <v>3</v>
          </cell>
          <cell r="W16">
            <v>14</v>
          </cell>
          <cell r="X16">
            <v>4</v>
          </cell>
        </row>
        <row r="17">
          <cell r="E17">
            <v>4496</v>
          </cell>
          <cell r="F17">
            <v>3275</v>
          </cell>
          <cell r="G17">
            <v>2521</v>
          </cell>
          <cell r="H17">
            <v>2876</v>
          </cell>
          <cell r="I17">
            <v>3305</v>
          </cell>
          <cell r="J17">
            <v>2937</v>
          </cell>
          <cell r="K17">
            <v>1861</v>
          </cell>
          <cell r="L17">
            <v>2955</v>
          </cell>
          <cell r="M17">
            <v>4318</v>
          </cell>
          <cell r="N17">
            <v>2759</v>
          </cell>
          <cell r="O17">
            <v>2823</v>
          </cell>
          <cell r="P17">
            <v>2839</v>
          </cell>
          <cell r="Q17">
            <v>2480</v>
          </cell>
          <cell r="R17">
            <v>2320</v>
          </cell>
          <cell r="S17">
            <v>3164</v>
          </cell>
          <cell r="T17">
            <v>3378</v>
          </cell>
          <cell r="U17">
            <v>2750</v>
          </cell>
          <cell r="V17">
            <v>2791</v>
          </cell>
          <cell r="W17">
            <v>3173</v>
          </cell>
          <cell r="X17">
            <v>3513</v>
          </cell>
        </row>
        <row r="18">
          <cell r="E18">
            <v>414</v>
          </cell>
          <cell r="F18">
            <v>338</v>
          </cell>
          <cell r="G18">
            <v>311</v>
          </cell>
          <cell r="H18">
            <v>393</v>
          </cell>
          <cell r="I18">
            <v>452</v>
          </cell>
          <cell r="J18">
            <v>373</v>
          </cell>
          <cell r="K18">
            <v>326</v>
          </cell>
          <cell r="L18">
            <v>296</v>
          </cell>
          <cell r="M18">
            <v>417</v>
          </cell>
          <cell r="N18">
            <v>415</v>
          </cell>
          <cell r="O18">
            <v>340</v>
          </cell>
          <cell r="P18">
            <v>328</v>
          </cell>
          <cell r="Q18">
            <v>358</v>
          </cell>
          <cell r="R18">
            <v>332</v>
          </cell>
          <cell r="S18">
            <v>427</v>
          </cell>
          <cell r="T18">
            <v>458</v>
          </cell>
          <cell r="U18">
            <v>431</v>
          </cell>
          <cell r="V18">
            <v>577</v>
          </cell>
          <cell r="W18">
            <v>596</v>
          </cell>
          <cell r="X18">
            <v>672</v>
          </cell>
        </row>
        <row r="19">
          <cell r="E19">
            <v>83</v>
          </cell>
          <cell r="F19">
            <v>98</v>
          </cell>
          <cell r="G19">
            <v>82</v>
          </cell>
          <cell r="H19">
            <v>82</v>
          </cell>
          <cell r="I19">
            <v>101</v>
          </cell>
          <cell r="J19">
            <v>107</v>
          </cell>
          <cell r="K19">
            <v>75</v>
          </cell>
          <cell r="L19">
            <v>103</v>
          </cell>
          <cell r="M19">
            <v>143</v>
          </cell>
          <cell r="N19">
            <v>122</v>
          </cell>
          <cell r="O19">
            <v>173</v>
          </cell>
          <cell r="P19">
            <v>168</v>
          </cell>
          <cell r="Q19">
            <v>151</v>
          </cell>
          <cell r="R19">
            <v>142</v>
          </cell>
          <cell r="S19">
            <v>194</v>
          </cell>
          <cell r="T19">
            <v>210</v>
          </cell>
          <cell r="U19">
            <v>246</v>
          </cell>
          <cell r="V19">
            <v>265</v>
          </cell>
          <cell r="W19">
            <v>278</v>
          </cell>
          <cell r="X19">
            <v>262</v>
          </cell>
        </row>
        <row r="20">
          <cell r="E20">
            <v>195</v>
          </cell>
          <cell r="F20">
            <v>218</v>
          </cell>
          <cell r="G20">
            <v>204</v>
          </cell>
          <cell r="H20">
            <v>205</v>
          </cell>
          <cell r="I20">
            <v>206</v>
          </cell>
          <cell r="J20">
            <v>219</v>
          </cell>
          <cell r="K20">
            <v>257</v>
          </cell>
          <cell r="L20">
            <v>269</v>
          </cell>
          <cell r="M20">
            <v>215</v>
          </cell>
          <cell r="N20">
            <v>246</v>
          </cell>
          <cell r="O20">
            <v>243</v>
          </cell>
          <cell r="P20">
            <v>250</v>
          </cell>
          <cell r="Q20">
            <v>231</v>
          </cell>
          <cell r="R20">
            <v>324</v>
          </cell>
          <cell r="S20">
            <v>924</v>
          </cell>
          <cell r="T20">
            <v>1854</v>
          </cell>
          <cell r="U20">
            <v>1467</v>
          </cell>
          <cell r="V20">
            <v>1853</v>
          </cell>
          <cell r="W20">
            <v>2325</v>
          </cell>
          <cell r="X20">
            <v>2843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E22">
            <v>718</v>
          </cell>
          <cell r="F22">
            <v>818</v>
          </cell>
          <cell r="G22">
            <v>871</v>
          </cell>
          <cell r="H22">
            <v>934</v>
          </cell>
          <cell r="I22">
            <v>1035</v>
          </cell>
          <cell r="J22">
            <v>1157</v>
          </cell>
          <cell r="K22">
            <v>1554</v>
          </cell>
          <cell r="L22">
            <v>1757</v>
          </cell>
          <cell r="M22">
            <v>2081</v>
          </cell>
          <cell r="N22">
            <v>2244</v>
          </cell>
          <cell r="O22">
            <v>2703</v>
          </cell>
          <cell r="P22">
            <v>3009</v>
          </cell>
          <cell r="Q22">
            <v>3580</v>
          </cell>
          <cell r="R22">
            <v>3663</v>
          </cell>
          <cell r="S22">
            <v>4653</v>
          </cell>
          <cell r="T22">
            <v>5742</v>
          </cell>
          <cell r="U22">
            <v>6129</v>
          </cell>
          <cell r="V22">
            <v>7200</v>
          </cell>
          <cell r="W22">
            <v>8845</v>
          </cell>
          <cell r="X22">
            <v>10513</v>
          </cell>
        </row>
        <row r="23">
          <cell r="E23">
            <v>32635</v>
          </cell>
          <cell r="F23">
            <v>32649</v>
          </cell>
          <cell r="G23">
            <v>36154</v>
          </cell>
          <cell r="H23">
            <v>38024</v>
          </cell>
          <cell r="I23">
            <v>36871</v>
          </cell>
          <cell r="J23">
            <v>38852</v>
          </cell>
          <cell r="K23">
            <v>35718</v>
          </cell>
          <cell r="L23">
            <v>37908</v>
          </cell>
          <cell r="M23">
            <v>38945</v>
          </cell>
          <cell r="N23">
            <v>42090</v>
          </cell>
          <cell r="O23">
            <v>43369</v>
          </cell>
          <cell r="P23">
            <v>41914</v>
          </cell>
          <cell r="Q23">
            <v>41521</v>
          </cell>
          <cell r="R23">
            <v>34898</v>
          </cell>
          <cell r="S23">
            <v>39294</v>
          </cell>
          <cell r="T23">
            <v>40074</v>
          </cell>
          <cell r="U23">
            <v>40500</v>
          </cell>
          <cell r="V23">
            <v>42796</v>
          </cell>
          <cell r="W23">
            <v>44153</v>
          </cell>
          <cell r="X23">
            <v>46507</v>
          </cell>
        </row>
        <row r="24">
          <cell r="E24">
            <v>1472</v>
          </cell>
          <cell r="F24">
            <v>1508</v>
          </cell>
          <cell r="G24">
            <v>1618</v>
          </cell>
          <cell r="H24">
            <v>1549</v>
          </cell>
          <cell r="I24">
            <v>1784</v>
          </cell>
          <cell r="J24">
            <v>1942</v>
          </cell>
          <cell r="K24">
            <v>2050</v>
          </cell>
          <cell r="L24">
            <v>2126</v>
          </cell>
          <cell r="M24">
            <v>2520</v>
          </cell>
          <cell r="N24">
            <v>2329</v>
          </cell>
          <cell r="O24">
            <v>2301</v>
          </cell>
          <cell r="P24">
            <v>2741</v>
          </cell>
          <cell r="Q24">
            <v>2719</v>
          </cell>
          <cell r="R24">
            <v>2195</v>
          </cell>
          <cell r="S24">
            <v>2993</v>
          </cell>
          <cell r="T24">
            <v>3737</v>
          </cell>
          <cell r="U24">
            <v>4132</v>
          </cell>
          <cell r="V24">
            <v>5236</v>
          </cell>
          <cell r="W24">
            <v>6363</v>
          </cell>
          <cell r="X24">
            <v>8378</v>
          </cell>
        </row>
        <row r="25">
          <cell r="E25">
            <v>9852</v>
          </cell>
          <cell r="F25">
            <v>9858</v>
          </cell>
          <cell r="G25">
            <v>5538</v>
          </cell>
          <cell r="H25">
            <v>9455</v>
          </cell>
          <cell r="I25">
            <v>11643</v>
          </cell>
          <cell r="J25">
            <v>9390</v>
          </cell>
          <cell r="K25">
            <v>15792</v>
          </cell>
          <cell r="L25">
            <v>14232</v>
          </cell>
          <cell r="M25">
            <v>14153</v>
          </cell>
          <cell r="N25">
            <v>8650</v>
          </cell>
          <cell r="O25">
            <v>12868</v>
          </cell>
          <cell r="P25">
            <v>15741</v>
          </cell>
          <cell r="Q25">
            <v>9733</v>
          </cell>
          <cell r="R25">
            <v>17703</v>
          </cell>
          <cell r="S25">
            <v>12314</v>
          </cell>
          <cell r="T25">
            <v>8260</v>
          </cell>
          <cell r="U25">
            <v>15722</v>
          </cell>
          <cell r="V25">
            <v>16218</v>
          </cell>
          <cell r="W25">
            <v>14638</v>
          </cell>
          <cell r="X25">
            <v>18291</v>
          </cell>
        </row>
        <row r="26">
          <cell r="E26">
            <v>11411</v>
          </cell>
          <cell r="F26">
            <v>14588</v>
          </cell>
          <cell r="G26">
            <v>11702</v>
          </cell>
          <cell r="H26">
            <v>12769</v>
          </cell>
          <cell r="I26">
            <v>13046</v>
          </cell>
          <cell r="J26">
            <v>16693</v>
          </cell>
          <cell r="K26">
            <v>15755</v>
          </cell>
          <cell r="L26">
            <v>17520</v>
          </cell>
          <cell r="M26">
            <v>18890</v>
          </cell>
          <cell r="N26">
            <v>18290</v>
          </cell>
          <cell r="O26">
            <v>14778</v>
          </cell>
          <cell r="P26">
            <v>14923</v>
          </cell>
          <cell r="Q26">
            <v>16046</v>
          </cell>
          <cell r="R26">
            <v>13262</v>
          </cell>
          <cell r="S26">
            <v>16517</v>
          </cell>
          <cell r="T26">
            <v>20213</v>
          </cell>
          <cell r="U26">
            <v>18360</v>
          </cell>
          <cell r="V26">
            <v>16004</v>
          </cell>
          <cell r="W26">
            <v>17224</v>
          </cell>
          <cell r="X26">
            <v>15555</v>
          </cell>
        </row>
        <row r="27">
          <cell r="E27">
            <v>2950</v>
          </cell>
          <cell r="F27">
            <v>3608</v>
          </cell>
          <cell r="G27">
            <v>3423</v>
          </cell>
          <cell r="H27">
            <v>3035</v>
          </cell>
          <cell r="I27">
            <v>3399</v>
          </cell>
          <cell r="J27">
            <v>3252</v>
          </cell>
          <cell r="K27">
            <v>3673</v>
          </cell>
          <cell r="L27">
            <v>3092</v>
          </cell>
          <cell r="M27">
            <v>3449</v>
          </cell>
          <cell r="N27">
            <v>3772</v>
          </cell>
          <cell r="O27">
            <v>3892</v>
          </cell>
          <cell r="P27">
            <v>3853</v>
          </cell>
          <cell r="Q27">
            <v>3397</v>
          </cell>
          <cell r="R27">
            <v>3055</v>
          </cell>
          <cell r="S27">
            <v>4185</v>
          </cell>
          <cell r="T27">
            <v>3543</v>
          </cell>
          <cell r="U27">
            <v>3670</v>
          </cell>
          <cell r="V27">
            <v>3343</v>
          </cell>
          <cell r="W27">
            <v>4264</v>
          </cell>
          <cell r="X27">
            <v>4863</v>
          </cell>
        </row>
        <row r="28">
          <cell r="E28">
            <v>1880</v>
          </cell>
          <cell r="F28">
            <v>1408</v>
          </cell>
          <cell r="G28">
            <v>1937</v>
          </cell>
          <cell r="H28">
            <v>3467</v>
          </cell>
          <cell r="I28">
            <v>4355</v>
          </cell>
          <cell r="J28">
            <v>4880</v>
          </cell>
          <cell r="K28">
            <v>4227</v>
          </cell>
          <cell r="L28">
            <v>4064</v>
          </cell>
          <cell r="M28">
            <v>4267</v>
          </cell>
          <cell r="N28">
            <v>4474</v>
          </cell>
          <cell r="O28">
            <v>4615</v>
          </cell>
          <cell r="P28">
            <v>5080</v>
          </cell>
          <cell r="Q28">
            <v>5419</v>
          </cell>
          <cell r="R28">
            <v>3580</v>
          </cell>
          <cell r="S28">
            <v>4125</v>
          </cell>
          <cell r="T28">
            <v>4672</v>
          </cell>
          <cell r="U28">
            <v>4796</v>
          </cell>
          <cell r="V28">
            <v>4924</v>
          </cell>
          <cell r="W28">
            <v>4550</v>
          </cell>
          <cell r="X28">
            <v>4891</v>
          </cell>
        </row>
        <row r="29">
          <cell r="E29">
            <v>16015</v>
          </cell>
          <cell r="F29">
            <v>18197</v>
          </cell>
          <cell r="G29">
            <v>20060</v>
          </cell>
          <cell r="H29">
            <v>19439</v>
          </cell>
          <cell r="I29">
            <v>18260</v>
          </cell>
          <cell r="J29">
            <v>19545</v>
          </cell>
          <cell r="K29">
            <v>17738</v>
          </cell>
          <cell r="L29">
            <v>20128</v>
          </cell>
          <cell r="M29">
            <v>24378</v>
          </cell>
          <cell r="N29">
            <v>21171</v>
          </cell>
          <cell r="O29">
            <v>23251</v>
          </cell>
          <cell r="P29">
            <v>21586</v>
          </cell>
          <cell r="Q29">
            <v>20567</v>
          </cell>
          <cell r="R29">
            <v>19246</v>
          </cell>
          <cell r="S29">
            <v>25579</v>
          </cell>
          <cell r="T29">
            <v>23426</v>
          </cell>
          <cell r="U29">
            <v>22397</v>
          </cell>
          <cell r="V29">
            <v>24274</v>
          </cell>
          <cell r="W29">
            <v>27728</v>
          </cell>
          <cell r="X29">
            <v>21660</v>
          </cell>
        </row>
        <row r="30">
          <cell r="E30">
            <v>74452</v>
          </cell>
          <cell r="F30">
            <v>65109</v>
          </cell>
          <cell r="G30">
            <v>76365</v>
          </cell>
          <cell r="H30">
            <v>76857</v>
          </cell>
          <cell r="I30">
            <v>61389</v>
          </cell>
          <cell r="J30">
            <v>70528</v>
          </cell>
          <cell r="K30">
            <v>53955</v>
          </cell>
          <cell r="L30">
            <v>71990</v>
          </cell>
          <cell r="M30">
            <v>78078</v>
          </cell>
          <cell r="N30">
            <v>74739</v>
          </cell>
          <cell r="O30">
            <v>83110</v>
          </cell>
          <cell r="P30">
            <v>83301</v>
          </cell>
          <cell r="Q30">
            <v>71120</v>
          </cell>
          <cell r="R30">
            <v>58671</v>
          </cell>
          <cell r="S30">
            <v>68080</v>
          </cell>
          <cell r="T30">
            <v>81115</v>
          </cell>
          <cell r="U30">
            <v>70784</v>
          </cell>
          <cell r="V30">
            <v>77200</v>
          </cell>
          <cell r="W30">
            <v>81271</v>
          </cell>
          <cell r="X30">
            <v>79414</v>
          </cell>
        </row>
        <row r="31">
          <cell r="E31">
            <v>5356</v>
          </cell>
          <cell r="F31">
            <v>4787</v>
          </cell>
          <cell r="G31">
            <v>5700</v>
          </cell>
          <cell r="H31">
            <v>4893</v>
          </cell>
          <cell r="I31">
            <v>6077</v>
          </cell>
          <cell r="J31">
            <v>5899</v>
          </cell>
          <cell r="K31">
            <v>4567</v>
          </cell>
          <cell r="L31">
            <v>5620</v>
          </cell>
          <cell r="M31">
            <v>7078</v>
          </cell>
          <cell r="N31">
            <v>7503</v>
          </cell>
          <cell r="O31">
            <v>7415</v>
          </cell>
          <cell r="P31">
            <v>6679</v>
          </cell>
          <cell r="Q31">
            <v>8082</v>
          </cell>
          <cell r="R31">
            <v>7018</v>
          </cell>
          <cell r="S31">
            <v>9702</v>
          </cell>
          <cell r="T31">
            <v>12180</v>
          </cell>
          <cell r="U31">
            <v>13236</v>
          </cell>
          <cell r="V31">
            <v>14475</v>
          </cell>
          <cell r="W31">
            <v>16276</v>
          </cell>
          <cell r="X31">
            <v>19633</v>
          </cell>
        </row>
        <row r="32">
          <cell r="E32">
            <v>121358</v>
          </cell>
          <cell r="F32">
            <v>110343</v>
          </cell>
          <cell r="G32">
            <v>116902</v>
          </cell>
          <cell r="H32">
            <v>119462</v>
          </cell>
          <cell r="I32">
            <v>111792</v>
          </cell>
          <cell r="J32">
            <v>121642</v>
          </cell>
          <cell r="K32">
            <v>103903</v>
          </cell>
          <cell r="L32">
            <v>110282</v>
          </cell>
          <cell r="M32">
            <v>115675</v>
          </cell>
          <cell r="N32">
            <v>121752</v>
          </cell>
          <cell r="O32">
            <v>139202</v>
          </cell>
          <cell r="P32">
            <v>118581</v>
          </cell>
          <cell r="Q32">
            <v>129740</v>
          </cell>
          <cell r="R32">
            <v>106160</v>
          </cell>
          <cell r="S32">
            <v>109474</v>
          </cell>
          <cell r="T32">
            <v>136504</v>
          </cell>
          <cell r="U32">
            <v>120376</v>
          </cell>
          <cell r="V32">
            <v>134921</v>
          </cell>
          <cell r="W32">
            <v>140308</v>
          </cell>
          <cell r="X32">
            <v>127439</v>
          </cell>
        </row>
        <row r="33">
          <cell r="E33">
            <v>30157</v>
          </cell>
          <cell r="F33">
            <v>32430</v>
          </cell>
          <cell r="G33">
            <v>33089</v>
          </cell>
          <cell r="H33">
            <v>36149</v>
          </cell>
          <cell r="I33">
            <v>39509</v>
          </cell>
          <cell r="J33">
            <v>35625</v>
          </cell>
          <cell r="K33">
            <v>29243</v>
          </cell>
          <cell r="L33">
            <v>34595</v>
          </cell>
          <cell r="M33">
            <v>34039</v>
          </cell>
          <cell r="N33">
            <v>40631</v>
          </cell>
          <cell r="O33">
            <v>37541</v>
          </cell>
          <cell r="P33">
            <v>42045</v>
          </cell>
          <cell r="Q33">
            <v>35991</v>
          </cell>
          <cell r="R33">
            <v>35631</v>
          </cell>
          <cell r="S33">
            <v>34606</v>
          </cell>
          <cell r="T33">
            <v>32143</v>
          </cell>
          <cell r="U33">
            <v>32007</v>
          </cell>
          <cell r="V33">
            <v>36353</v>
          </cell>
          <cell r="W33">
            <v>37190</v>
          </cell>
          <cell r="X33">
            <v>36899</v>
          </cell>
        </row>
        <row r="34">
          <cell r="E34">
            <v>23228</v>
          </cell>
          <cell r="F34">
            <v>22802</v>
          </cell>
          <cell r="G34">
            <v>26685</v>
          </cell>
          <cell r="H34">
            <v>34085</v>
          </cell>
          <cell r="I34">
            <v>30716</v>
          </cell>
          <cell r="J34">
            <v>35849</v>
          </cell>
          <cell r="K34">
            <v>40735</v>
          </cell>
          <cell r="L34">
            <v>40193</v>
          </cell>
          <cell r="M34">
            <v>42560</v>
          </cell>
          <cell r="N34">
            <v>34912</v>
          </cell>
          <cell r="O34">
            <v>31154</v>
          </cell>
          <cell r="P34">
            <v>24346</v>
          </cell>
          <cell r="Q34">
            <v>33963</v>
          </cell>
          <cell r="R34">
            <v>35552</v>
          </cell>
          <cell r="S34">
            <v>46305</v>
          </cell>
          <cell r="T34">
            <v>39743</v>
          </cell>
          <cell r="U34">
            <v>44518</v>
          </cell>
          <cell r="V34">
            <v>36453</v>
          </cell>
          <cell r="W34">
            <v>34418</v>
          </cell>
          <cell r="X34">
            <v>38139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8" refreshError="1"/>
      <sheetData sheetId="9">
        <row r="2">
          <cell r="N2" t="str">
            <v>1990-2009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topLeftCell="H50" zoomScale="85" zoomScaleNormal="85" workbookViewId="0">
      <pane xSplit="9255"/>
      <selection activeCell="J102" sqref="J102"/>
      <selection pane="topRight" activeCell="A100" sqref="A100"/>
    </sheetView>
  </sheetViews>
  <sheetFormatPr defaultRowHeight="15" x14ac:dyDescent="0.25"/>
  <cols>
    <col min="1" max="1" width="70.28515625" customWidth="1"/>
    <col min="2" max="2" width="12.5703125" customWidth="1"/>
    <col min="3" max="21" width="9" customWidth="1"/>
    <col min="22" max="22" width="11.28515625" customWidth="1"/>
    <col min="23" max="26" width="9.140625" customWidth="1"/>
  </cols>
  <sheetData>
    <row r="1" spans="1:21" x14ac:dyDescent="0.25">
      <c r="A1" s="1" t="s">
        <v>0</v>
      </c>
      <c r="B1" t="s">
        <v>37</v>
      </c>
      <c r="D1" s="4" t="s">
        <v>50</v>
      </c>
    </row>
    <row r="2" spans="1:21" x14ac:dyDescent="0.25">
      <c r="A2" s="1" t="s">
        <v>1</v>
      </c>
      <c r="B2" t="s">
        <v>3</v>
      </c>
    </row>
    <row r="3" spans="1:21" x14ac:dyDescent="0.25">
      <c r="A3" s="1" t="s">
        <v>2</v>
      </c>
      <c r="B3" t="s">
        <v>4</v>
      </c>
    </row>
    <row r="5" spans="1:21" x14ac:dyDescent="0.25">
      <c r="A5" s="1" t="s">
        <v>35</v>
      </c>
      <c r="B5" s="1" t="s">
        <v>33</v>
      </c>
    </row>
    <row r="6" spans="1:21" x14ac:dyDescent="0.25">
      <c r="A6" s="1" t="s">
        <v>34</v>
      </c>
      <c r="B6">
        <v>1990</v>
      </c>
      <c r="C6">
        <v>1991</v>
      </c>
      <c r="D6">
        <v>1992</v>
      </c>
      <c r="E6">
        <v>1993</v>
      </c>
      <c r="F6">
        <v>1994</v>
      </c>
      <c r="G6">
        <v>1995</v>
      </c>
      <c r="H6">
        <v>1996</v>
      </c>
      <c r="I6">
        <v>1997</v>
      </c>
      <c r="J6">
        <v>1998</v>
      </c>
      <c r="K6">
        <v>1999</v>
      </c>
      <c r="L6">
        <v>2000</v>
      </c>
      <c r="M6">
        <v>2001</v>
      </c>
      <c r="N6">
        <v>2002</v>
      </c>
      <c r="O6">
        <v>2003</v>
      </c>
      <c r="P6">
        <v>2004</v>
      </c>
      <c r="Q6">
        <v>2005</v>
      </c>
      <c r="R6">
        <v>2006</v>
      </c>
      <c r="S6">
        <v>2007</v>
      </c>
      <c r="T6">
        <v>2008</v>
      </c>
      <c r="U6">
        <v>2009</v>
      </c>
    </row>
    <row r="7" spans="1:21" x14ac:dyDescent="0.25">
      <c r="A7" s="2" t="s">
        <v>16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x14ac:dyDescent="0.25">
      <c r="A8" s="2" t="s">
        <v>15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x14ac:dyDescent="0.2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x14ac:dyDescent="0.25">
      <c r="A10" s="2" t="s">
        <v>13</v>
      </c>
      <c r="B10" s="3">
        <v>3226</v>
      </c>
      <c r="C10" s="3">
        <v>3187</v>
      </c>
      <c r="D10" s="3">
        <v>3464</v>
      </c>
      <c r="E10" s="3">
        <v>3671</v>
      </c>
      <c r="F10" s="3">
        <v>3450</v>
      </c>
      <c r="G10" s="3">
        <v>3478</v>
      </c>
      <c r="H10" s="3">
        <v>3811</v>
      </c>
      <c r="I10" s="3">
        <v>3956</v>
      </c>
      <c r="J10" s="3">
        <v>4272</v>
      </c>
      <c r="K10" s="3">
        <v>4483</v>
      </c>
      <c r="L10" s="3">
        <v>4785</v>
      </c>
      <c r="M10" s="3">
        <v>4612</v>
      </c>
      <c r="N10" s="3">
        <v>4761</v>
      </c>
      <c r="O10" s="3">
        <v>5434</v>
      </c>
      <c r="P10" s="3">
        <v>5523</v>
      </c>
      <c r="Q10" s="3">
        <v>5397</v>
      </c>
      <c r="R10" s="3">
        <v>5615</v>
      </c>
      <c r="S10" s="3">
        <v>5772</v>
      </c>
      <c r="T10" s="3">
        <v>5732</v>
      </c>
      <c r="U10" s="3">
        <v>5547</v>
      </c>
    </row>
    <row r="11" spans="1:21" x14ac:dyDescent="0.25">
      <c r="A11" s="2" t="s">
        <v>24</v>
      </c>
      <c r="B11" s="3">
        <v>661</v>
      </c>
      <c r="C11" s="3">
        <v>732</v>
      </c>
      <c r="D11" s="3">
        <v>756</v>
      </c>
      <c r="E11" s="3">
        <v>845</v>
      </c>
      <c r="F11" s="3">
        <v>927</v>
      </c>
      <c r="G11" s="3">
        <v>950</v>
      </c>
      <c r="H11" s="3">
        <v>1128</v>
      </c>
      <c r="I11" s="3">
        <v>1138</v>
      </c>
      <c r="J11" s="3">
        <v>1242</v>
      </c>
      <c r="K11" s="3">
        <v>1433</v>
      </c>
      <c r="L11" s="3">
        <v>1382</v>
      </c>
      <c r="M11" s="3">
        <v>1500</v>
      </c>
      <c r="N11" s="3">
        <v>1674</v>
      </c>
      <c r="O11" s="3">
        <v>1754</v>
      </c>
      <c r="P11" s="3">
        <v>1652</v>
      </c>
      <c r="Q11" s="3">
        <v>1672</v>
      </c>
      <c r="R11" s="3">
        <v>2269</v>
      </c>
      <c r="S11" s="3">
        <v>2507</v>
      </c>
      <c r="T11" s="3">
        <v>2701</v>
      </c>
      <c r="U11" s="3">
        <v>2780</v>
      </c>
    </row>
    <row r="12" spans="1:21" x14ac:dyDescent="0.25">
      <c r="A12" s="2" t="s">
        <v>22</v>
      </c>
      <c r="B12" s="3">
        <v>69</v>
      </c>
      <c r="C12" s="3">
        <v>166</v>
      </c>
      <c r="D12" s="3">
        <v>201</v>
      </c>
      <c r="E12" s="3">
        <v>270</v>
      </c>
      <c r="F12" s="3">
        <v>297</v>
      </c>
      <c r="G12" s="3">
        <v>326</v>
      </c>
      <c r="H12" s="3">
        <v>382</v>
      </c>
      <c r="I12" s="3">
        <v>431</v>
      </c>
      <c r="J12" s="3">
        <v>545</v>
      </c>
      <c r="K12" s="3">
        <v>627</v>
      </c>
      <c r="L12" s="3">
        <v>899</v>
      </c>
      <c r="M12" s="3">
        <v>1207</v>
      </c>
      <c r="N12" s="3">
        <v>1297</v>
      </c>
      <c r="O12" s="3">
        <v>3672</v>
      </c>
      <c r="P12" s="3">
        <v>4127</v>
      </c>
      <c r="Q12" s="3">
        <v>5306</v>
      </c>
      <c r="R12" s="3">
        <v>5963</v>
      </c>
      <c r="S12" s="3">
        <v>3864</v>
      </c>
      <c r="T12" s="3">
        <v>4133</v>
      </c>
      <c r="U12" s="3">
        <v>3865</v>
      </c>
    </row>
    <row r="13" spans="1:21" x14ac:dyDescent="0.25">
      <c r="A13" s="2" t="s">
        <v>23</v>
      </c>
      <c r="B13" s="3">
        <v>362</v>
      </c>
      <c r="C13" s="3">
        <v>378</v>
      </c>
      <c r="D13" s="3">
        <v>417</v>
      </c>
      <c r="E13" s="3">
        <v>510</v>
      </c>
      <c r="F13" s="3">
        <v>719</v>
      </c>
      <c r="G13" s="3">
        <v>943</v>
      </c>
      <c r="H13" s="3">
        <v>1222</v>
      </c>
      <c r="I13" s="3">
        <v>1451</v>
      </c>
      <c r="J13" s="3">
        <v>1743</v>
      </c>
      <c r="K13" s="3">
        <v>2169</v>
      </c>
      <c r="L13" s="3">
        <v>2382</v>
      </c>
      <c r="M13" s="3">
        <v>2627</v>
      </c>
      <c r="N13" s="3">
        <v>2533</v>
      </c>
      <c r="O13" s="3">
        <v>2739</v>
      </c>
      <c r="P13" s="3">
        <v>2886</v>
      </c>
      <c r="Q13" s="3">
        <v>3117</v>
      </c>
      <c r="R13" s="3">
        <v>3134</v>
      </c>
      <c r="S13" s="3">
        <v>3437</v>
      </c>
      <c r="T13" s="3">
        <v>3346</v>
      </c>
      <c r="U13" s="3">
        <v>3923</v>
      </c>
    </row>
    <row r="14" spans="1:21" x14ac:dyDescent="0.25">
      <c r="A14" s="2" t="s">
        <v>21</v>
      </c>
      <c r="B14" s="3">
        <v>1408</v>
      </c>
      <c r="C14" s="3">
        <v>1445</v>
      </c>
      <c r="D14" s="3">
        <v>1505</v>
      </c>
      <c r="E14" s="3">
        <v>1465</v>
      </c>
      <c r="F14" s="3">
        <v>1573</v>
      </c>
      <c r="G14" s="3">
        <v>1631</v>
      </c>
      <c r="H14" s="3">
        <v>1667</v>
      </c>
      <c r="I14" s="3">
        <v>1908</v>
      </c>
      <c r="J14" s="3">
        <v>2172</v>
      </c>
      <c r="K14" s="3">
        <v>2327</v>
      </c>
      <c r="L14" s="3">
        <v>2636</v>
      </c>
      <c r="M14" s="3">
        <v>2694</v>
      </c>
      <c r="N14" s="3">
        <v>2806</v>
      </c>
      <c r="O14" s="3">
        <v>1037</v>
      </c>
      <c r="P14" s="3">
        <v>1182</v>
      </c>
      <c r="Q14" s="3">
        <v>1416</v>
      </c>
      <c r="R14" s="3">
        <v>1296</v>
      </c>
      <c r="S14" s="3">
        <v>4914</v>
      </c>
      <c r="T14" s="3">
        <v>5016</v>
      </c>
      <c r="U14" s="3">
        <v>4623</v>
      </c>
    </row>
    <row r="15" spans="1:21" x14ac:dyDescent="0.25">
      <c r="A15" s="2" t="s">
        <v>28</v>
      </c>
      <c r="B15" s="3">
        <v>9351</v>
      </c>
      <c r="C15" s="3">
        <v>9442</v>
      </c>
      <c r="D15" s="3">
        <v>10260</v>
      </c>
      <c r="E15" s="3">
        <v>11123</v>
      </c>
      <c r="F15" s="3">
        <v>11827</v>
      </c>
      <c r="G15" s="3">
        <v>12276</v>
      </c>
      <c r="H15" s="3">
        <v>10625</v>
      </c>
      <c r="I15" s="3">
        <v>13293</v>
      </c>
      <c r="J15" s="3">
        <v>14039</v>
      </c>
      <c r="K15" s="3">
        <v>13705</v>
      </c>
      <c r="L15" s="3">
        <v>14337</v>
      </c>
      <c r="M15" s="3">
        <v>13538</v>
      </c>
      <c r="N15" s="3">
        <v>14953</v>
      </c>
      <c r="O15" s="3">
        <v>14305</v>
      </c>
      <c r="P15" s="3">
        <v>15073</v>
      </c>
      <c r="Q15" s="3">
        <v>16052</v>
      </c>
      <c r="R15" s="3">
        <v>18427</v>
      </c>
      <c r="S15" s="3">
        <v>19697</v>
      </c>
      <c r="T15" s="3">
        <v>19553</v>
      </c>
      <c r="U15" s="3">
        <v>20000</v>
      </c>
    </row>
    <row r="16" spans="1:21" x14ac:dyDescent="0.25">
      <c r="A16" s="2" t="s">
        <v>26</v>
      </c>
      <c r="B16" s="3">
        <v>260</v>
      </c>
      <c r="C16" s="3">
        <v>305</v>
      </c>
      <c r="D16" s="3">
        <v>279</v>
      </c>
      <c r="E16" s="3">
        <v>571</v>
      </c>
      <c r="F16" s="3">
        <v>684</v>
      </c>
      <c r="G16" s="3">
        <v>1059</v>
      </c>
      <c r="H16" s="3">
        <v>1302</v>
      </c>
      <c r="I16" s="3">
        <v>2066</v>
      </c>
      <c r="J16" s="3">
        <v>3004</v>
      </c>
      <c r="K16" s="3">
        <v>2789</v>
      </c>
      <c r="L16" s="3">
        <v>2846</v>
      </c>
      <c r="M16" s="3">
        <v>3582</v>
      </c>
      <c r="N16" s="3">
        <v>4246</v>
      </c>
      <c r="O16" s="3">
        <v>8198</v>
      </c>
      <c r="P16" s="3">
        <v>13482</v>
      </c>
      <c r="Q16" s="3">
        <v>14455</v>
      </c>
      <c r="R16" s="3">
        <v>16750</v>
      </c>
      <c r="S16" s="3">
        <v>12173</v>
      </c>
      <c r="T16" s="3">
        <v>14693</v>
      </c>
      <c r="U16" s="3">
        <v>18555</v>
      </c>
    </row>
    <row r="17" spans="1:21" x14ac:dyDescent="0.25">
      <c r="A17" s="2" t="s">
        <v>27</v>
      </c>
      <c r="B17" s="3">
        <v>1248</v>
      </c>
      <c r="C17" s="3">
        <v>1399</v>
      </c>
      <c r="D17" s="3">
        <v>1154</v>
      </c>
      <c r="E17" s="3">
        <v>983</v>
      </c>
      <c r="F17" s="3">
        <v>902</v>
      </c>
      <c r="G17" s="3">
        <v>1437</v>
      </c>
      <c r="H17" s="3">
        <v>1668</v>
      </c>
      <c r="I17" s="3">
        <v>1670</v>
      </c>
      <c r="J17" s="3">
        <v>1900</v>
      </c>
      <c r="K17" s="3">
        <v>1892</v>
      </c>
      <c r="L17" s="3">
        <v>1918</v>
      </c>
      <c r="M17" s="3">
        <v>1852</v>
      </c>
      <c r="N17" s="3">
        <v>2399</v>
      </c>
      <c r="O17" s="3">
        <v>2016</v>
      </c>
      <c r="P17" s="3">
        <v>1832</v>
      </c>
      <c r="Q17" s="3">
        <v>1968</v>
      </c>
      <c r="R17" s="3">
        <v>1653</v>
      </c>
      <c r="S17" s="3">
        <v>2424</v>
      </c>
      <c r="T17" s="3">
        <v>2564</v>
      </c>
      <c r="U17" s="3">
        <v>3395</v>
      </c>
    </row>
    <row r="18" spans="1:21" x14ac:dyDescent="0.25">
      <c r="A18" s="2" t="s">
        <v>25</v>
      </c>
      <c r="B18" s="3">
        <v>55</v>
      </c>
      <c r="C18" s="3">
        <v>73</v>
      </c>
      <c r="D18" s="3">
        <v>108</v>
      </c>
      <c r="E18" s="3">
        <v>184</v>
      </c>
      <c r="F18" s="3">
        <v>255</v>
      </c>
      <c r="G18" s="3">
        <v>369</v>
      </c>
      <c r="H18" s="3">
        <v>452</v>
      </c>
      <c r="I18" s="3">
        <v>586</v>
      </c>
      <c r="J18" s="3">
        <v>536</v>
      </c>
      <c r="K18" s="3">
        <v>856</v>
      </c>
      <c r="L18" s="3">
        <v>1168</v>
      </c>
      <c r="M18" s="3">
        <v>2072</v>
      </c>
      <c r="N18" s="3">
        <v>3798</v>
      </c>
      <c r="O18" s="3">
        <v>4664</v>
      </c>
      <c r="P18" s="3">
        <v>6446</v>
      </c>
      <c r="Q18" s="3">
        <v>8683</v>
      </c>
      <c r="R18" s="3">
        <v>9333</v>
      </c>
      <c r="S18" s="3">
        <v>15981</v>
      </c>
      <c r="T18" s="3">
        <v>18814</v>
      </c>
      <c r="U18" s="3">
        <v>19859</v>
      </c>
    </row>
    <row r="19" spans="1:21" x14ac:dyDescent="0.25">
      <c r="A19" s="2" t="s">
        <v>10</v>
      </c>
      <c r="B19" s="3">
        <v>22025</v>
      </c>
      <c r="C19" s="3">
        <v>23746</v>
      </c>
      <c r="D19" s="3">
        <v>25625</v>
      </c>
      <c r="E19" s="3">
        <v>24686</v>
      </c>
      <c r="F19" s="3">
        <v>25514</v>
      </c>
      <c r="G19" s="3">
        <v>23604</v>
      </c>
      <c r="H19" s="3">
        <v>22367</v>
      </c>
      <c r="I19" s="3">
        <v>22247</v>
      </c>
      <c r="J19" s="3">
        <v>21014</v>
      </c>
      <c r="K19" s="3">
        <v>21883</v>
      </c>
      <c r="L19" s="3">
        <v>5511</v>
      </c>
      <c r="M19" s="3">
        <v>6295</v>
      </c>
      <c r="N19" s="3">
        <v>5765</v>
      </c>
      <c r="O19" s="3">
        <v>5807</v>
      </c>
      <c r="P19" s="3">
        <v>5979</v>
      </c>
      <c r="Q19" s="3">
        <v>5615</v>
      </c>
      <c r="R19" s="3">
        <v>5787</v>
      </c>
      <c r="S19" s="3">
        <v>5764</v>
      </c>
      <c r="T19" s="3">
        <v>6010</v>
      </c>
      <c r="U19" s="3">
        <v>6002</v>
      </c>
    </row>
    <row r="20" spans="1:21" x14ac:dyDescent="0.25">
      <c r="A20" s="2" t="s">
        <v>9</v>
      </c>
      <c r="B20" s="3">
        <v>282668</v>
      </c>
      <c r="C20" s="3">
        <v>292343</v>
      </c>
      <c r="D20" s="3">
        <v>306293</v>
      </c>
      <c r="E20" s="3">
        <v>311871</v>
      </c>
      <c r="F20" s="3">
        <v>319977</v>
      </c>
      <c r="G20" s="3">
        <v>323843</v>
      </c>
      <c r="H20" s="3">
        <v>325261</v>
      </c>
      <c r="I20" s="3">
        <v>331267</v>
      </c>
      <c r="J20" s="3">
        <v>347567</v>
      </c>
      <c r="K20" s="3">
        <v>346210</v>
      </c>
      <c r="L20" s="3">
        <v>375863</v>
      </c>
      <c r="M20" s="3">
        <v>395210</v>
      </c>
      <c r="N20" s="3">
        <v>341526</v>
      </c>
      <c r="O20" s="3">
        <v>331968</v>
      </c>
      <c r="P20" s="3">
        <v>350642</v>
      </c>
      <c r="Q20" s="3">
        <v>335647</v>
      </c>
      <c r="R20" s="3">
        <v>339099</v>
      </c>
      <c r="S20" s="3">
        <v>337955</v>
      </c>
      <c r="T20" s="3">
        <v>353214</v>
      </c>
      <c r="U20" s="3">
        <v>353104</v>
      </c>
    </row>
    <row r="21" spans="1:21" x14ac:dyDescent="0.25">
      <c r="A21" s="2" t="s">
        <v>12</v>
      </c>
      <c r="B21" s="3">
        <v>25</v>
      </c>
      <c r="C21" s="3">
        <v>110</v>
      </c>
      <c r="D21" s="3">
        <v>103</v>
      </c>
      <c r="E21" s="3">
        <v>143</v>
      </c>
      <c r="F21" s="3">
        <v>174</v>
      </c>
      <c r="G21" s="3">
        <v>186</v>
      </c>
      <c r="H21" s="3">
        <v>221</v>
      </c>
      <c r="I21" s="3">
        <v>174</v>
      </c>
      <c r="J21" s="3">
        <v>196</v>
      </c>
      <c r="K21" s="3">
        <v>229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</row>
    <row r="22" spans="1:21" x14ac:dyDescent="0.25">
      <c r="A22" s="2" t="s">
        <v>11</v>
      </c>
      <c r="B22" s="3">
        <v>18463</v>
      </c>
      <c r="C22" s="3">
        <v>19768</v>
      </c>
      <c r="D22" s="3">
        <v>21371</v>
      </c>
      <c r="E22" s="3">
        <v>19155</v>
      </c>
      <c r="F22" s="3">
        <v>17918</v>
      </c>
      <c r="G22" s="3">
        <v>21098</v>
      </c>
      <c r="H22" s="3">
        <v>23213</v>
      </c>
      <c r="I22" s="3">
        <v>21530</v>
      </c>
      <c r="J22" s="3">
        <v>24963</v>
      </c>
      <c r="K22" s="3">
        <v>27401</v>
      </c>
      <c r="L22" s="3">
        <v>28840</v>
      </c>
      <c r="M22" s="3">
        <v>29245</v>
      </c>
      <c r="N22" s="3">
        <v>32601</v>
      </c>
      <c r="O22" s="3">
        <v>32383</v>
      </c>
      <c r="P22" s="3">
        <v>33835</v>
      </c>
      <c r="Q22" s="3">
        <v>36164</v>
      </c>
      <c r="R22" s="3">
        <v>35987</v>
      </c>
      <c r="S22" s="3">
        <v>34174</v>
      </c>
      <c r="T22" s="3">
        <v>31889</v>
      </c>
      <c r="U22" s="3">
        <v>31719</v>
      </c>
    </row>
    <row r="23" spans="1:21" x14ac:dyDescent="0.25">
      <c r="A23" s="2" t="s">
        <v>31</v>
      </c>
      <c r="B23" s="3">
        <v>129</v>
      </c>
      <c r="C23" s="3">
        <v>263</v>
      </c>
      <c r="D23" s="3">
        <v>158</v>
      </c>
      <c r="E23" s="3">
        <v>179</v>
      </c>
      <c r="F23" s="3">
        <v>183</v>
      </c>
      <c r="G23" s="3">
        <v>328</v>
      </c>
      <c r="H23" s="3">
        <v>342</v>
      </c>
      <c r="I23" s="3">
        <v>641</v>
      </c>
      <c r="J23" s="3">
        <v>674</v>
      </c>
      <c r="K23" s="3">
        <v>3</v>
      </c>
      <c r="L23" s="3">
        <v>10</v>
      </c>
      <c r="M23" s="3">
        <v>13</v>
      </c>
      <c r="N23" s="3">
        <v>17</v>
      </c>
      <c r="O23" s="3">
        <v>18</v>
      </c>
      <c r="P23" s="3">
        <v>30</v>
      </c>
      <c r="Q23" s="3">
        <v>52</v>
      </c>
      <c r="R23" s="3">
        <v>82</v>
      </c>
      <c r="S23" s="3">
        <v>114</v>
      </c>
      <c r="T23" s="3">
        <v>155</v>
      </c>
      <c r="U23" s="3">
        <v>351</v>
      </c>
    </row>
    <row r="24" spans="1:21" x14ac:dyDescent="0.25">
      <c r="A24" s="2" t="s">
        <v>32</v>
      </c>
      <c r="B24" s="3">
        <v>10</v>
      </c>
      <c r="C24" s="3">
        <v>10</v>
      </c>
      <c r="D24" s="3">
        <v>11</v>
      </c>
      <c r="E24" s="3">
        <v>13</v>
      </c>
      <c r="F24" s="3">
        <v>25</v>
      </c>
      <c r="G24" s="3">
        <v>36</v>
      </c>
      <c r="H24" s="3">
        <v>49</v>
      </c>
      <c r="I24" s="3">
        <v>54</v>
      </c>
      <c r="J24" s="3">
        <v>61</v>
      </c>
      <c r="K24" s="3">
        <v>83</v>
      </c>
      <c r="L24" s="3">
        <v>57</v>
      </c>
      <c r="M24" s="3">
        <v>77</v>
      </c>
      <c r="N24" s="3">
        <v>97</v>
      </c>
      <c r="O24" s="3">
        <v>362</v>
      </c>
      <c r="P24" s="3">
        <v>415</v>
      </c>
      <c r="Q24" s="3">
        <v>499</v>
      </c>
      <c r="R24" s="3">
        <v>443</v>
      </c>
      <c r="S24" s="3">
        <v>671</v>
      </c>
      <c r="T24" s="3">
        <v>961</v>
      </c>
      <c r="U24" s="3">
        <v>1336</v>
      </c>
    </row>
    <row r="25" spans="1:21" x14ac:dyDescent="0.25">
      <c r="A25" s="2" t="s">
        <v>30</v>
      </c>
      <c r="B25" s="3">
        <v>18</v>
      </c>
      <c r="C25" s="3">
        <v>32</v>
      </c>
      <c r="D25" s="3">
        <v>29</v>
      </c>
      <c r="E25" s="3">
        <v>46</v>
      </c>
      <c r="F25" s="3">
        <v>48</v>
      </c>
      <c r="G25" s="3">
        <v>56</v>
      </c>
      <c r="H25" s="3">
        <v>59</v>
      </c>
      <c r="I25" s="3">
        <v>85</v>
      </c>
      <c r="J25" s="3">
        <v>100</v>
      </c>
      <c r="K25" s="3">
        <v>102</v>
      </c>
      <c r="L25" s="3">
        <v>114</v>
      </c>
      <c r="M25" s="3">
        <v>131</v>
      </c>
      <c r="N25" s="3">
        <v>238</v>
      </c>
      <c r="O25" s="3">
        <v>1170</v>
      </c>
      <c r="P25" s="3">
        <v>1401</v>
      </c>
      <c r="Q25" s="3">
        <v>2817</v>
      </c>
      <c r="R25" s="3">
        <v>4402</v>
      </c>
      <c r="S25" s="3">
        <v>396</v>
      </c>
      <c r="T25" s="3">
        <v>424</v>
      </c>
      <c r="U25" s="3">
        <v>553</v>
      </c>
    </row>
    <row r="26" spans="1:21" x14ac:dyDescent="0.25">
      <c r="A26" s="2" t="s">
        <v>29</v>
      </c>
      <c r="B26" s="3">
        <v>118</v>
      </c>
      <c r="C26" s="3">
        <v>129</v>
      </c>
      <c r="D26" s="3">
        <v>156</v>
      </c>
      <c r="E26" s="3">
        <v>164</v>
      </c>
      <c r="F26" s="3">
        <v>160</v>
      </c>
      <c r="G26" s="3">
        <v>261</v>
      </c>
      <c r="H26" s="3">
        <v>251</v>
      </c>
      <c r="I26" s="3">
        <v>112</v>
      </c>
      <c r="J26" s="3">
        <v>92</v>
      </c>
      <c r="K26" s="3">
        <v>110</v>
      </c>
      <c r="L26" s="3">
        <v>286</v>
      </c>
      <c r="M26" s="3">
        <v>591</v>
      </c>
      <c r="N26" s="3">
        <v>975</v>
      </c>
      <c r="O26" s="3">
        <v>15</v>
      </c>
      <c r="P26" s="3">
        <v>12</v>
      </c>
      <c r="Q26" s="3">
        <v>259</v>
      </c>
      <c r="R26" s="3">
        <v>347</v>
      </c>
      <c r="S26" s="3">
        <v>6699</v>
      </c>
      <c r="T26" s="3">
        <v>6794</v>
      </c>
      <c r="U26" s="3">
        <v>11221</v>
      </c>
    </row>
    <row r="27" spans="1:21" x14ac:dyDescent="0.25">
      <c r="A27" s="2" t="s">
        <v>7</v>
      </c>
      <c r="B27" s="3">
        <v>0</v>
      </c>
      <c r="C27" s="3">
        <v>0</v>
      </c>
      <c r="D27" s="3">
        <v>3</v>
      </c>
      <c r="E27" s="3">
        <v>3</v>
      </c>
      <c r="F27" s="3">
        <v>7</v>
      </c>
      <c r="G27" s="3">
        <v>7</v>
      </c>
      <c r="H27" s="3">
        <v>13</v>
      </c>
      <c r="I27" s="3">
        <v>14</v>
      </c>
      <c r="J27" s="3">
        <v>26</v>
      </c>
      <c r="K27" s="3">
        <v>24</v>
      </c>
      <c r="L27" s="3">
        <v>29</v>
      </c>
      <c r="M27" s="3">
        <v>38</v>
      </c>
      <c r="N27" s="3">
        <v>50</v>
      </c>
      <c r="O27" s="3">
        <v>76</v>
      </c>
      <c r="P27" s="3">
        <v>103</v>
      </c>
      <c r="Q27" s="3">
        <v>80</v>
      </c>
      <c r="R27" s="3">
        <v>91</v>
      </c>
      <c r="S27" s="3">
        <v>98</v>
      </c>
      <c r="T27" s="3">
        <v>149</v>
      </c>
      <c r="U27" s="3">
        <v>288</v>
      </c>
    </row>
    <row r="28" spans="1:21" x14ac:dyDescent="0.25">
      <c r="A28" s="2" t="s">
        <v>5</v>
      </c>
      <c r="B28" s="3">
        <v>12</v>
      </c>
      <c r="C28" s="3">
        <v>15</v>
      </c>
      <c r="D28" s="3">
        <v>21</v>
      </c>
      <c r="E28" s="3">
        <v>25</v>
      </c>
      <c r="F28" s="3">
        <v>27</v>
      </c>
      <c r="G28" s="3">
        <v>34</v>
      </c>
      <c r="H28" s="3">
        <v>32</v>
      </c>
      <c r="I28" s="3">
        <v>41</v>
      </c>
      <c r="J28" s="3">
        <v>51</v>
      </c>
      <c r="K28" s="3">
        <v>54</v>
      </c>
      <c r="L28" s="3">
        <v>89</v>
      </c>
      <c r="M28" s="3">
        <v>153</v>
      </c>
      <c r="N28" s="3">
        <v>232</v>
      </c>
      <c r="O28" s="3">
        <v>388</v>
      </c>
      <c r="P28" s="3">
        <v>623</v>
      </c>
      <c r="Q28" s="3">
        <v>1378</v>
      </c>
      <c r="R28" s="3">
        <v>2402</v>
      </c>
      <c r="S28" s="3">
        <v>3671</v>
      </c>
      <c r="T28" s="3">
        <v>7285</v>
      </c>
      <c r="U28" s="3">
        <v>13770</v>
      </c>
    </row>
    <row r="29" spans="1:21" x14ac:dyDescent="0.25">
      <c r="A29" s="2" t="s">
        <v>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8</v>
      </c>
      <c r="T29" s="3">
        <v>16</v>
      </c>
      <c r="U29" s="3">
        <v>22</v>
      </c>
    </row>
    <row r="30" spans="1:21" x14ac:dyDescent="0.25">
      <c r="A30" s="2" t="s">
        <v>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</row>
    <row r="31" spans="1:21" x14ac:dyDescent="0.25">
      <c r="A31" s="2" t="s">
        <v>20</v>
      </c>
      <c r="B31" s="3">
        <v>33</v>
      </c>
      <c r="C31" s="3">
        <v>163</v>
      </c>
      <c r="D31" s="3">
        <v>273</v>
      </c>
      <c r="E31" s="3">
        <v>822</v>
      </c>
      <c r="F31" s="3">
        <v>1657</v>
      </c>
      <c r="G31" s="3">
        <v>2064</v>
      </c>
      <c r="H31" s="3">
        <v>2489</v>
      </c>
      <c r="I31" s="3">
        <v>3573</v>
      </c>
      <c r="J31" s="3">
        <v>5295</v>
      </c>
      <c r="K31" s="3">
        <v>6318</v>
      </c>
      <c r="L31" s="3">
        <v>1097</v>
      </c>
      <c r="M31" s="3">
        <v>1133</v>
      </c>
      <c r="N31" s="3">
        <v>1451</v>
      </c>
      <c r="O31" s="3">
        <v>1559</v>
      </c>
      <c r="P31" s="3">
        <v>2399</v>
      </c>
      <c r="Q31" s="3">
        <v>3320</v>
      </c>
      <c r="R31" s="3">
        <v>4836</v>
      </c>
      <c r="S31" s="3">
        <v>6183</v>
      </c>
      <c r="T31" s="3">
        <v>8335</v>
      </c>
      <c r="U31" s="3">
        <v>11295</v>
      </c>
    </row>
    <row r="32" spans="1:21" x14ac:dyDescent="0.25">
      <c r="A32" s="2" t="s">
        <v>19</v>
      </c>
      <c r="B32" s="3">
        <v>745</v>
      </c>
      <c r="C32" s="3">
        <v>933</v>
      </c>
      <c r="D32" s="3">
        <v>1284</v>
      </c>
      <c r="E32" s="3">
        <v>1533</v>
      </c>
      <c r="F32" s="3">
        <v>1836</v>
      </c>
      <c r="G32" s="3">
        <v>2004</v>
      </c>
      <c r="H32" s="3">
        <v>2387</v>
      </c>
      <c r="I32" s="3">
        <v>3787</v>
      </c>
      <c r="J32" s="3">
        <v>5979</v>
      </c>
      <c r="K32" s="3">
        <v>7885</v>
      </c>
      <c r="L32" s="3">
        <v>21156</v>
      </c>
      <c r="M32" s="3">
        <v>25570</v>
      </c>
      <c r="N32" s="3">
        <v>34866</v>
      </c>
      <c r="O32" s="3">
        <v>42802</v>
      </c>
      <c r="P32" s="3">
        <v>56536</v>
      </c>
      <c r="Q32" s="3">
        <v>67123</v>
      </c>
      <c r="R32" s="3">
        <v>77465</v>
      </c>
      <c r="S32" s="3">
        <v>98163</v>
      </c>
      <c r="T32" s="3">
        <v>111247</v>
      </c>
      <c r="U32" s="3">
        <v>121528</v>
      </c>
    </row>
    <row r="33" spans="1:23" x14ac:dyDescent="0.25">
      <c r="A33" s="2" t="s">
        <v>18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3" x14ac:dyDescent="0.25">
      <c r="A34" s="2" t="s">
        <v>17</v>
      </c>
      <c r="B34" s="3">
        <v>571</v>
      </c>
      <c r="C34" s="3">
        <v>584</v>
      </c>
      <c r="D34" s="3">
        <v>578</v>
      </c>
      <c r="E34" s="3">
        <v>556</v>
      </c>
      <c r="F34" s="3">
        <v>562</v>
      </c>
      <c r="G34" s="3">
        <v>568</v>
      </c>
      <c r="H34" s="3">
        <v>547</v>
      </c>
      <c r="I34" s="3">
        <v>570</v>
      </c>
      <c r="J34" s="3">
        <v>590</v>
      </c>
      <c r="K34" s="3">
        <v>580</v>
      </c>
      <c r="L34" s="3">
        <v>573</v>
      </c>
      <c r="M34" s="3">
        <v>543</v>
      </c>
      <c r="N34" s="3">
        <v>536</v>
      </c>
      <c r="O34" s="3">
        <v>539</v>
      </c>
      <c r="P34" s="3">
        <v>518</v>
      </c>
      <c r="Q34" s="3">
        <v>534</v>
      </c>
      <c r="R34" s="3">
        <v>519</v>
      </c>
      <c r="S34" s="3">
        <v>519</v>
      </c>
      <c r="T34" s="3">
        <v>513</v>
      </c>
      <c r="U34" s="3">
        <v>497</v>
      </c>
    </row>
    <row r="37" spans="1:23" x14ac:dyDescent="0.25">
      <c r="B37" s="5">
        <v>1990</v>
      </c>
      <c r="C37" s="5">
        <v>1991</v>
      </c>
      <c r="D37" s="5">
        <v>1992</v>
      </c>
      <c r="E37" s="5">
        <v>1993</v>
      </c>
      <c r="F37" s="5">
        <v>1994</v>
      </c>
      <c r="G37" s="5">
        <v>1995</v>
      </c>
      <c r="H37" s="5">
        <v>1996</v>
      </c>
      <c r="I37" s="5">
        <v>1997</v>
      </c>
      <c r="J37" s="5">
        <v>1998</v>
      </c>
      <c r="K37" s="5">
        <v>1999</v>
      </c>
      <c r="L37" s="5">
        <v>2000</v>
      </c>
      <c r="M37" s="5">
        <v>2001</v>
      </c>
      <c r="N37" s="5">
        <v>2002</v>
      </c>
      <c r="O37" s="5">
        <v>2003</v>
      </c>
      <c r="P37" s="5">
        <v>2004</v>
      </c>
      <c r="Q37" s="5">
        <v>2005</v>
      </c>
      <c r="R37" s="5">
        <v>2006</v>
      </c>
      <c r="S37" s="5">
        <v>2007</v>
      </c>
      <c r="T37" s="5">
        <v>2008</v>
      </c>
      <c r="U37" s="5">
        <v>2009</v>
      </c>
      <c r="V37" t="s">
        <v>51</v>
      </c>
      <c r="W37" t="s">
        <v>57</v>
      </c>
    </row>
    <row r="38" spans="1:23" x14ac:dyDescent="0.25">
      <c r="A38" s="2" t="s">
        <v>39</v>
      </c>
      <c r="B38" s="3">
        <f>SUM(B7:B10)</f>
        <v>3226</v>
      </c>
      <c r="C38" s="3">
        <f t="shared" ref="C38:U38" si="0">SUM(C7:C10)</f>
        <v>3187</v>
      </c>
      <c r="D38" s="3">
        <f t="shared" si="0"/>
        <v>3464</v>
      </c>
      <c r="E38" s="3">
        <f t="shared" si="0"/>
        <v>3671</v>
      </c>
      <c r="F38" s="3">
        <f t="shared" si="0"/>
        <v>3450</v>
      </c>
      <c r="G38" s="3">
        <f t="shared" si="0"/>
        <v>3478</v>
      </c>
      <c r="H38" s="3">
        <f t="shared" si="0"/>
        <v>3811</v>
      </c>
      <c r="I38" s="3">
        <f t="shared" si="0"/>
        <v>3956</v>
      </c>
      <c r="J38" s="3">
        <f t="shared" si="0"/>
        <v>4272</v>
      </c>
      <c r="K38" s="3">
        <f t="shared" si="0"/>
        <v>4483</v>
      </c>
      <c r="L38" s="3">
        <f t="shared" si="0"/>
        <v>4785</v>
      </c>
      <c r="M38" s="3">
        <f t="shared" si="0"/>
        <v>4612</v>
      </c>
      <c r="N38" s="3">
        <f t="shared" si="0"/>
        <v>4761</v>
      </c>
      <c r="O38" s="3">
        <f t="shared" si="0"/>
        <v>5434</v>
      </c>
      <c r="P38" s="3">
        <f t="shared" si="0"/>
        <v>5523</v>
      </c>
      <c r="Q38" s="3">
        <f t="shared" si="0"/>
        <v>5397</v>
      </c>
      <c r="R38" s="3">
        <f t="shared" si="0"/>
        <v>5615</v>
      </c>
      <c r="S38" s="3">
        <f t="shared" si="0"/>
        <v>5772</v>
      </c>
      <c r="T38" s="3">
        <f t="shared" si="0"/>
        <v>5732</v>
      </c>
      <c r="U38" s="3">
        <f t="shared" si="0"/>
        <v>5547</v>
      </c>
      <c r="V38" s="20">
        <f>(U38/B38)^(1/19)-1</f>
        <v>2.8937860088877887E-2</v>
      </c>
      <c r="W38" s="6">
        <f>+U38/T38-1</f>
        <v>-3.2274947662247033E-2</v>
      </c>
    </row>
    <row r="39" spans="1:23" x14ac:dyDescent="0.25">
      <c r="A39" s="2" t="s">
        <v>40</v>
      </c>
      <c r="B39" s="3">
        <f>SUM(B11:B14)</f>
        <v>2500</v>
      </c>
      <c r="C39" s="3">
        <f t="shared" ref="C39:U39" si="1">SUM(C11:C14)</f>
        <v>2721</v>
      </c>
      <c r="D39" s="3">
        <f t="shared" si="1"/>
        <v>2879</v>
      </c>
      <c r="E39" s="3">
        <f t="shared" si="1"/>
        <v>3090</v>
      </c>
      <c r="F39" s="3">
        <f t="shared" si="1"/>
        <v>3516</v>
      </c>
      <c r="G39" s="3">
        <f t="shared" si="1"/>
        <v>3850</v>
      </c>
      <c r="H39" s="3">
        <f t="shared" si="1"/>
        <v>4399</v>
      </c>
      <c r="I39" s="3">
        <f t="shared" si="1"/>
        <v>4928</v>
      </c>
      <c r="J39" s="3">
        <f t="shared" si="1"/>
        <v>5702</v>
      </c>
      <c r="K39" s="3">
        <f t="shared" si="1"/>
        <v>6556</v>
      </c>
      <c r="L39" s="3">
        <f t="shared" si="1"/>
        <v>7299</v>
      </c>
      <c r="M39" s="3">
        <f t="shared" si="1"/>
        <v>8028</v>
      </c>
      <c r="N39" s="3">
        <f t="shared" si="1"/>
        <v>8310</v>
      </c>
      <c r="O39" s="3">
        <f t="shared" si="1"/>
        <v>9202</v>
      </c>
      <c r="P39" s="3">
        <f t="shared" si="1"/>
        <v>9847</v>
      </c>
      <c r="Q39" s="3">
        <f t="shared" si="1"/>
        <v>11511</v>
      </c>
      <c r="R39" s="3">
        <f t="shared" si="1"/>
        <v>12662</v>
      </c>
      <c r="S39" s="3">
        <f t="shared" si="1"/>
        <v>14722</v>
      </c>
      <c r="T39" s="3">
        <f t="shared" si="1"/>
        <v>15196</v>
      </c>
      <c r="U39" s="3">
        <f t="shared" si="1"/>
        <v>15191</v>
      </c>
      <c r="V39" s="20">
        <f t="shared" ref="V39:V47" si="2">(U39/B39)^(1/19)-1</f>
        <v>9.9624848143420763E-2</v>
      </c>
      <c r="W39" s="6">
        <f t="shared" ref="W39:W47" si="3">+U39/T39-1</f>
        <v>-3.290339563042366E-4</v>
      </c>
    </row>
    <row r="40" spans="1:23" x14ac:dyDescent="0.25">
      <c r="A40" s="2" t="s">
        <v>41</v>
      </c>
      <c r="B40" s="3">
        <f>SUM(B15:B18)</f>
        <v>10914</v>
      </c>
      <c r="C40" s="3">
        <f t="shared" ref="C40:U40" si="4">SUM(C15:C18)</f>
        <v>11219</v>
      </c>
      <c r="D40" s="3">
        <f t="shared" si="4"/>
        <v>11801</v>
      </c>
      <c r="E40" s="3">
        <f t="shared" si="4"/>
        <v>12861</v>
      </c>
      <c r="F40" s="3">
        <f t="shared" si="4"/>
        <v>13668</v>
      </c>
      <c r="G40" s="3">
        <f t="shared" si="4"/>
        <v>15141</v>
      </c>
      <c r="H40" s="3">
        <f t="shared" si="4"/>
        <v>14047</v>
      </c>
      <c r="I40" s="3">
        <f t="shared" si="4"/>
        <v>17615</v>
      </c>
      <c r="J40" s="3">
        <f t="shared" si="4"/>
        <v>19479</v>
      </c>
      <c r="K40" s="3">
        <f t="shared" si="4"/>
        <v>19242</v>
      </c>
      <c r="L40" s="3">
        <f t="shared" si="4"/>
        <v>20269</v>
      </c>
      <c r="M40" s="3">
        <f t="shared" si="4"/>
        <v>21044</v>
      </c>
      <c r="N40" s="3">
        <f t="shared" si="4"/>
        <v>25396</v>
      </c>
      <c r="O40" s="3">
        <f t="shared" si="4"/>
        <v>29183</v>
      </c>
      <c r="P40" s="3">
        <f t="shared" si="4"/>
        <v>36833</v>
      </c>
      <c r="Q40" s="3">
        <f t="shared" si="4"/>
        <v>41158</v>
      </c>
      <c r="R40" s="3">
        <f t="shared" si="4"/>
        <v>46163</v>
      </c>
      <c r="S40" s="3">
        <f t="shared" si="4"/>
        <v>50275</v>
      </c>
      <c r="T40" s="3">
        <f t="shared" si="4"/>
        <v>55624</v>
      </c>
      <c r="U40" s="3">
        <f t="shared" si="4"/>
        <v>61809</v>
      </c>
      <c r="V40" s="20">
        <f t="shared" si="2"/>
        <v>9.5557422722641228E-2</v>
      </c>
      <c r="W40" s="6">
        <f t="shared" si="3"/>
        <v>0.11119301021141959</v>
      </c>
    </row>
    <row r="41" spans="1:23" x14ac:dyDescent="0.25">
      <c r="A41" s="2" t="s">
        <v>42</v>
      </c>
      <c r="B41" s="3">
        <f>SUM(B19:B22)</f>
        <v>323181</v>
      </c>
      <c r="C41" s="3">
        <f t="shared" ref="C41:U41" si="5">SUM(C19:C22)</f>
        <v>335967</v>
      </c>
      <c r="D41" s="3">
        <f t="shared" si="5"/>
        <v>353392</v>
      </c>
      <c r="E41" s="3">
        <f t="shared" si="5"/>
        <v>355855</v>
      </c>
      <c r="F41" s="3">
        <f t="shared" si="5"/>
        <v>363583</v>
      </c>
      <c r="G41" s="3">
        <f t="shared" si="5"/>
        <v>368731</v>
      </c>
      <c r="H41" s="3">
        <f t="shared" si="5"/>
        <v>371062</v>
      </c>
      <c r="I41" s="3">
        <f t="shared" si="5"/>
        <v>375218</v>
      </c>
      <c r="J41" s="3">
        <f t="shared" si="5"/>
        <v>393740</v>
      </c>
      <c r="K41" s="3">
        <f t="shared" si="5"/>
        <v>395723</v>
      </c>
      <c r="L41" s="3">
        <f t="shared" si="5"/>
        <v>410214</v>
      </c>
      <c r="M41" s="3">
        <f t="shared" si="5"/>
        <v>430750</v>
      </c>
      <c r="N41" s="3">
        <f t="shared" si="5"/>
        <v>379892</v>
      </c>
      <c r="O41" s="3">
        <f t="shared" si="5"/>
        <v>370158</v>
      </c>
      <c r="P41" s="3">
        <f t="shared" si="5"/>
        <v>390456</v>
      </c>
      <c r="Q41" s="3">
        <f t="shared" si="5"/>
        <v>377426</v>
      </c>
      <c r="R41" s="3">
        <f t="shared" si="5"/>
        <v>380873</v>
      </c>
      <c r="S41" s="3">
        <f t="shared" si="5"/>
        <v>377893</v>
      </c>
      <c r="T41" s="3">
        <f t="shared" si="5"/>
        <v>391113</v>
      </c>
      <c r="U41" s="3">
        <f t="shared" si="5"/>
        <v>390827</v>
      </c>
      <c r="V41" s="20">
        <f t="shared" si="2"/>
        <v>1.0052956370262489E-2</v>
      </c>
      <c r="W41" s="6">
        <f t="shared" si="3"/>
        <v>-7.3124646841193908E-4</v>
      </c>
    </row>
    <row r="42" spans="1:23" x14ac:dyDescent="0.25">
      <c r="A42" s="2" t="s">
        <v>43</v>
      </c>
      <c r="B42" s="3">
        <f>SUM(B23:B26)</f>
        <v>275</v>
      </c>
      <c r="C42" s="3">
        <f t="shared" ref="C42:U42" si="6">SUM(C23:C26)</f>
        <v>434</v>
      </c>
      <c r="D42" s="3">
        <f t="shared" si="6"/>
        <v>354</v>
      </c>
      <c r="E42" s="3">
        <f t="shared" si="6"/>
        <v>402</v>
      </c>
      <c r="F42" s="3">
        <f t="shared" si="6"/>
        <v>416</v>
      </c>
      <c r="G42" s="3">
        <f t="shared" si="6"/>
        <v>681</v>
      </c>
      <c r="H42" s="3">
        <f t="shared" si="6"/>
        <v>701</v>
      </c>
      <c r="I42" s="3">
        <f t="shared" si="6"/>
        <v>892</v>
      </c>
      <c r="J42" s="3">
        <f t="shared" si="6"/>
        <v>927</v>
      </c>
      <c r="K42" s="3">
        <f t="shared" si="6"/>
        <v>298</v>
      </c>
      <c r="L42" s="3">
        <f t="shared" si="6"/>
        <v>467</v>
      </c>
      <c r="M42" s="3">
        <f t="shared" si="6"/>
        <v>812</v>
      </c>
      <c r="N42" s="3">
        <f t="shared" si="6"/>
        <v>1327</v>
      </c>
      <c r="O42" s="3">
        <f t="shared" si="6"/>
        <v>1565</v>
      </c>
      <c r="P42" s="3">
        <f t="shared" si="6"/>
        <v>1858</v>
      </c>
      <c r="Q42" s="3">
        <f t="shared" si="6"/>
        <v>3627</v>
      </c>
      <c r="R42" s="3">
        <f t="shared" si="6"/>
        <v>5274</v>
      </c>
      <c r="S42" s="3">
        <f t="shared" si="6"/>
        <v>7880</v>
      </c>
      <c r="T42" s="3">
        <f t="shared" si="6"/>
        <v>8334</v>
      </c>
      <c r="U42" s="3">
        <f t="shared" si="6"/>
        <v>13461</v>
      </c>
      <c r="V42" s="20">
        <f t="shared" si="2"/>
        <v>0.22725250693927435</v>
      </c>
      <c r="W42" s="6">
        <f t="shared" si="3"/>
        <v>0.61519078473722111</v>
      </c>
    </row>
    <row r="43" spans="1:23" x14ac:dyDescent="0.25">
      <c r="A43" s="2" t="s">
        <v>44</v>
      </c>
      <c r="B43" s="3">
        <f>SUM(B27:B28)</f>
        <v>12</v>
      </c>
      <c r="C43" s="3">
        <f t="shared" ref="C43:U43" si="7">SUM(C27:C28)</f>
        <v>15</v>
      </c>
      <c r="D43" s="3">
        <f t="shared" si="7"/>
        <v>24</v>
      </c>
      <c r="E43" s="3">
        <f t="shared" si="7"/>
        <v>28</v>
      </c>
      <c r="F43" s="3">
        <f t="shared" si="7"/>
        <v>34</v>
      </c>
      <c r="G43" s="3">
        <f t="shared" si="7"/>
        <v>41</v>
      </c>
      <c r="H43" s="3">
        <f t="shared" si="7"/>
        <v>45</v>
      </c>
      <c r="I43" s="3">
        <f t="shared" si="7"/>
        <v>55</v>
      </c>
      <c r="J43" s="3">
        <f t="shared" si="7"/>
        <v>77</v>
      </c>
      <c r="K43" s="3">
        <f t="shared" si="7"/>
        <v>78</v>
      </c>
      <c r="L43" s="3">
        <f t="shared" si="7"/>
        <v>118</v>
      </c>
      <c r="M43" s="3">
        <f t="shared" si="7"/>
        <v>191</v>
      </c>
      <c r="N43" s="3">
        <f t="shared" si="7"/>
        <v>282</v>
      </c>
      <c r="O43" s="3">
        <f t="shared" si="7"/>
        <v>464</v>
      </c>
      <c r="P43" s="3">
        <f t="shared" si="7"/>
        <v>726</v>
      </c>
      <c r="Q43" s="3">
        <f t="shared" si="7"/>
        <v>1458</v>
      </c>
      <c r="R43" s="3">
        <f t="shared" si="7"/>
        <v>2493</v>
      </c>
      <c r="S43" s="3">
        <f t="shared" si="7"/>
        <v>3769</v>
      </c>
      <c r="T43" s="3">
        <f t="shared" si="7"/>
        <v>7434</v>
      </c>
      <c r="U43" s="3">
        <f t="shared" si="7"/>
        <v>14058</v>
      </c>
      <c r="V43" s="20">
        <f t="shared" si="2"/>
        <v>0.45048336445905601</v>
      </c>
      <c r="W43" s="6">
        <f t="shared" si="3"/>
        <v>0.89104116222760288</v>
      </c>
    </row>
    <row r="44" spans="1:23" x14ac:dyDescent="0.25">
      <c r="A44" s="2" t="s">
        <v>45</v>
      </c>
      <c r="B44" s="3">
        <f>SUM(B29:B30)</f>
        <v>0</v>
      </c>
      <c r="C44" s="3">
        <f t="shared" ref="C44:U44" si="8">SUM(C29:C30)</f>
        <v>0</v>
      </c>
      <c r="D44" s="3">
        <f t="shared" si="8"/>
        <v>0</v>
      </c>
      <c r="E44" s="3">
        <f t="shared" si="8"/>
        <v>0</v>
      </c>
      <c r="F44" s="3">
        <f t="shared" si="8"/>
        <v>0</v>
      </c>
      <c r="G44" s="3">
        <f t="shared" si="8"/>
        <v>0</v>
      </c>
      <c r="H44" s="3">
        <f t="shared" si="8"/>
        <v>0</v>
      </c>
      <c r="I44" s="3">
        <f t="shared" si="8"/>
        <v>0</v>
      </c>
      <c r="J44" s="3">
        <f t="shared" si="8"/>
        <v>0</v>
      </c>
      <c r="K44" s="3">
        <f t="shared" si="8"/>
        <v>0</v>
      </c>
      <c r="L44" s="3">
        <f t="shared" si="8"/>
        <v>0</v>
      </c>
      <c r="M44" s="3">
        <f t="shared" si="8"/>
        <v>0</v>
      </c>
      <c r="N44" s="3">
        <f t="shared" si="8"/>
        <v>0</v>
      </c>
      <c r="O44" s="3">
        <f t="shared" si="8"/>
        <v>0</v>
      </c>
      <c r="P44" s="3">
        <f t="shared" si="8"/>
        <v>0</v>
      </c>
      <c r="Q44" s="3">
        <f t="shared" si="8"/>
        <v>0</v>
      </c>
      <c r="R44" s="3">
        <f t="shared" si="8"/>
        <v>0</v>
      </c>
      <c r="S44" s="3">
        <f t="shared" si="8"/>
        <v>8</v>
      </c>
      <c r="T44" s="3">
        <f t="shared" si="8"/>
        <v>16</v>
      </c>
      <c r="U44" s="3">
        <f t="shared" si="8"/>
        <v>22</v>
      </c>
      <c r="V44" s="20" t="e">
        <f t="shared" si="2"/>
        <v>#DIV/0!</v>
      </c>
      <c r="W44" s="6">
        <f t="shared" si="3"/>
        <v>0.375</v>
      </c>
    </row>
    <row r="45" spans="1:23" x14ac:dyDescent="0.25">
      <c r="A45" s="2" t="s">
        <v>46</v>
      </c>
      <c r="B45" s="3">
        <f>SUM(B31:B32)</f>
        <v>778</v>
      </c>
      <c r="C45" s="3">
        <f t="shared" ref="C45:U45" si="9">SUM(C31:C32)</f>
        <v>1096</v>
      </c>
      <c r="D45" s="3">
        <f t="shared" si="9"/>
        <v>1557</v>
      </c>
      <c r="E45" s="3">
        <f t="shared" si="9"/>
        <v>2355</v>
      </c>
      <c r="F45" s="3">
        <f t="shared" si="9"/>
        <v>3493</v>
      </c>
      <c r="G45" s="3">
        <f t="shared" si="9"/>
        <v>4068</v>
      </c>
      <c r="H45" s="3">
        <f t="shared" si="9"/>
        <v>4876</v>
      </c>
      <c r="I45" s="3">
        <f t="shared" si="9"/>
        <v>7360</v>
      </c>
      <c r="J45" s="3">
        <f t="shared" si="9"/>
        <v>11274</v>
      </c>
      <c r="K45" s="3">
        <f t="shared" si="9"/>
        <v>14203</v>
      </c>
      <c r="L45" s="3">
        <f t="shared" si="9"/>
        <v>22253</v>
      </c>
      <c r="M45" s="3">
        <f t="shared" si="9"/>
        <v>26703</v>
      </c>
      <c r="N45" s="3">
        <f t="shared" si="9"/>
        <v>36317</v>
      </c>
      <c r="O45" s="3">
        <f t="shared" si="9"/>
        <v>44361</v>
      </c>
      <c r="P45" s="3">
        <f t="shared" si="9"/>
        <v>58935</v>
      </c>
      <c r="Q45" s="3">
        <f t="shared" si="9"/>
        <v>70443</v>
      </c>
      <c r="R45" s="3">
        <f t="shared" si="9"/>
        <v>82301</v>
      </c>
      <c r="S45" s="3">
        <f t="shared" si="9"/>
        <v>104346</v>
      </c>
      <c r="T45" s="3">
        <f t="shared" si="9"/>
        <v>119582</v>
      </c>
      <c r="U45" s="3">
        <f t="shared" si="9"/>
        <v>132823</v>
      </c>
      <c r="V45" s="20">
        <f t="shared" si="2"/>
        <v>0.31065727204183102</v>
      </c>
      <c r="W45" s="6">
        <f t="shared" si="3"/>
        <v>0.11072736699503261</v>
      </c>
    </row>
    <row r="46" spans="1:23" x14ac:dyDescent="0.25">
      <c r="A46" s="2" t="s">
        <v>36</v>
      </c>
      <c r="B46" s="3">
        <f>SUM(B33:B34)</f>
        <v>571</v>
      </c>
      <c r="C46" s="3">
        <f t="shared" ref="C46:U46" si="10">SUM(C33:C34)</f>
        <v>584</v>
      </c>
      <c r="D46" s="3">
        <f t="shared" si="10"/>
        <v>578</v>
      </c>
      <c r="E46" s="3">
        <f t="shared" si="10"/>
        <v>556</v>
      </c>
      <c r="F46" s="3">
        <f t="shared" si="10"/>
        <v>562</v>
      </c>
      <c r="G46" s="3">
        <f t="shared" si="10"/>
        <v>568</v>
      </c>
      <c r="H46" s="3">
        <f t="shared" si="10"/>
        <v>547</v>
      </c>
      <c r="I46" s="3">
        <f t="shared" si="10"/>
        <v>570</v>
      </c>
      <c r="J46" s="3">
        <f t="shared" si="10"/>
        <v>590</v>
      </c>
      <c r="K46" s="3">
        <f t="shared" si="10"/>
        <v>580</v>
      </c>
      <c r="L46" s="3">
        <f t="shared" si="10"/>
        <v>573</v>
      </c>
      <c r="M46" s="3">
        <f t="shared" si="10"/>
        <v>543</v>
      </c>
      <c r="N46" s="3">
        <f t="shared" si="10"/>
        <v>536</v>
      </c>
      <c r="O46" s="3">
        <f t="shared" si="10"/>
        <v>539</v>
      </c>
      <c r="P46" s="3">
        <f t="shared" si="10"/>
        <v>518</v>
      </c>
      <c r="Q46" s="3">
        <f t="shared" si="10"/>
        <v>534</v>
      </c>
      <c r="R46" s="3">
        <f t="shared" si="10"/>
        <v>519</v>
      </c>
      <c r="S46" s="3">
        <f t="shared" si="10"/>
        <v>519</v>
      </c>
      <c r="T46" s="3">
        <f t="shared" si="10"/>
        <v>513</v>
      </c>
      <c r="U46" s="3">
        <f t="shared" si="10"/>
        <v>497</v>
      </c>
      <c r="V46" s="20">
        <f t="shared" si="2"/>
        <v>-7.2786019232095045E-3</v>
      </c>
      <c r="W46" s="6">
        <f t="shared" si="3"/>
        <v>-3.1189083820662766E-2</v>
      </c>
    </row>
    <row r="47" spans="1:23" x14ac:dyDescent="0.25">
      <c r="A47" s="2" t="s">
        <v>47</v>
      </c>
      <c r="B47" s="7">
        <f>SUM(B38:B46)</f>
        <v>341457</v>
      </c>
      <c r="C47" s="7">
        <f t="shared" ref="C47:U47" si="11">SUM(C38:C46)</f>
        <v>355223</v>
      </c>
      <c r="D47" s="7">
        <f t="shared" si="11"/>
        <v>374049</v>
      </c>
      <c r="E47" s="7">
        <f t="shared" si="11"/>
        <v>378818</v>
      </c>
      <c r="F47" s="7">
        <f t="shared" si="11"/>
        <v>388722</v>
      </c>
      <c r="G47" s="7">
        <f t="shared" si="11"/>
        <v>396558</v>
      </c>
      <c r="H47" s="7">
        <f t="shared" si="11"/>
        <v>399488</v>
      </c>
      <c r="I47" s="7">
        <f t="shared" si="11"/>
        <v>410594</v>
      </c>
      <c r="J47" s="7">
        <f t="shared" si="11"/>
        <v>436061</v>
      </c>
      <c r="K47" s="7">
        <f t="shared" si="11"/>
        <v>441163</v>
      </c>
      <c r="L47" s="7">
        <f t="shared" si="11"/>
        <v>465978</v>
      </c>
      <c r="M47" s="7">
        <f t="shared" si="11"/>
        <v>492683</v>
      </c>
      <c r="N47" s="7">
        <f t="shared" si="11"/>
        <v>456821</v>
      </c>
      <c r="O47" s="7">
        <f t="shared" si="11"/>
        <v>460906</v>
      </c>
      <c r="P47" s="7">
        <f t="shared" si="11"/>
        <v>504696</v>
      </c>
      <c r="Q47" s="7">
        <f t="shared" si="11"/>
        <v>511554</v>
      </c>
      <c r="R47" s="7">
        <f t="shared" si="11"/>
        <v>535900</v>
      </c>
      <c r="S47" s="7">
        <f t="shared" si="11"/>
        <v>565184</v>
      </c>
      <c r="T47" s="7">
        <f t="shared" si="11"/>
        <v>603544</v>
      </c>
      <c r="U47" s="7">
        <f t="shared" si="11"/>
        <v>634235</v>
      </c>
      <c r="V47" s="20">
        <f t="shared" si="2"/>
        <v>3.3126206579083828E-2</v>
      </c>
      <c r="W47" s="6">
        <f t="shared" si="3"/>
        <v>5.0851304958710486E-2</v>
      </c>
    </row>
    <row r="48" spans="1:2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B49" s="5">
        <v>1990</v>
      </c>
      <c r="C49" s="5">
        <v>1991</v>
      </c>
      <c r="D49" s="5">
        <v>1992</v>
      </c>
      <c r="E49" s="5">
        <v>1993</v>
      </c>
      <c r="F49" s="5">
        <v>1994</v>
      </c>
      <c r="G49" s="5">
        <v>1995</v>
      </c>
      <c r="H49" s="5">
        <v>1996</v>
      </c>
      <c r="I49" s="5">
        <v>1997</v>
      </c>
      <c r="J49" s="5">
        <v>1998</v>
      </c>
      <c r="K49" s="5">
        <v>1999</v>
      </c>
      <c r="L49" s="5">
        <v>2000</v>
      </c>
      <c r="M49" s="5">
        <v>2001</v>
      </c>
      <c r="N49" s="5">
        <v>2002</v>
      </c>
      <c r="O49" s="5">
        <v>2003</v>
      </c>
      <c r="P49" s="5">
        <v>2004</v>
      </c>
      <c r="Q49" s="5">
        <v>2005</v>
      </c>
      <c r="R49" s="5">
        <v>2006</v>
      </c>
      <c r="S49" s="5">
        <v>2007</v>
      </c>
      <c r="T49" s="5">
        <v>2008</v>
      </c>
      <c r="U49" s="5">
        <v>2009</v>
      </c>
    </row>
    <row r="50" spans="1:21" x14ac:dyDescent="0.25">
      <c r="A50" s="2" t="s">
        <v>39</v>
      </c>
      <c r="B50" s="6">
        <f>B38/B$47</f>
        <v>9.447748911283119E-3</v>
      </c>
      <c r="C50" s="6">
        <f t="shared" ref="C50:U50" si="12">C38/C$47</f>
        <v>8.9718289637776838E-3</v>
      </c>
      <c r="D50" s="6">
        <f t="shared" si="12"/>
        <v>9.2608187697333765E-3</v>
      </c>
      <c r="E50" s="6">
        <f t="shared" si="12"/>
        <v>9.6906693979694741E-3</v>
      </c>
      <c r="F50" s="6">
        <f t="shared" si="12"/>
        <v>8.8752373161282358E-3</v>
      </c>
      <c r="G50" s="6">
        <f t="shared" si="12"/>
        <v>8.7704698934329903E-3</v>
      </c>
      <c r="H50" s="6">
        <f t="shared" si="12"/>
        <v>9.5397108298622239E-3</v>
      </c>
      <c r="I50" s="6">
        <f t="shared" si="12"/>
        <v>9.6348217460557137E-3</v>
      </c>
      <c r="J50" s="6">
        <f t="shared" si="12"/>
        <v>9.7967944851752396E-3</v>
      </c>
      <c r="K50" s="6">
        <f t="shared" si="12"/>
        <v>1.0161776939589221E-2</v>
      </c>
      <c r="L50" s="6">
        <f t="shared" si="12"/>
        <v>1.026872513294619E-2</v>
      </c>
      <c r="M50" s="6">
        <f t="shared" si="12"/>
        <v>9.3609887087640533E-3</v>
      </c>
      <c r="N50" s="6">
        <f t="shared" si="12"/>
        <v>1.0422025257157618E-2</v>
      </c>
      <c r="O50" s="6">
        <f t="shared" si="12"/>
        <v>1.1789822653643043E-2</v>
      </c>
      <c r="P50" s="6">
        <f t="shared" si="12"/>
        <v>1.0943221265870939E-2</v>
      </c>
      <c r="Q50" s="6">
        <f t="shared" si="12"/>
        <v>1.0550205843371374E-2</v>
      </c>
      <c r="R50" s="6">
        <f t="shared" si="12"/>
        <v>1.0477701063631275E-2</v>
      </c>
      <c r="S50" s="6">
        <f t="shared" si="12"/>
        <v>1.0212603329181294E-2</v>
      </c>
      <c r="T50" s="6">
        <f t="shared" si="12"/>
        <v>9.4972363241122432E-3</v>
      </c>
      <c r="U50" s="11">
        <f t="shared" si="12"/>
        <v>8.7459695538719875E-3</v>
      </c>
    </row>
    <row r="51" spans="1:21" x14ac:dyDescent="0.25">
      <c r="A51" s="2" t="s">
        <v>40</v>
      </c>
      <c r="B51" s="6">
        <f t="shared" ref="B51:U51" si="13">B39/B$47</f>
        <v>7.3215661122776809E-3</v>
      </c>
      <c r="C51" s="6">
        <f t="shared" si="13"/>
        <v>7.6599769722118221E-3</v>
      </c>
      <c r="D51" s="6">
        <f t="shared" si="13"/>
        <v>7.6968525514036932E-3</v>
      </c>
      <c r="E51" s="6">
        <f t="shared" si="13"/>
        <v>8.1569513592279139E-3</v>
      </c>
      <c r="F51" s="6">
        <f t="shared" si="13"/>
        <v>9.0450244647846019E-3</v>
      </c>
      <c r="G51" s="6">
        <f t="shared" si="13"/>
        <v>9.7085420039439378E-3</v>
      </c>
      <c r="H51" s="6">
        <f t="shared" si="13"/>
        <v>1.1011594841396988E-2</v>
      </c>
      <c r="I51" s="6">
        <f t="shared" si="13"/>
        <v>1.2002123752417229E-2</v>
      </c>
      <c r="J51" s="6">
        <f t="shared" si="13"/>
        <v>1.3076152189716576E-2</v>
      </c>
      <c r="K51" s="6">
        <f t="shared" si="13"/>
        <v>1.486072041399664E-2</v>
      </c>
      <c r="L51" s="6">
        <f t="shared" si="13"/>
        <v>1.5663829622857731E-2</v>
      </c>
      <c r="M51" s="6">
        <f t="shared" si="13"/>
        <v>1.6294453025576285E-2</v>
      </c>
      <c r="N51" s="6">
        <f t="shared" si="13"/>
        <v>1.8190932553450914E-2</v>
      </c>
      <c r="O51" s="6">
        <f t="shared" si="13"/>
        <v>1.9965025406482016E-2</v>
      </c>
      <c r="P51" s="6">
        <f t="shared" si="13"/>
        <v>1.9510754989141978E-2</v>
      </c>
      <c r="Q51" s="6">
        <f t="shared" si="13"/>
        <v>2.2502023246812653E-2</v>
      </c>
      <c r="R51" s="6">
        <f t="shared" si="13"/>
        <v>2.3627542451949989E-2</v>
      </c>
      <c r="S51" s="6">
        <f t="shared" si="13"/>
        <v>2.6048154229419092E-2</v>
      </c>
      <c r="T51" s="6">
        <f t="shared" si="13"/>
        <v>2.5177948915074959E-2</v>
      </c>
      <c r="U51" s="10">
        <f t="shared" si="13"/>
        <v>2.3951689831056312E-2</v>
      </c>
    </row>
    <row r="52" spans="1:21" x14ac:dyDescent="0.25">
      <c r="A52" s="2" t="s">
        <v>41</v>
      </c>
      <c r="B52" s="6">
        <f t="shared" ref="B52:U52" si="14">B40/B$47</f>
        <v>3.1963029019759441E-2</v>
      </c>
      <c r="C52" s="6">
        <f t="shared" si="14"/>
        <v>3.1582977453599573E-2</v>
      </c>
      <c r="D52" s="6">
        <f t="shared" si="14"/>
        <v>3.154934246582667E-2</v>
      </c>
      <c r="E52" s="6">
        <f t="shared" si="14"/>
        <v>3.3950340268941816E-2</v>
      </c>
      <c r="F52" s="6">
        <f t="shared" si="14"/>
        <v>3.5161374967200211E-2</v>
      </c>
      <c r="G52" s="6">
        <f t="shared" si="14"/>
        <v>3.8181047917328612E-2</v>
      </c>
      <c r="H52" s="6">
        <f t="shared" si="14"/>
        <v>3.5162508010253127E-2</v>
      </c>
      <c r="I52" s="6">
        <f t="shared" si="14"/>
        <v>4.2901260125574166E-2</v>
      </c>
      <c r="J52" s="6">
        <f t="shared" si="14"/>
        <v>4.4670355752979514E-2</v>
      </c>
      <c r="K52" s="6">
        <f t="shared" si="14"/>
        <v>4.3616531758103011E-2</v>
      </c>
      <c r="L52" s="6">
        <f t="shared" si="14"/>
        <v>4.3497761696904148E-2</v>
      </c>
      <c r="M52" s="6">
        <f t="shared" si="14"/>
        <v>4.271306296340649E-2</v>
      </c>
      <c r="N52" s="6">
        <f t="shared" si="14"/>
        <v>5.5592890869727969E-2</v>
      </c>
      <c r="O52" s="6">
        <f t="shared" si="14"/>
        <v>6.3316598178370431E-2</v>
      </c>
      <c r="P52" s="6">
        <f t="shared" si="14"/>
        <v>7.2980566519251194E-2</v>
      </c>
      <c r="Q52" s="6">
        <f t="shared" si="14"/>
        <v>8.045680416925681E-2</v>
      </c>
      <c r="R52" s="6">
        <f t="shared" si="14"/>
        <v>8.6141071095353614E-2</v>
      </c>
      <c r="S52" s="6">
        <f t="shared" si="14"/>
        <v>8.8953332012229644E-2</v>
      </c>
      <c r="T52" s="6">
        <f t="shared" si="14"/>
        <v>9.2162294712564458E-2</v>
      </c>
      <c r="U52" s="10">
        <f t="shared" si="14"/>
        <v>9.7454413584869962E-2</v>
      </c>
    </row>
    <row r="53" spans="1:21" x14ac:dyDescent="0.25">
      <c r="A53" s="2" t="s">
        <v>42</v>
      </c>
      <c r="B53" s="6">
        <f t="shared" ref="B53:U53" si="15">B41/B$47</f>
        <v>0.94647642309280522</v>
      </c>
      <c r="C53" s="6">
        <f t="shared" si="15"/>
        <v>0.94579179839143301</v>
      </c>
      <c r="D53" s="6">
        <f t="shared" si="15"/>
        <v>0.94477461509053628</v>
      </c>
      <c r="E53" s="6">
        <f t="shared" si="15"/>
        <v>0.93938250030357584</v>
      </c>
      <c r="F53" s="6">
        <f t="shared" si="15"/>
        <v>0.93532910408981229</v>
      </c>
      <c r="G53" s="6">
        <f t="shared" si="15"/>
        <v>0.92982867575487071</v>
      </c>
      <c r="H53" s="6">
        <f t="shared" si="15"/>
        <v>0.92884392021787887</v>
      </c>
      <c r="I53" s="6">
        <f t="shared" si="15"/>
        <v>0.91384189734871912</v>
      </c>
      <c r="J53" s="6">
        <f t="shared" si="15"/>
        <v>0.90294706474552877</v>
      </c>
      <c r="K53" s="6">
        <f t="shared" si="15"/>
        <v>0.89699952171872976</v>
      </c>
      <c r="L53" s="6">
        <f t="shared" si="15"/>
        <v>0.88032911425002902</v>
      </c>
      <c r="M53" s="6">
        <f t="shared" si="15"/>
        <v>0.87429442460973894</v>
      </c>
      <c r="N53" s="6">
        <f t="shared" si="15"/>
        <v>0.83159924784543615</v>
      </c>
      <c r="O53" s="6">
        <f t="shared" si="15"/>
        <v>0.80310952775620192</v>
      </c>
      <c r="P53" s="6">
        <f t="shared" si="15"/>
        <v>0.77364591754244139</v>
      </c>
      <c r="Q53" s="6">
        <f t="shared" si="15"/>
        <v>0.73780285170285054</v>
      </c>
      <c r="R53" s="6">
        <f t="shared" si="15"/>
        <v>0.71071655159544689</v>
      </c>
      <c r="S53" s="6">
        <f t="shared" si="15"/>
        <v>0.66861942305514666</v>
      </c>
      <c r="T53" s="6">
        <f t="shared" si="15"/>
        <v>0.64802731863791208</v>
      </c>
      <c r="U53" s="18">
        <f t="shared" si="15"/>
        <v>0.61621796337319767</v>
      </c>
    </row>
    <row r="54" spans="1:21" x14ac:dyDescent="0.25">
      <c r="A54" s="2" t="s">
        <v>43</v>
      </c>
      <c r="B54" s="6">
        <f t="shared" ref="B54:U54" si="16">B42/B$47</f>
        <v>8.0537227235054484E-4</v>
      </c>
      <c r="C54" s="6">
        <f t="shared" si="16"/>
        <v>1.2217677346343001E-3</v>
      </c>
      <c r="D54" s="6">
        <f t="shared" si="16"/>
        <v>9.4640007057898831E-4</v>
      </c>
      <c r="E54" s="6">
        <f t="shared" si="16"/>
        <v>1.0611956137247967E-3</v>
      </c>
      <c r="F54" s="6">
        <f t="shared" si="16"/>
        <v>1.0701735430461872E-3</v>
      </c>
      <c r="G54" s="6">
        <f t="shared" si="16"/>
        <v>1.7172771700482653E-3</v>
      </c>
      <c r="H54" s="6">
        <f t="shared" si="16"/>
        <v>1.7547460749759692E-3</v>
      </c>
      <c r="I54" s="6">
        <f t="shared" si="16"/>
        <v>2.1724623350560406E-3</v>
      </c>
      <c r="J54" s="6">
        <f t="shared" si="16"/>
        <v>2.125849365111762E-3</v>
      </c>
      <c r="K54" s="6">
        <f t="shared" si="16"/>
        <v>6.754872915453019E-4</v>
      </c>
      <c r="L54" s="6">
        <f t="shared" si="16"/>
        <v>1.0021932365905687E-3</v>
      </c>
      <c r="M54" s="6">
        <f t="shared" si="16"/>
        <v>1.6481185671111038E-3</v>
      </c>
      <c r="N54" s="6">
        <f t="shared" si="16"/>
        <v>2.9048577013753747E-3</v>
      </c>
      <c r="O54" s="6">
        <f t="shared" si="16"/>
        <v>3.3954862813675673E-3</v>
      </c>
      <c r="P54" s="6">
        <f t="shared" si="16"/>
        <v>3.6814240651798311E-3</v>
      </c>
      <c r="Q54" s="6">
        <f t="shared" si="16"/>
        <v>7.0901605695586388E-3</v>
      </c>
      <c r="R54" s="6">
        <f t="shared" si="16"/>
        <v>9.841388318716178E-3</v>
      </c>
      <c r="S54" s="6">
        <f t="shared" si="16"/>
        <v>1.3942362133393726E-2</v>
      </c>
      <c r="T54" s="6">
        <f t="shared" si="16"/>
        <v>1.3808438158609812E-2</v>
      </c>
      <c r="U54" s="14">
        <f t="shared" si="16"/>
        <v>2.1223994260802383E-2</v>
      </c>
    </row>
    <row r="55" spans="1:21" x14ac:dyDescent="0.25">
      <c r="A55" s="2" t="s">
        <v>44</v>
      </c>
      <c r="B55" s="6">
        <f t="shared" ref="B55:U55" si="17">B43/B$47</f>
        <v>3.5143517338932868E-5</v>
      </c>
      <c r="C55" s="6">
        <f t="shared" si="17"/>
        <v>4.2226995436669357E-5</v>
      </c>
      <c r="D55" s="6">
        <f t="shared" si="17"/>
        <v>6.4162716649422937E-5</v>
      </c>
      <c r="E55" s="6">
        <f t="shared" si="17"/>
        <v>7.3914122348990813E-5</v>
      </c>
      <c r="F55" s="6">
        <f t="shared" si="17"/>
        <v>8.7466106883582611E-5</v>
      </c>
      <c r="G55" s="6">
        <f t="shared" si="17"/>
        <v>1.0338966809394843E-4</v>
      </c>
      <c r="H55" s="6">
        <f t="shared" si="17"/>
        <v>1.1264418455623198E-4</v>
      </c>
      <c r="I55" s="6">
        <f t="shared" si="17"/>
        <v>1.3395227402251373E-4</v>
      </c>
      <c r="J55" s="6">
        <f t="shared" si="17"/>
        <v>1.7658079947530277E-4</v>
      </c>
      <c r="K55" s="6">
        <f t="shared" si="17"/>
        <v>1.7680539845816627E-4</v>
      </c>
      <c r="L55" s="6">
        <f t="shared" si="17"/>
        <v>2.5323083922416939E-4</v>
      </c>
      <c r="M55" s="6">
        <f t="shared" si="17"/>
        <v>3.8767320975150349E-4</v>
      </c>
      <c r="N55" s="6">
        <f t="shared" si="17"/>
        <v>6.1730962455754004E-4</v>
      </c>
      <c r="O55" s="6">
        <f t="shared" si="17"/>
        <v>1.0067128655300646E-3</v>
      </c>
      <c r="P55" s="6">
        <f t="shared" si="17"/>
        <v>1.4384897046935184E-3</v>
      </c>
      <c r="Q55" s="6">
        <f t="shared" si="17"/>
        <v>2.8501389882593041E-3</v>
      </c>
      <c r="R55" s="6">
        <f t="shared" si="17"/>
        <v>4.6519873110654969E-3</v>
      </c>
      <c r="S55" s="6">
        <f t="shared" si="17"/>
        <v>6.6686247310610352E-3</v>
      </c>
      <c r="T55" s="6">
        <f t="shared" si="17"/>
        <v>1.2317246132842014E-2</v>
      </c>
      <c r="U55" s="16">
        <f t="shared" si="17"/>
        <v>2.2165285737936254E-2</v>
      </c>
    </row>
    <row r="56" spans="1:21" x14ac:dyDescent="0.25">
      <c r="A56" s="2" t="s">
        <v>45</v>
      </c>
      <c r="B56" s="6">
        <f t="shared" ref="B56:U56" si="18">B44/B$47</f>
        <v>0</v>
      </c>
      <c r="C56" s="6">
        <f t="shared" si="18"/>
        <v>0</v>
      </c>
      <c r="D56" s="6">
        <f t="shared" si="18"/>
        <v>0</v>
      </c>
      <c r="E56" s="6">
        <f t="shared" si="18"/>
        <v>0</v>
      </c>
      <c r="F56" s="6">
        <f t="shared" si="18"/>
        <v>0</v>
      </c>
      <c r="G56" s="6">
        <f t="shared" si="18"/>
        <v>0</v>
      </c>
      <c r="H56" s="6">
        <f t="shared" si="18"/>
        <v>0</v>
      </c>
      <c r="I56" s="6">
        <f t="shared" si="18"/>
        <v>0</v>
      </c>
      <c r="J56" s="6">
        <f t="shared" si="18"/>
        <v>0</v>
      </c>
      <c r="K56" s="6">
        <f t="shared" si="18"/>
        <v>0</v>
      </c>
      <c r="L56" s="6">
        <f t="shared" si="18"/>
        <v>0</v>
      </c>
      <c r="M56" s="6">
        <f t="shared" si="18"/>
        <v>0</v>
      </c>
      <c r="N56" s="6">
        <f t="shared" si="18"/>
        <v>0</v>
      </c>
      <c r="O56" s="6">
        <f t="shared" si="18"/>
        <v>0</v>
      </c>
      <c r="P56" s="6">
        <f t="shared" si="18"/>
        <v>0</v>
      </c>
      <c r="Q56" s="6">
        <f t="shared" si="18"/>
        <v>0</v>
      </c>
      <c r="R56" s="6">
        <f t="shared" si="18"/>
        <v>0</v>
      </c>
      <c r="S56" s="6">
        <f t="shared" si="18"/>
        <v>1.4154682368927641E-5</v>
      </c>
      <c r="T56" s="6">
        <f t="shared" si="18"/>
        <v>2.6510080458094189E-5</v>
      </c>
      <c r="U56" s="10">
        <f t="shared" si="18"/>
        <v>3.4687458118836081E-5</v>
      </c>
    </row>
    <row r="57" spans="1:21" x14ac:dyDescent="0.25">
      <c r="A57" s="2" t="s">
        <v>46</v>
      </c>
      <c r="B57" s="6">
        <f t="shared" ref="B57:U57" si="19">B45/B$47</f>
        <v>2.278471374140814E-3</v>
      </c>
      <c r="C57" s="6">
        <f t="shared" si="19"/>
        <v>3.0853857999059747E-3</v>
      </c>
      <c r="D57" s="6">
        <f t="shared" si="19"/>
        <v>4.162556242631313E-3</v>
      </c>
      <c r="E57" s="6">
        <f t="shared" si="19"/>
        <v>6.2167056475669058E-3</v>
      </c>
      <c r="F57" s="6">
        <f t="shared" si="19"/>
        <v>8.9858562160104131E-3</v>
      </c>
      <c r="G57" s="6">
        <f t="shared" si="19"/>
        <v>1.0258272434297127E-2</v>
      </c>
      <c r="H57" s="6">
        <f t="shared" si="19"/>
        <v>1.2205623197693046E-2</v>
      </c>
      <c r="I57" s="6">
        <f t="shared" si="19"/>
        <v>1.7925249760103654E-2</v>
      </c>
      <c r="J57" s="6">
        <f t="shared" si="19"/>
        <v>2.5854180951747577E-2</v>
      </c>
      <c r="K57" s="6">
        <f t="shared" si="19"/>
        <v>3.2194449670529937E-2</v>
      </c>
      <c r="L57" s="6">
        <f t="shared" si="19"/>
        <v>4.7755473434368145E-2</v>
      </c>
      <c r="M57" s="6">
        <f t="shared" si="19"/>
        <v>5.419915036646282E-2</v>
      </c>
      <c r="N57" s="6">
        <f t="shared" si="19"/>
        <v>7.9499410053390715E-2</v>
      </c>
      <c r="O57" s="6">
        <f t="shared" si="19"/>
        <v>9.6247391008144834E-2</v>
      </c>
      <c r="P57" s="6">
        <f t="shared" si="19"/>
        <v>0.1167732654905131</v>
      </c>
      <c r="Q57" s="6">
        <f t="shared" si="19"/>
        <v>0.13770393741423193</v>
      </c>
      <c r="R57" s="6">
        <f t="shared" si="19"/>
        <v>0.15357529389811533</v>
      </c>
      <c r="S57" s="6">
        <f t="shared" si="19"/>
        <v>0.18462306080851545</v>
      </c>
      <c r="T57" s="6">
        <f t="shared" si="19"/>
        <v>0.19813302758373871</v>
      </c>
      <c r="U57" s="16">
        <f t="shared" si="19"/>
        <v>0.2094223749871893</v>
      </c>
    </row>
    <row r="58" spans="1:21" x14ac:dyDescent="0.25">
      <c r="A58" s="2" t="s">
        <v>36</v>
      </c>
      <c r="B58" s="6">
        <f t="shared" ref="B58:U58" si="20">B46/B$47</f>
        <v>1.6722457000442222E-3</v>
      </c>
      <c r="C58" s="6">
        <f t="shared" si="20"/>
        <v>1.6440376890009937E-3</v>
      </c>
      <c r="D58" s="6">
        <f t="shared" si="20"/>
        <v>1.5452520926402692E-3</v>
      </c>
      <c r="E58" s="6">
        <f t="shared" si="20"/>
        <v>1.4677232866442461E-3</v>
      </c>
      <c r="F58" s="6">
        <f t="shared" si="20"/>
        <v>1.4457632961345126E-3</v>
      </c>
      <c r="G58" s="6">
        <f t="shared" si="20"/>
        <v>1.4323251579844562E-3</v>
      </c>
      <c r="H58" s="6">
        <f t="shared" si="20"/>
        <v>1.369252643383531E-3</v>
      </c>
      <c r="I58" s="6">
        <f t="shared" si="20"/>
        <v>1.388232658051506E-3</v>
      </c>
      <c r="J58" s="6">
        <f t="shared" si="20"/>
        <v>1.3530217102653069E-3</v>
      </c>
      <c r="K58" s="6">
        <f t="shared" si="20"/>
        <v>1.314706809047903E-3</v>
      </c>
      <c r="L58" s="6">
        <f t="shared" si="20"/>
        <v>1.2296717870800768E-3</v>
      </c>
      <c r="M58" s="6">
        <f t="shared" si="20"/>
        <v>1.1021285491888294E-3</v>
      </c>
      <c r="N58" s="6">
        <f t="shared" si="20"/>
        <v>1.1733260949036931E-3</v>
      </c>
      <c r="O58" s="6">
        <f t="shared" si="20"/>
        <v>1.1694358502601398E-3</v>
      </c>
      <c r="P58" s="6">
        <f t="shared" si="20"/>
        <v>1.0263604229080476E-3</v>
      </c>
      <c r="Q58" s="6">
        <f t="shared" si="20"/>
        <v>1.0438780656587573E-3</v>
      </c>
      <c r="R58" s="6">
        <f t="shared" si="20"/>
        <v>9.6846426572121667E-4</v>
      </c>
      <c r="S58" s="6">
        <f t="shared" si="20"/>
        <v>9.1828501868418074E-4</v>
      </c>
      <c r="T58" s="6">
        <f t="shared" si="20"/>
        <v>8.4997945468764501E-4</v>
      </c>
      <c r="U58" s="10">
        <f t="shared" si="20"/>
        <v>7.8362121295734227E-4</v>
      </c>
    </row>
    <row r="59" spans="1:21" x14ac:dyDescent="0.25">
      <c r="A59" s="2" t="s">
        <v>47</v>
      </c>
      <c r="B59" s="6">
        <f>SUM(B50:B58)</f>
        <v>1</v>
      </c>
      <c r="C59" s="6">
        <f t="shared" ref="C59:U59" si="21">SUM(C50:C58)</f>
        <v>1</v>
      </c>
      <c r="D59" s="6">
        <f t="shared" si="21"/>
        <v>1</v>
      </c>
      <c r="E59" s="6">
        <f t="shared" si="21"/>
        <v>1</v>
      </c>
      <c r="F59" s="6">
        <f t="shared" si="21"/>
        <v>1</v>
      </c>
      <c r="G59" s="6">
        <f t="shared" si="21"/>
        <v>1</v>
      </c>
      <c r="H59" s="6">
        <f t="shared" si="21"/>
        <v>0.99999999999999989</v>
      </c>
      <c r="I59" s="6">
        <f t="shared" si="21"/>
        <v>1</v>
      </c>
      <c r="J59" s="6">
        <f t="shared" si="21"/>
        <v>1.0000000000000002</v>
      </c>
      <c r="K59" s="6">
        <f t="shared" si="21"/>
        <v>1</v>
      </c>
      <c r="L59" s="6">
        <f t="shared" si="21"/>
        <v>1</v>
      </c>
      <c r="M59" s="6">
        <f t="shared" si="21"/>
        <v>1</v>
      </c>
      <c r="N59" s="6">
        <f t="shared" si="21"/>
        <v>1</v>
      </c>
      <c r="O59" s="6">
        <f t="shared" si="21"/>
        <v>1</v>
      </c>
      <c r="P59" s="6">
        <f t="shared" si="21"/>
        <v>1</v>
      </c>
      <c r="Q59" s="6">
        <f t="shared" si="21"/>
        <v>1</v>
      </c>
      <c r="R59" s="6">
        <f t="shared" si="21"/>
        <v>0.99999999999999989</v>
      </c>
      <c r="S59" s="6">
        <f t="shared" si="21"/>
        <v>1</v>
      </c>
      <c r="T59" s="6">
        <f t="shared" si="21"/>
        <v>1</v>
      </c>
      <c r="U59" s="10">
        <f t="shared" si="21"/>
        <v>1</v>
      </c>
    </row>
    <row r="60" spans="1:21" x14ac:dyDescent="0.25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0"/>
    </row>
    <row r="61" spans="1:21" x14ac:dyDescent="0.2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3" t="s">
        <v>56</v>
      </c>
      <c r="U61" s="16">
        <f>U51+U52+U54</f>
        <v>0.14263009767672866</v>
      </c>
    </row>
    <row r="63" spans="1:21" x14ac:dyDescent="0.25">
      <c r="A63" s="2" t="s">
        <v>48</v>
      </c>
      <c r="B63" s="5" t="s">
        <v>51</v>
      </c>
      <c r="C63" s="5" t="s">
        <v>38</v>
      </c>
    </row>
    <row r="64" spans="1:21" x14ac:dyDescent="0.25">
      <c r="A64" s="2" t="s">
        <v>39</v>
      </c>
      <c r="B64" s="10">
        <f>IFERROR((U38/B38)^(1/19)-1,0)</f>
        <v>2.8937860088877887E-2</v>
      </c>
      <c r="C64" s="19">
        <f>U38/T38-1</f>
        <v>-3.2274947662247033E-2</v>
      </c>
    </row>
    <row r="65" spans="1:3" x14ac:dyDescent="0.25">
      <c r="A65" s="2" t="s">
        <v>40</v>
      </c>
      <c r="B65" s="6">
        <f t="shared" ref="B65:B72" si="22">IFERROR((U39/B39)^(1/19)-1,0)</f>
        <v>9.9624848143420763E-2</v>
      </c>
      <c r="C65" s="6">
        <f t="shared" ref="C65:C73" si="23">U39/T39-1</f>
        <v>-3.290339563042366E-4</v>
      </c>
    </row>
    <row r="66" spans="1:3" x14ac:dyDescent="0.25">
      <c r="A66" s="2" t="s">
        <v>41</v>
      </c>
      <c r="B66" s="6">
        <f t="shared" si="22"/>
        <v>9.5557422722641228E-2</v>
      </c>
      <c r="C66" s="19">
        <f>U40/T40-1</f>
        <v>0.11119301021141959</v>
      </c>
    </row>
    <row r="67" spans="1:3" x14ac:dyDescent="0.25">
      <c r="A67" s="2" t="s">
        <v>42</v>
      </c>
      <c r="B67" s="6">
        <f t="shared" si="22"/>
        <v>1.0052956370262489E-2</v>
      </c>
      <c r="C67" s="6">
        <f t="shared" si="23"/>
        <v>-7.3124646841193908E-4</v>
      </c>
    </row>
    <row r="68" spans="1:3" x14ac:dyDescent="0.25">
      <c r="A68" s="2" t="s">
        <v>43</v>
      </c>
      <c r="B68" s="6">
        <f t="shared" si="22"/>
        <v>0.22725250693927435</v>
      </c>
      <c r="C68" s="19">
        <f>U42/T42-1</f>
        <v>0.61519078473722111</v>
      </c>
    </row>
    <row r="69" spans="1:3" x14ac:dyDescent="0.25">
      <c r="A69" s="2" t="s">
        <v>44</v>
      </c>
      <c r="B69" s="6">
        <f t="shared" si="22"/>
        <v>0.45048336445905601</v>
      </c>
      <c r="C69" s="19">
        <f>U43/T43-1</f>
        <v>0.89104116222760288</v>
      </c>
    </row>
    <row r="70" spans="1:3" x14ac:dyDescent="0.25">
      <c r="A70" s="2" t="s">
        <v>45</v>
      </c>
      <c r="B70" s="6">
        <f t="shared" si="22"/>
        <v>0</v>
      </c>
      <c r="C70" s="19">
        <f t="shared" ref="C70:C71" si="24">U44/T44-1</f>
        <v>0.375</v>
      </c>
    </row>
    <row r="71" spans="1:3" x14ac:dyDescent="0.25">
      <c r="A71" s="2" t="s">
        <v>46</v>
      </c>
      <c r="B71" s="6">
        <f t="shared" si="22"/>
        <v>0.31065727204183102</v>
      </c>
      <c r="C71" s="19">
        <f t="shared" si="24"/>
        <v>0.11072736699503261</v>
      </c>
    </row>
    <row r="72" spans="1:3" x14ac:dyDescent="0.25">
      <c r="A72" s="2" t="s">
        <v>36</v>
      </c>
      <c r="B72" s="6">
        <f t="shared" si="22"/>
        <v>-7.2786019232095045E-3</v>
      </c>
      <c r="C72" s="15">
        <f t="shared" si="23"/>
        <v>-3.1189083820662766E-2</v>
      </c>
    </row>
    <row r="73" spans="1:3" x14ac:dyDescent="0.25">
      <c r="A73" s="2" t="s">
        <v>47</v>
      </c>
      <c r="B73" s="16">
        <f>IFERROR((U47/B47)^(1/19)-1,0)</f>
        <v>3.3126206579083828E-2</v>
      </c>
      <c r="C73" s="6">
        <f t="shared" si="23"/>
        <v>5.0851304958710486E-2</v>
      </c>
    </row>
    <row r="75" spans="1:3" x14ac:dyDescent="0.25">
      <c r="B75" s="5" t="s">
        <v>53</v>
      </c>
      <c r="C75" s="5" t="s">
        <v>54</v>
      </c>
    </row>
    <row r="76" spans="1:3" x14ac:dyDescent="0.25">
      <c r="A76" s="2" t="s">
        <v>52</v>
      </c>
      <c r="B76" s="12">
        <f>(K47/B47)^(1/10)-1</f>
        <v>2.5950260539025827E-2</v>
      </c>
      <c r="C76" s="17">
        <f>(U47/L47)^(1/10)-1</f>
        <v>3.130821971133968E-2</v>
      </c>
    </row>
    <row r="78" spans="1:3" x14ac:dyDescent="0.25">
      <c r="B78" s="5" t="s">
        <v>51</v>
      </c>
      <c r="C78" s="5"/>
    </row>
    <row r="79" spans="1:3" x14ac:dyDescent="0.25">
      <c r="A79" t="s">
        <v>55</v>
      </c>
      <c r="B79" s="15">
        <f>U47/B47-1</f>
        <v>0.85743739328817381</v>
      </c>
    </row>
    <row r="81" spans="1:5" x14ac:dyDescent="0.25">
      <c r="A81" s="8" t="s">
        <v>49</v>
      </c>
    </row>
    <row r="83" spans="1:5" x14ac:dyDescent="0.25">
      <c r="A83" t="s">
        <v>48</v>
      </c>
      <c r="B83" s="5" t="s">
        <v>51</v>
      </c>
      <c r="C83" s="5" t="s">
        <v>38</v>
      </c>
      <c r="D83" t="s">
        <v>58</v>
      </c>
    </row>
    <row r="84" spans="1:5" x14ac:dyDescent="0.25">
      <c r="A84" t="s">
        <v>44</v>
      </c>
      <c r="B84" s="6">
        <v>0.45048336445905601</v>
      </c>
      <c r="C84" s="6">
        <v>0.89104116222760288</v>
      </c>
      <c r="D84" s="21">
        <f>+VLOOKUP(A84,$A$63:$C$73,2,FALSE)</f>
        <v>0.45048336445905601</v>
      </c>
      <c r="E84" s="21">
        <f>+VLOOKUP(A84,$A$63:$C$73,3,FALSE)</f>
        <v>0.89104116222760288</v>
      </c>
    </row>
    <row r="85" spans="1:5" x14ac:dyDescent="0.25">
      <c r="A85" t="s">
        <v>46</v>
      </c>
      <c r="B85" s="6">
        <v>0.31065727204183102</v>
      </c>
      <c r="C85" s="6">
        <v>0.11072736699503261</v>
      </c>
      <c r="D85" s="21">
        <f t="shared" ref="D85:D93" si="25">+VLOOKUP(A85,$A$63:$C$73,2,FALSE)</f>
        <v>0.31065727204183102</v>
      </c>
      <c r="E85" s="21">
        <f t="shared" ref="E85:E93" si="26">+VLOOKUP(A85,$A$63:$C$73,3,FALSE)</f>
        <v>0.11072736699503261</v>
      </c>
    </row>
    <row r="86" spans="1:5" x14ac:dyDescent="0.25">
      <c r="A86" t="s">
        <v>43</v>
      </c>
      <c r="B86" s="6">
        <v>0.22725250693927435</v>
      </c>
      <c r="C86" s="6">
        <v>0.61519078473722111</v>
      </c>
      <c r="D86" s="21">
        <f t="shared" si="25"/>
        <v>0.22725250693927435</v>
      </c>
      <c r="E86" s="21">
        <f t="shared" si="26"/>
        <v>0.61519078473722111</v>
      </c>
    </row>
    <row r="87" spans="1:5" x14ac:dyDescent="0.25">
      <c r="A87" t="s">
        <v>40</v>
      </c>
      <c r="B87" s="6">
        <v>9.9624848143420763E-2</v>
      </c>
      <c r="C87" s="6">
        <v>-3.290339563042366E-4</v>
      </c>
      <c r="D87" s="21">
        <f t="shared" si="25"/>
        <v>9.9624848143420763E-2</v>
      </c>
      <c r="E87" s="21">
        <f t="shared" si="26"/>
        <v>-3.290339563042366E-4</v>
      </c>
    </row>
    <row r="88" spans="1:5" x14ac:dyDescent="0.25">
      <c r="A88" t="s">
        <v>41</v>
      </c>
      <c r="B88" s="6">
        <v>9.5557422722641228E-2</v>
      </c>
      <c r="C88" s="6">
        <v>0.11119301021141959</v>
      </c>
      <c r="D88" s="21">
        <f t="shared" si="25"/>
        <v>9.5557422722641228E-2</v>
      </c>
      <c r="E88" s="21">
        <f t="shared" si="26"/>
        <v>0.11119301021141959</v>
      </c>
    </row>
    <row r="89" spans="1:5" x14ac:dyDescent="0.25">
      <c r="A89" t="s">
        <v>47</v>
      </c>
      <c r="B89" s="6">
        <v>3.3126206579083828E-2</v>
      </c>
      <c r="C89" s="6">
        <v>5.0851304958710486E-2</v>
      </c>
      <c r="D89" s="21">
        <f t="shared" si="25"/>
        <v>3.3126206579083828E-2</v>
      </c>
      <c r="E89" s="21">
        <f t="shared" si="26"/>
        <v>5.0851304958710486E-2</v>
      </c>
    </row>
    <row r="90" spans="1:5" x14ac:dyDescent="0.25">
      <c r="A90" t="s">
        <v>39</v>
      </c>
      <c r="B90" s="6">
        <v>2.8937860088877887E-2</v>
      </c>
      <c r="C90" s="6">
        <v>-3.2274947662247033E-2</v>
      </c>
      <c r="D90" s="21">
        <f t="shared" si="25"/>
        <v>2.8937860088877887E-2</v>
      </c>
      <c r="E90" s="21">
        <f t="shared" si="26"/>
        <v>-3.2274947662247033E-2</v>
      </c>
    </row>
    <row r="91" spans="1:5" x14ac:dyDescent="0.25">
      <c r="A91" t="s">
        <v>42</v>
      </c>
      <c r="B91" s="6">
        <v>1.0052956370262489E-2</v>
      </c>
      <c r="C91" s="6">
        <v>-7.3124646841193908E-4</v>
      </c>
      <c r="D91" s="21">
        <f t="shared" si="25"/>
        <v>1.0052956370262489E-2</v>
      </c>
      <c r="E91" s="21">
        <f t="shared" si="26"/>
        <v>-7.3124646841193908E-4</v>
      </c>
    </row>
    <row r="92" spans="1:5" x14ac:dyDescent="0.25">
      <c r="A92" t="s">
        <v>45</v>
      </c>
      <c r="B92" s="6">
        <v>0</v>
      </c>
      <c r="C92" s="6">
        <v>0.375</v>
      </c>
      <c r="D92" s="21">
        <f t="shared" si="25"/>
        <v>0</v>
      </c>
      <c r="E92" s="21">
        <f t="shared" si="26"/>
        <v>0.375</v>
      </c>
    </row>
    <row r="93" spans="1:5" x14ac:dyDescent="0.25">
      <c r="A93" t="s">
        <v>36</v>
      </c>
      <c r="B93" s="6">
        <v>-7.2786019232095045E-3</v>
      </c>
      <c r="C93" s="6">
        <v>-3.1189083820662766E-2</v>
      </c>
      <c r="D93" s="21">
        <f t="shared" si="25"/>
        <v>-7.2786019232095045E-3</v>
      </c>
      <c r="E93" s="21">
        <f t="shared" si="26"/>
        <v>-3.1189083820662766E-2</v>
      </c>
    </row>
    <row r="95" spans="1:5" x14ac:dyDescent="0.25">
      <c r="D95" s="9"/>
      <c r="E95" s="9"/>
    </row>
    <row r="96" spans="1:5" x14ac:dyDescent="0.25">
      <c r="D96" s="9"/>
      <c r="E96" s="9"/>
    </row>
    <row r="97" spans="4:5" x14ac:dyDescent="0.25">
      <c r="D97" s="9"/>
      <c r="E97" s="9"/>
    </row>
    <row r="98" spans="4:5" x14ac:dyDescent="0.25">
      <c r="D98" s="9"/>
      <c r="E98" s="9"/>
    </row>
    <row r="99" spans="4:5" x14ac:dyDescent="0.25">
      <c r="D99" s="9"/>
      <c r="E99" s="9"/>
    </row>
    <row r="100" spans="4:5" x14ac:dyDescent="0.25">
      <c r="D100" s="9"/>
      <c r="E100" s="9"/>
    </row>
    <row r="101" spans="4:5" x14ac:dyDescent="0.25">
      <c r="D101" s="9"/>
      <c r="E101" s="9"/>
    </row>
    <row r="102" spans="4:5" x14ac:dyDescent="0.25">
      <c r="D102" s="9"/>
      <c r="E102" s="9"/>
    </row>
    <row r="103" spans="4:5" x14ac:dyDescent="0.25">
      <c r="D103" s="9"/>
      <c r="E103" s="9"/>
    </row>
    <row r="104" spans="4:5" x14ac:dyDescent="0.25">
      <c r="D104" s="9"/>
      <c r="E104" s="9"/>
    </row>
    <row r="105" spans="4:5" x14ac:dyDescent="0.25">
      <c r="D105" s="9"/>
      <c r="E105" s="9"/>
    </row>
  </sheetData>
  <sortState ref="A76:C85">
    <sortCondition descending="1" ref="B76:B8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Pastorello</dc:creator>
  <cp:lastModifiedBy>Anne Louise Skov</cp:lastModifiedBy>
  <dcterms:created xsi:type="dcterms:W3CDTF">2011-08-11T13:32:36Z</dcterms:created>
  <dcterms:modified xsi:type="dcterms:W3CDTF">2012-03-01T12:03:26Z</dcterms:modified>
</cp:coreProperties>
</file>