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80" yWindow="60" windowWidth="6165" windowHeight="8475" tabRatio="917" activeTab="0"/>
  </bookViews>
  <sheets>
    <sheet name="Overview" sheetId="1" r:id="rId1"/>
    <sheet name="CC1aa- 6GHG total" sheetId="2" r:id="rId2"/>
    <sheet name="CC1b-6GHGs per capita" sheetId="3" r:id="rId3"/>
    <sheet name="CC2a-CO2 total" sheetId="4" r:id="rId4"/>
    <sheet name="CC2b-CO2 total by sector" sheetId="5" r:id="rId5"/>
    <sheet name="CC2c-CO2 total by fossil fuel" sheetId="6" r:id="rId6"/>
    <sheet name="CC2d-CO2 process total" sheetId="7" r:id="rId7"/>
    <sheet name="CC2e  total Sinks" sheetId="8" r:id="rId8"/>
    <sheet name="CC3a-CH4 total" sheetId="9" r:id="rId9"/>
    <sheet name="CC3b-CH4 by sector" sheetId="10" r:id="rId10"/>
    <sheet name="CC4a-N2O total" sheetId="11" r:id="rId11"/>
    <sheet name="CC4b-N2O by sector" sheetId="12" r:id="rId12"/>
    <sheet name="CC5a-all  fluorinated GHG total" sheetId="13" r:id="rId13"/>
    <sheet name="CC5b-HFCs total" sheetId="14" r:id="rId14"/>
    <sheet name="CC5c-PFCs total" sheetId="15" r:id="rId15"/>
    <sheet name="CC5d-SF6 total" sheetId="16" r:id="rId16"/>
  </sheets>
  <externalReferences>
    <externalReference r:id="rId19"/>
    <externalReference r:id="rId20"/>
  </externalReferences>
  <definedNames>
    <definedName name="_xlnm._FilterDatabase" localSheetId="2" hidden="1">'CC1b-6GHGs per capita'!$A$1:$A$130</definedName>
    <definedName name="_xlnm._FilterDatabase" localSheetId="3" hidden="1">'CC2a-CO2 total'!$A$10:$K$130</definedName>
    <definedName name="_xlnm._FilterDatabase" localSheetId="5" hidden="1">'CC2c-CO2 total by fossil fuel'!$A$1:$V$368</definedName>
    <definedName name="_xlnm._FilterDatabase" localSheetId="6" hidden="1">'CC2d-CO2 process total'!$A$12:$F$122</definedName>
    <definedName name="_xlnm._FilterDatabase" localSheetId="7" hidden="1">'CC2e  total Sinks'!$A$12:$F$86</definedName>
    <definedName name="_xlnm._FilterDatabase" localSheetId="8" hidden="1">'CC3a-CH4 total'!$A$12:$F$122</definedName>
    <definedName name="_xlnm._FilterDatabase" localSheetId="10" hidden="1">'CC4a-N2O total'!$A$12:$F$122</definedName>
    <definedName name="_xlnm._FilterDatabase" localSheetId="11" hidden="1">'CC4b-N2O by sector'!$A$13:$G$15</definedName>
    <definedName name="_xlnm._FilterDatabase" localSheetId="12" hidden="1">'CC5a-all  fluorinated GHG total'!$A$12:$F$122</definedName>
    <definedName name="Beef">#REF!</definedName>
    <definedName name="Dairy">#REF!</definedName>
    <definedName name="DR">#REF!</definedName>
    <definedName name="Elec_CO2_credit">#REF!</definedName>
    <definedName name="Emissions">'[1]AUT:SWE'!$A$7:$J$120</definedName>
    <definedName name="Heat_CO2_Credit">#REF!</definedName>
    <definedName name="Heat_CO2_Creidt">#REF!</definedName>
    <definedName name="pigs">#REF!</definedName>
    <definedName name="_xlnm.Print_Area" localSheetId="1">'CC1aa- 6GHG total'!$A$1:$L$345</definedName>
    <definedName name="_xlnm.Print_Area" localSheetId="2">'CC1b-6GHGs per capita'!$A$1:$L$50</definedName>
    <definedName name="_xlnm.Print_Area" localSheetId="3">'CC2a-CO2 total'!$A$1:$L$48</definedName>
    <definedName name="_xlnm.Print_Area" localSheetId="4">'CC2b-CO2 total by sector'!$A$1:$M$42</definedName>
    <definedName name="rate">#REF!</definedName>
  </definedNames>
  <calcPr fullCalcOnLoad="1"/>
</workbook>
</file>

<file path=xl/sharedStrings.xml><?xml version="1.0" encoding="utf-8"?>
<sst xmlns="http://schemas.openxmlformats.org/spreadsheetml/2006/main" count="1105" uniqueCount="192">
  <si>
    <t>TEMPLATE 1</t>
  </si>
  <si>
    <t>Indicator Name:</t>
  </si>
  <si>
    <t>Indicator Number :</t>
  </si>
  <si>
    <t>Units:</t>
  </si>
  <si>
    <t>Mt CO2 eq/year</t>
  </si>
  <si>
    <t>DPSIR:</t>
  </si>
  <si>
    <t>P</t>
  </si>
  <si>
    <t>Reference (link) to the file with the actual data in the scenario information platform:</t>
  </si>
  <si>
    <t>Reference (link) to the file with the meta information data in the scenario information platform:</t>
  </si>
  <si>
    <t>Country-scenario</t>
  </si>
  <si>
    <t>1990 -2000</t>
  </si>
  <si>
    <t>2000 - 2010</t>
  </si>
  <si>
    <t>2010 - 2020</t>
  </si>
  <si>
    <t>2020 - 2030</t>
  </si>
  <si>
    <t>Annual % Change</t>
  </si>
  <si>
    <t xml:space="preserve"> Austria </t>
  </si>
  <si>
    <t xml:space="preserve"> Belgium </t>
  </si>
  <si>
    <t xml:space="preserve"> Denmark </t>
  </si>
  <si>
    <t xml:space="preserve"> Finland </t>
  </si>
  <si>
    <t xml:space="preserve"> France </t>
  </si>
  <si>
    <t>EEA 32(*)</t>
  </si>
  <si>
    <t>EU 15</t>
  </si>
  <si>
    <t>EFTA 4</t>
  </si>
  <si>
    <t>Emissions CO2 (total)</t>
  </si>
  <si>
    <t>Mt CO2 /year</t>
  </si>
  <si>
    <t>CC2d</t>
  </si>
  <si>
    <t>CC2e</t>
  </si>
  <si>
    <t>Uptake CO2 (by sinks)</t>
  </si>
  <si>
    <t xml:space="preserve"> Germany </t>
  </si>
  <si>
    <t xml:space="preserve"> Greece </t>
  </si>
  <si>
    <t xml:space="preserve"> Ireland </t>
  </si>
  <si>
    <t xml:space="preserve"> Italy </t>
  </si>
  <si>
    <t xml:space="preserve"> Luxembourg </t>
  </si>
  <si>
    <t xml:space="preserve"> Netherlands </t>
  </si>
  <si>
    <t xml:space="preserve"> Portugal </t>
  </si>
  <si>
    <t xml:space="preserve"> Spain </t>
  </si>
  <si>
    <t xml:space="preserve"> Sweden </t>
  </si>
  <si>
    <t xml:space="preserve"> United Kingdom </t>
  </si>
  <si>
    <t xml:space="preserve"> Cyprus </t>
  </si>
  <si>
    <t xml:space="preserve"> Czech Republic </t>
  </si>
  <si>
    <t xml:space="preserve"> Estonia </t>
  </si>
  <si>
    <t xml:space="preserve"> Hungary </t>
  </si>
  <si>
    <t xml:space="preserve"> Latvia </t>
  </si>
  <si>
    <t xml:space="preserve"> Lithuania </t>
  </si>
  <si>
    <t xml:space="preserve"> Malta </t>
  </si>
  <si>
    <t xml:space="preserve"> Poland </t>
  </si>
  <si>
    <t xml:space="preserve"> Slovakia </t>
  </si>
  <si>
    <t xml:space="preserve"> Slovenia </t>
  </si>
  <si>
    <t xml:space="preserve"> Iceland </t>
  </si>
  <si>
    <t xml:space="preserve"> Liechtenstein </t>
  </si>
  <si>
    <t xml:space="preserve"> Norway </t>
  </si>
  <si>
    <t xml:space="preserve"> Switzerland (*)</t>
  </si>
  <si>
    <t xml:space="preserve"> Bulgaria </t>
  </si>
  <si>
    <t xml:space="preserve"> Romania </t>
  </si>
  <si>
    <t xml:space="preserve"> Turkey </t>
  </si>
  <si>
    <t>EU 10</t>
  </si>
  <si>
    <t>(*):Switzerland is included as it is expected to become a member country before the publication date of the report , Iceland and Liechtenstein excluded</t>
  </si>
  <si>
    <t>RAINS WEB (http://www.iiasa.ac.at/web-apps/tap/RainsWeb/)</t>
  </si>
  <si>
    <t>Table is based on input from the RAINS WEB model. No meta information was used.</t>
  </si>
  <si>
    <t xml:space="preserve">    Million tons CO2</t>
  </si>
  <si>
    <t xml:space="preserve">(*):Switzerland is included as it is expected to become a member country before the publication date of the report </t>
  </si>
  <si>
    <t>ratio CO2/C:</t>
  </si>
  <si>
    <t>OverviewSinksEEA32.xls</t>
  </si>
  <si>
    <t>Data of 26 Feb</t>
  </si>
  <si>
    <t>Note:  Only emissions from agricultural sector estimated separately; all other emissions assumed to remain constant at 2000 levels</t>
  </si>
  <si>
    <t>TEMPLATE 2</t>
  </si>
  <si>
    <t>Emissions CH4 by Sector</t>
  </si>
  <si>
    <t>Region</t>
  </si>
  <si>
    <t>Sector</t>
  </si>
  <si>
    <t>Mt CO2 eq</t>
  </si>
  <si>
    <t>EEA32 (*)</t>
  </si>
  <si>
    <t>Fugitive  - Coal (1B1)</t>
  </si>
  <si>
    <t>Fugitive  - Oil &amp; Gas (1B2)</t>
  </si>
  <si>
    <t>Enteric Fermentation (4A)</t>
  </si>
  <si>
    <t>Manure Management (4B)</t>
  </si>
  <si>
    <t>Landfill (6A)</t>
  </si>
  <si>
    <t>Transport (1A3)</t>
  </si>
  <si>
    <t>Other energy use</t>
  </si>
  <si>
    <t>Minor sources</t>
  </si>
  <si>
    <t>EU15</t>
  </si>
  <si>
    <t>EU10</t>
  </si>
  <si>
    <t>CC3a</t>
  </si>
  <si>
    <t>Mt CO2eq/yr  (GWP of CH4 = 21 UNTIL 2010; 23 FOR 2020 AND 2030)</t>
  </si>
  <si>
    <t>Note:  Only emissions from agricultural sector and chemiaal sector estimated separately; all other emissions assumed to remain constant at 2000 levels</t>
  </si>
  <si>
    <t>CC3b</t>
  </si>
  <si>
    <t>CC4a</t>
  </si>
  <si>
    <t>Mt CO2eq/year (GWP of 310 until 2010; 296 for 2020 and 2030</t>
  </si>
  <si>
    <t>Emissions N2O by Sector</t>
  </si>
  <si>
    <t>Chemical Industry (2B)</t>
  </si>
  <si>
    <t>Agriculture soils (4D)</t>
  </si>
  <si>
    <t>Transport</t>
  </si>
  <si>
    <t>EFTA</t>
  </si>
  <si>
    <t>CC4b</t>
  </si>
  <si>
    <t>Mt CO2eq/yr  (GWP of N20 = 310)</t>
  </si>
  <si>
    <t>Emissions fluorinated greenhouse gases (HFCs, PFCs and SF6-total)</t>
  </si>
  <si>
    <t>CC5a</t>
  </si>
  <si>
    <t>Emissions fluorinated greenhouse gases (HFCs-total)</t>
  </si>
  <si>
    <t>CC5b</t>
  </si>
  <si>
    <t>HFC total</t>
  </si>
  <si>
    <t>Mt CO2eq/yr</t>
  </si>
  <si>
    <t>Emissions fluorinated greenhouse gases (PFCs-total)</t>
  </si>
  <si>
    <t>CC5c</t>
  </si>
  <si>
    <t>PFC total</t>
  </si>
  <si>
    <t xml:space="preserve">Mt CO2eq/yr </t>
  </si>
  <si>
    <t>Emissions fluorinated greenhouse gases (SF6-total)</t>
  </si>
  <si>
    <t>CC5d</t>
  </si>
  <si>
    <t>SF6 total</t>
  </si>
  <si>
    <t xml:space="preserve">Mt CO2 eq/yr </t>
  </si>
  <si>
    <t>Indicator No.</t>
  </si>
  <si>
    <t>Indicators for climate change</t>
  </si>
  <si>
    <t>Units for the year 1990</t>
  </si>
  <si>
    <t>DPSIR</t>
  </si>
  <si>
    <t>Spatial specificity</t>
  </si>
  <si>
    <t>on country level</t>
  </si>
  <si>
    <t>on european level</t>
  </si>
  <si>
    <t>CC2a</t>
  </si>
  <si>
    <t>CC2b</t>
  </si>
  <si>
    <t>Emissions CO2 (by sector)</t>
  </si>
  <si>
    <t>CC2c</t>
  </si>
  <si>
    <t>Emissions CO2 (by fossil fuel)</t>
  </si>
  <si>
    <t>Emissions CO2 (process emissions)</t>
  </si>
  <si>
    <t>Emissions CH4 (total)</t>
  </si>
  <si>
    <t>Mt CO2 eq /year</t>
  </si>
  <si>
    <t>Emissions CH4 (by sector)</t>
  </si>
  <si>
    <t>Emissions N2O (total)</t>
  </si>
  <si>
    <t>Emissions N2O (by sector)</t>
  </si>
  <si>
    <t>EIONET-CIRCLE - Scenario platform /Library/Model output/Primes</t>
  </si>
  <si>
    <t>SEP</t>
  </si>
  <si>
    <t>Emissions CO2 (total) by energy related</t>
  </si>
  <si>
    <t>Emissions of CO2 from cement and lime production</t>
  </si>
  <si>
    <t>Million tons CO2</t>
  </si>
  <si>
    <t>Mt CO2.yr-1 !!!!!!!!</t>
  </si>
  <si>
    <t>Mt CO2 eq  (GWP of CH4 = 21 UNTIL 2010; 23 FOR 2020 AND 2030)</t>
  </si>
  <si>
    <t>Industry</t>
  </si>
  <si>
    <t>Tertiary</t>
  </si>
  <si>
    <t>Households</t>
  </si>
  <si>
    <t>Transports</t>
  </si>
  <si>
    <t>Electricity-steam production</t>
  </si>
  <si>
    <t>District heating</t>
  </si>
  <si>
    <t>New fuels (hydrogen etc.) production</t>
  </si>
  <si>
    <t/>
  </si>
  <si>
    <t>Energy branch</t>
  </si>
  <si>
    <t>Solids</t>
  </si>
  <si>
    <t>Liquids</t>
  </si>
  <si>
    <t>Gas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</si>
  <si>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</si>
  <si>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</si>
  <si>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</si>
  <si>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</si>
  <si>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</si>
  <si>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</si>
  <si>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</si>
  <si>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</si>
  <si>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</si>
  <si>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UK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</si>
  <si>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</si>
  <si>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</si>
  <si>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</si>
  <si>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</si>
  <si>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</si>
  <si>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</si>
  <si>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</si>
  <si>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</si>
  <si>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</si>
  <si>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</si>
  <si>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Iceland</t>
  </si>
  <si>
    <t>Norway</t>
  </si>
  <si>
    <t>Switzerland</t>
  </si>
  <si>
    <t>Bulgaria</t>
  </si>
  <si>
    <t>Romania</t>
  </si>
  <si>
    <t>Turkey</t>
  </si>
  <si>
    <t>Europe 30</t>
  </si>
  <si>
    <t>Emissions 6 GHG per capita</t>
  </si>
  <si>
    <t>CC1b</t>
  </si>
  <si>
    <t>Mt CO2 eq/ capita/year</t>
  </si>
  <si>
    <t xml:space="preserve"> CO2</t>
  </si>
  <si>
    <t xml:space="preserve"> Non-energy CO2</t>
  </si>
  <si>
    <t xml:space="preserve"> CH4</t>
  </si>
  <si>
    <t xml:space="preserve"> N2O</t>
  </si>
  <si>
    <t xml:space="preserve"> F Gases</t>
  </si>
  <si>
    <t xml:space="preserve"> Sinks</t>
  </si>
  <si>
    <t xml:space="preserve"> Total</t>
  </si>
  <si>
    <t>CC1aa</t>
  </si>
  <si>
    <t>6 GHG emissions total</t>
  </si>
  <si>
    <t>Emissions 6 GHG (total)</t>
  </si>
  <si>
    <t>Scenario:</t>
  </si>
  <si>
    <t>Liechtenstein</t>
  </si>
  <si>
    <t xml:space="preserve">(*):Switzerland is included as it is expected to become a member country before the publication date of the report , </t>
  </si>
  <si>
    <t>Climate change pressure indicators at country and european level for short and medium term (1990-2030) for the LGEP scenario</t>
  </si>
  <si>
    <t>Low Greenhouse gas Emission Pathway (LGEP)</t>
  </si>
  <si>
    <t>LGEP</t>
  </si>
  <si>
    <t>LGEP-LE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</si>
</sst>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0"/>
    <numFmt numFmtId="188" formatCode="0.000"/>
    <numFmt numFmtId="189" formatCode="0.00000"/>
    <numFmt numFmtId="190" formatCode="General_)"/>
    <numFmt numFmtId="191" formatCode="&quot;£&quot;#,##0"/>
    <numFmt numFmtId="192" formatCode="0.0%"/>
    <numFmt numFmtId="193" formatCode="#,##0.0"/>
    <numFmt numFmtId="194" formatCode="#,##0.000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0.000%"/>
    <numFmt numFmtId="198" formatCode="_-* #,##0_-;\-* #,##0_-;_-* &quot;-&quot;??_-;_-@_-"/>
    <numFmt numFmtId="199" formatCode="_-* #,##0.000_-;\-* #,##0.000_-;_-* &quot;-&quot;??_-;_-@_-"/>
    <numFmt numFmtId="200" formatCode="#,###,"/>
    <numFmt numFmtId="201" formatCode="###.#"/>
    <numFmt numFmtId="202" formatCode="##.##"/>
    <numFmt numFmtId="203" formatCode="0.0000000"/>
    <numFmt numFmtId="204" formatCode="0.000000"/>
    <numFmt numFmtId="205" formatCode="0.00000000"/>
    <numFmt numFmtId="206" formatCode="#,##0.0000"/>
    <numFmt numFmtId="207" formatCode="0.0000%"/>
    <numFmt numFmtId="208" formatCode="0.000000000"/>
    <numFmt numFmtId="209" formatCode="0.0000000000"/>
    <numFmt numFmtId="210" formatCode="0.00000000000"/>
    <numFmt numFmtId="211" formatCode="0.000000000000"/>
    <numFmt numFmtId="212" formatCode="0.0000000000000"/>
    <numFmt numFmtId="213" formatCode="#,##0.00000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)"/>
  </numFmts>
  <fonts count="15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color indexed="56"/>
      <name val="Arial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26">
      <alignment/>
      <protection/>
    </xf>
    <xf numFmtId="0" fontId="6" fillId="0" borderId="0" xfId="26" applyFont="1">
      <alignment/>
      <protection/>
    </xf>
    <xf numFmtId="0" fontId="0" fillId="0" borderId="0" xfId="26" applyFill="1">
      <alignment/>
      <protection/>
    </xf>
    <xf numFmtId="0" fontId="7" fillId="0" borderId="0" xfId="26" applyFont="1" applyFill="1" applyBorder="1" applyAlignment="1">
      <alignment horizontal="left"/>
      <protection/>
    </xf>
    <xf numFmtId="0" fontId="0" fillId="0" borderId="0" xfId="26" applyBorder="1">
      <alignment/>
      <protection/>
    </xf>
    <xf numFmtId="0" fontId="7" fillId="0" borderId="0" xfId="26" applyFont="1" applyFill="1" applyBorder="1">
      <alignment/>
      <protection/>
    </xf>
    <xf numFmtId="0" fontId="6" fillId="0" borderId="0" xfId="26" applyFont="1" applyFill="1" applyBorder="1">
      <alignment/>
      <protection/>
    </xf>
    <xf numFmtId="0" fontId="6" fillId="0" borderId="0" xfId="26" applyFont="1" applyFill="1">
      <alignment/>
      <protection/>
    </xf>
    <xf numFmtId="0" fontId="6" fillId="0" borderId="1" xfId="26" applyFont="1" applyFill="1" applyBorder="1" applyAlignment="1">
      <alignment horizontal="center" textRotation="60"/>
      <protection/>
    </xf>
    <xf numFmtId="0" fontId="6" fillId="0" borderId="2" xfId="26" applyFont="1" applyFill="1" applyBorder="1" applyAlignment="1">
      <alignment horizontal="center" textRotation="60"/>
      <protection/>
    </xf>
    <xf numFmtId="0" fontId="6" fillId="0" borderId="1" xfId="26" applyFont="1" applyFill="1" applyBorder="1" applyAlignment="1">
      <alignment textRotation="60"/>
      <protection/>
    </xf>
    <xf numFmtId="0" fontId="6" fillId="0" borderId="3" xfId="26" applyFont="1" applyFill="1" applyBorder="1" applyAlignment="1">
      <alignment textRotation="60"/>
      <protection/>
    </xf>
    <xf numFmtId="0" fontId="0" fillId="0" borderId="0" xfId="26" applyFill="1" applyAlignment="1">
      <alignment textRotation="60"/>
      <protection/>
    </xf>
    <xf numFmtId="0" fontId="6" fillId="0" borderId="4" xfId="26" applyFont="1" applyFill="1" applyBorder="1" applyAlignment="1">
      <alignment horizontal="center" textRotation="60"/>
      <protection/>
    </xf>
    <xf numFmtId="0" fontId="6" fillId="0" borderId="5" xfId="26" applyFont="1" applyFill="1" applyBorder="1" applyAlignment="1">
      <alignment horizontal="center" textRotation="60"/>
      <protection/>
    </xf>
    <xf numFmtId="0" fontId="6" fillId="0" borderId="6" xfId="26" applyFont="1" applyFill="1" applyBorder="1" applyAlignment="1">
      <alignment horizontal="center" textRotation="60"/>
      <protection/>
    </xf>
    <xf numFmtId="0" fontId="6" fillId="0" borderId="0" xfId="26" applyFont="1" applyFill="1" applyAlignment="1">
      <alignment horizontal="center"/>
      <protection/>
    </xf>
    <xf numFmtId="0" fontId="6" fillId="0" borderId="7" xfId="26" applyFont="1" applyFill="1" applyBorder="1">
      <alignment/>
      <protection/>
    </xf>
    <xf numFmtId="1" fontId="6" fillId="0" borderId="8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" fontId="6" fillId="0" borderId="7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26" applyFont="1" applyFill="1" applyBorder="1">
      <alignment/>
      <protection/>
    </xf>
    <xf numFmtId="1" fontId="6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26" applyFont="1" applyFill="1" applyBorder="1" applyAlignment="1">
      <alignment horizontal="left"/>
      <protection/>
    </xf>
    <xf numFmtId="1" fontId="6" fillId="0" borderId="0" xfId="0" applyNumberFormat="1" applyFont="1" applyFill="1" applyAlignment="1">
      <alignment/>
    </xf>
    <xf numFmtId="0" fontId="6" fillId="0" borderId="0" xfId="26" applyFont="1" applyFill="1" applyBorder="1" applyAlignment="1">
      <alignment horizontal="left"/>
      <protection/>
    </xf>
    <xf numFmtId="192" fontId="0" fillId="0" borderId="12" xfId="28" applyNumberFormat="1" applyFill="1" applyBorder="1" applyAlignment="1">
      <alignment/>
    </xf>
    <xf numFmtId="192" fontId="0" fillId="0" borderId="13" xfId="28" applyNumberFormat="1" applyFill="1" applyBorder="1" applyAlignment="1">
      <alignment/>
    </xf>
    <xf numFmtId="190" fontId="8" fillId="0" borderId="0" xfId="23" applyFont="1" applyFill="1" applyBorder="1" applyAlignment="1" quotePrefix="1">
      <alignment horizontal="center"/>
      <protection/>
    </xf>
    <xf numFmtId="0" fontId="0" fillId="0" borderId="0" xfId="26" applyFill="1" applyBorder="1">
      <alignment/>
      <protection/>
    </xf>
    <xf numFmtId="190" fontId="9" fillId="0" borderId="0" xfId="23" applyFont="1" applyFill="1" applyBorder="1">
      <alignment/>
      <protection/>
    </xf>
    <xf numFmtId="186" fontId="6" fillId="0" borderId="11" xfId="0" applyNumberFormat="1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186" fontId="6" fillId="0" borderId="13" xfId="0" applyNumberFormat="1" applyFont="1" applyFill="1" applyBorder="1" applyAlignment="1">
      <alignment/>
    </xf>
    <xf numFmtId="186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15" xfId="26" applyFont="1" applyFill="1" applyBorder="1">
      <alignment/>
      <protection/>
    </xf>
    <xf numFmtId="0" fontId="6" fillId="0" borderId="14" xfId="26" applyFont="1" applyFill="1" applyBorder="1">
      <alignment/>
      <protection/>
    </xf>
    <xf numFmtId="0" fontId="0" fillId="0" borderId="0" xfId="24">
      <alignment/>
      <protection/>
    </xf>
    <xf numFmtId="0" fontId="6" fillId="0" borderId="0" xfId="24" applyFont="1">
      <alignment/>
      <protection/>
    </xf>
    <xf numFmtId="0" fontId="0" fillId="0" borderId="0" xfId="24" applyFill="1">
      <alignment/>
      <protection/>
    </xf>
    <xf numFmtId="0" fontId="7" fillId="0" borderId="0" xfId="24" applyFont="1" applyFill="1" applyBorder="1" applyAlignment="1">
      <alignment horizontal="left"/>
      <protection/>
    </xf>
    <xf numFmtId="0" fontId="0" fillId="0" borderId="0" xfId="24" applyBorder="1">
      <alignment/>
      <protection/>
    </xf>
    <xf numFmtId="0" fontId="7" fillId="0" borderId="0" xfId="24" applyFont="1" applyFill="1" applyBorder="1">
      <alignment/>
      <protection/>
    </xf>
    <xf numFmtId="0" fontId="6" fillId="0" borderId="0" xfId="24" applyFont="1" applyAlignment="1">
      <alignment horizontal="left"/>
      <protection/>
    </xf>
    <xf numFmtId="0" fontId="6" fillId="0" borderId="0" xfId="24" applyFont="1" applyFill="1" applyBorder="1">
      <alignment/>
      <protection/>
    </xf>
    <xf numFmtId="0" fontId="11" fillId="0" borderId="0" xfId="24" applyFont="1">
      <alignment/>
      <protection/>
    </xf>
    <xf numFmtId="0" fontId="0" fillId="0" borderId="0" xfId="24" applyFill="1" applyBorder="1">
      <alignment/>
      <protection/>
    </xf>
    <xf numFmtId="0" fontId="0" fillId="0" borderId="0" xfId="26" applyFont="1">
      <alignment/>
      <protection/>
    </xf>
    <xf numFmtId="0" fontId="6" fillId="0" borderId="16" xfId="26" applyFont="1" applyFill="1" applyBorder="1">
      <alignment/>
      <protection/>
    </xf>
    <xf numFmtId="0" fontId="0" fillId="0" borderId="7" xfId="26" applyFill="1" applyBorder="1">
      <alignment/>
      <protection/>
    </xf>
    <xf numFmtId="0" fontId="0" fillId="0" borderId="14" xfId="26" applyFill="1" applyBorder="1">
      <alignment/>
      <protection/>
    </xf>
    <xf numFmtId="0" fontId="0" fillId="0" borderId="15" xfId="26" applyFill="1" applyBorder="1">
      <alignment/>
      <protection/>
    </xf>
    <xf numFmtId="0" fontId="0" fillId="0" borderId="0" xfId="25">
      <alignment/>
      <protection/>
    </xf>
    <xf numFmtId="0" fontId="6" fillId="0" borderId="0" xfId="25" applyFont="1">
      <alignment/>
      <protection/>
    </xf>
    <xf numFmtId="0" fontId="7" fillId="0" borderId="0" xfId="25" applyFont="1" applyFill="1" applyBorder="1" applyAlignment="1">
      <alignment horizontal="left"/>
      <protection/>
    </xf>
    <xf numFmtId="0" fontId="0" fillId="0" borderId="0" xfId="25" applyBorder="1">
      <alignment/>
      <protection/>
    </xf>
    <xf numFmtId="0" fontId="7" fillId="0" borderId="0" xfId="25" applyFont="1" applyFill="1" applyBorder="1">
      <alignment/>
      <protection/>
    </xf>
    <xf numFmtId="0" fontId="0" fillId="0" borderId="0" xfId="25" applyFont="1" applyBorder="1">
      <alignment/>
      <protection/>
    </xf>
    <xf numFmtId="0" fontId="6" fillId="0" borderId="0" xfId="25" applyFont="1" applyFill="1" applyBorder="1">
      <alignment/>
      <protection/>
    </xf>
    <xf numFmtId="0" fontId="0" fillId="0" borderId="0" xfId="25" applyFont="1">
      <alignment/>
      <protection/>
    </xf>
    <xf numFmtId="0" fontId="6" fillId="0" borderId="0" xfId="25" applyFont="1" applyFill="1">
      <alignment/>
      <protection/>
    </xf>
    <xf numFmtId="0" fontId="6" fillId="0" borderId="1" xfId="25" applyFont="1" applyFill="1" applyBorder="1" applyAlignment="1">
      <alignment horizontal="center" textRotation="60"/>
      <protection/>
    </xf>
    <xf numFmtId="0" fontId="6" fillId="0" borderId="2" xfId="25" applyFont="1" applyFill="1" applyBorder="1" applyAlignment="1">
      <alignment horizontal="center" textRotation="60"/>
      <protection/>
    </xf>
    <xf numFmtId="0" fontId="6" fillId="0" borderId="1" xfId="25" applyFont="1" applyFill="1" applyBorder="1" applyAlignment="1">
      <alignment textRotation="60"/>
      <protection/>
    </xf>
    <xf numFmtId="0" fontId="6" fillId="0" borderId="3" xfId="25" applyFont="1" applyFill="1" applyBorder="1" applyAlignment="1">
      <alignment textRotation="60"/>
      <protection/>
    </xf>
    <xf numFmtId="0" fontId="0" fillId="0" borderId="0" xfId="25" applyFill="1" applyAlignment="1">
      <alignment textRotation="60"/>
      <protection/>
    </xf>
    <xf numFmtId="0" fontId="0" fillId="0" borderId="0" xfId="25" applyFill="1">
      <alignment/>
      <protection/>
    </xf>
    <xf numFmtId="186" fontId="0" fillId="0" borderId="0" xfId="25" applyNumberFormat="1">
      <alignment/>
      <protection/>
    </xf>
    <xf numFmtId="186" fontId="0" fillId="0" borderId="0" xfId="25" applyNumberFormat="1" applyFill="1">
      <alignment/>
      <protection/>
    </xf>
    <xf numFmtId="192" fontId="0" fillId="0" borderId="17" xfId="28" applyNumberFormat="1" applyFill="1" applyBorder="1" applyAlignment="1">
      <alignment/>
    </xf>
    <xf numFmtId="192" fontId="0" fillId="0" borderId="18" xfId="28" applyNumberFormat="1" applyFill="1" applyBorder="1" applyAlignment="1">
      <alignment/>
    </xf>
    <xf numFmtId="0" fontId="6" fillId="0" borderId="5" xfId="26" applyFont="1" applyFill="1" applyBorder="1" applyAlignment="1">
      <alignment textRotation="60"/>
      <protection/>
    </xf>
    <xf numFmtId="0" fontId="6" fillId="0" borderId="6" xfId="26" applyFont="1" applyFill="1" applyBorder="1" applyAlignment="1">
      <alignment textRotation="60"/>
      <protection/>
    </xf>
    <xf numFmtId="0" fontId="13" fillId="0" borderId="12" xfId="26" applyFont="1" applyFill="1" applyBorder="1" applyAlignment="1">
      <alignment horizontal="justify" wrapText="1"/>
      <protection/>
    </xf>
    <xf numFmtId="0" fontId="6" fillId="0" borderId="19" xfId="26" applyFont="1" applyFill="1" applyBorder="1" applyAlignment="1">
      <alignment horizontal="left" indent="1"/>
      <protection/>
    </xf>
    <xf numFmtId="0" fontId="0" fillId="0" borderId="19" xfId="26" applyFill="1" applyBorder="1">
      <alignment/>
      <protection/>
    </xf>
    <xf numFmtId="3" fontId="0" fillId="0" borderId="20" xfId="26" applyNumberFormat="1" applyBorder="1">
      <alignment/>
      <protection/>
    </xf>
    <xf numFmtId="3" fontId="0" fillId="0" borderId="9" xfId="26" applyNumberFormat="1" applyBorder="1">
      <alignment/>
      <protection/>
    </xf>
    <xf numFmtId="3" fontId="0" fillId="0" borderId="10" xfId="26" applyNumberFormat="1" applyBorder="1">
      <alignment/>
      <protection/>
    </xf>
    <xf numFmtId="0" fontId="0" fillId="0" borderId="8" xfId="26" applyFill="1" applyBorder="1">
      <alignment/>
      <protection/>
    </xf>
    <xf numFmtId="0" fontId="0" fillId="0" borderId="9" xfId="26" applyFill="1" applyBorder="1">
      <alignment/>
      <protection/>
    </xf>
    <xf numFmtId="0" fontId="0" fillId="0" borderId="10" xfId="26" applyFill="1" applyBorder="1">
      <alignment/>
      <protection/>
    </xf>
    <xf numFmtId="0" fontId="0" fillId="0" borderId="21" xfId="26" applyFont="1" applyFill="1" applyBorder="1" applyAlignment="1">
      <alignment horizontal="right"/>
      <protection/>
    </xf>
    <xf numFmtId="0" fontId="0" fillId="0" borderId="21" xfId="26" applyFont="1" applyFill="1" applyBorder="1" applyAlignment="1">
      <alignment horizontal="left" indent="1"/>
      <protection/>
    </xf>
    <xf numFmtId="3" fontId="0" fillId="0" borderId="22" xfId="26" applyNumberFormat="1" applyBorder="1">
      <alignment/>
      <protection/>
    </xf>
    <xf numFmtId="3" fontId="0" fillId="0" borderId="12" xfId="26" applyNumberFormat="1" applyBorder="1">
      <alignment/>
      <protection/>
    </xf>
    <xf numFmtId="3" fontId="0" fillId="0" borderId="13" xfId="26" applyNumberFormat="1" applyBorder="1">
      <alignment/>
      <protection/>
    </xf>
    <xf numFmtId="192" fontId="0" fillId="0" borderId="11" xfId="28" applyNumberFormat="1" applyFill="1" applyBorder="1" applyAlignment="1">
      <alignment/>
    </xf>
    <xf numFmtId="3" fontId="0" fillId="0" borderId="22" xfId="26" applyNumberFormat="1" applyFont="1" applyBorder="1" quotePrefix="1">
      <alignment/>
      <protection/>
    </xf>
    <xf numFmtId="0" fontId="0" fillId="0" borderId="21" xfId="26" applyFill="1" applyBorder="1">
      <alignment/>
      <protection/>
    </xf>
    <xf numFmtId="0" fontId="0" fillId="0" borderId="11" xfId="26" applyFill="1" applyBorder="1">
      <alignment/>
      <protection/>
    </xf>
    <xf numFmtId="0" fontId="0" fillId="0" borderId="12" xfId="26" applyFill="1" applyBorder="1">
      <alignment/>
      <protection/>
    </xf>
    <xf numFmtId="0" fontId="0" fillId="0" borderId="13" xfId="26" applyFill="1" applyBorder="1">
      <alignment/>
      <protection/>
    </xf>
    <xf numFmtId="0" fontId="0" fillId="0" borderId="23" xfId="26" applyFont="1" applyFill="1" applyBorder="1" applyAlignment="1">
      <alignment horizontal="right"/>
      <protection/>
    </xf>
    <xf numFmtId="3" fontId="0" fillId="0" borderId="24" xfId="26" applyNumberFormat="1" applyBorder="1">
      <alignment/>
      <protection/>
    </xf>
    <xf numFmtId="3" fontId="0" fillId="0" borderId="17" xfId="26" applyNumberFormat="1" applyBorder="1">
      <alignment/>
      <protection/>
    </xf>
    <xf numFmtId="3" fontId="0" fillId="0" borderId="18" xfId="26" applyNumberFormat="1" applyBorder="1">
      <alignment/>
      <protection/>
    </xf>
    <xf numFmtId="192" fontId="0" fillId="0" borderId="25" xfId="28" applyNumberFormat="1" applyFill="1" applyBorder="1" applyAlignment="1">
      <alignment/>
    </xf>
    <xf numFmtId="0" fontId="6" fillId="0" borderId="23" xfId="26" applyFont="1" applyFill="1" applyBorder="1" applyAlignment="1">
      <alignment horizontal="left" indent="1"/>
      <protection/>
    </xf>
    <xf numFmtId="0" fontId="0" fillId="0" borderId="25" xfId="26" applyFill="1" applyBorder="1">
      <alignment/>
      <protection/>
    </xf>
    <xf numFmtId="0" fontId="0" fillId="0" borderId="17" xfId="26" applyFill="1" applyBorder="1">
      <alignment/>
      <protection/>
    </xf>
    <xf numFmtId="0" fontId="0" fillId="0" borderId="18" xfId="26" applyFill="1" applyBorder="1">
      <alignment/>
      <protection/>
    </xf>
    <xf numFmtId="0" fontId="6" fillId="0" borderId="21" xfId="26" applyFont="1" applyFill="1" applyBorder="1" applyAlignment="1">
      <alignment horizontal="left" indent="1"/>
      <protection/>
    </xf>
    <xf numFmtId="0" fontId="0" fillId="0" borderId="23" xfId="26" applyFill="1" applyBorder="1">
      <alignment/>
      <protection/>
    </xf>
    <xf numFmtId="0" fontId="0" fillId="0" borderId="26" xfId="26" applyBorder="1">
      <alignment/>
      <protection/>
    </xf>
    <xf numFmtId="3" fontId="0" fillId="0" borderId="27" xfId="26" applyNumberFormat="1" applyBorder="1">
      <alignment/>
      <protection/>
    </xf>
    <xf numFmtId="3" fontId="0" fillId="0" borderId="28" xfId="26" applyNumberFormat="1" applyBorder="1">
      <alignment/>
      <protection/>
    </xf>
    <xf numFmtId="3" fontId="0" fillId="0" borderId="29" xfId="26" applyNumberFormat="1" applyBorder="1">
      <alignment/>
      <protection/>
    </xf>
    <xf numFmtId="0" fontId="0" fillId="0" borderId="30" xfId="26" applyFill="1" applyBorder="1">
      <alignment/>
      <protection/>
    </xf>
    <xf numFmtId="0" fontId="0" fillId="0" borderId="31" xfId="26" applyFill="1" applyBorder="1">
      <alignment/>
      <protection/>
    </xf>
    <xf numFmtId="0" fontId="0" fillId="0" borderId="28" xfId="26" applyFill="1" applyBorder="1">
      <alignment/>
      <protection/>
    </xf>
    <xf numFmtId="0" fontId="0" fillId="0" borderId="29" xfId="26" applyFill="1" applyBorder="1">
      <alignment/>
      <protection/>
    </xf>
    <xf numFmtId="3" fontId="0" fillId="0" borderId="0" xfId="26" applyNumberFormat="1">
      <alignment/>
      <protection/>
    </xf>
    <xf numFmtId="186" fontId="0" fillId="0" borderId="12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86" fontId="0" fillId="0" borderId="13" xfId="0" applyNumberFormat="1" applyFont="1" applyFill="1" applyBorder="1" applyAlignment="1">
      <alignment/>
    </xf>
    <xf numFmtId="186" fontId="0" fillId="0" borderId="22" xfId="26" applyNumberFormat="1" applyBorder="1">
      <alignment/>
      <protection/>
    </xf>
    <xf numFmtId="186" fontId="0" fillId="0" borderId="12" xfId="26" applyNumberFormat="1" applyBorder="1">
      <alignment/>
      <protection/>
    </xf>
    <xf numFmtId="186" fontId="0" fillId="0" borderId="24" xfId="26" applyNumberFormat="1" applyBorder="1">
      <alignment/>
      <protection/>
    </xf>
    <xf numFmtId="186" fontId="0" fillId="0" borderId="17" xfId="26" applyNumberFormat="1" applyBorder="1">
      <alignment/>
      <protection/>
    </xf>
    <xf numFmtId="186" fontId="0" fillId="0" borderId="13" xfId="26" applyNumberFormat="1" applyBorder="1">
      <alignment/>
      <protection/>
    </xf>
    <xf numFmtId="186" fontId="0" fillId="0" borderId="18" xfId="26" applyNumberFormat="1" applyBorder="1">
      <alignment/>
      <protection/>
    </xf>
    <xf numFmtId="0" fontId="6" fillId="2" borderId="0" xfId="0" applyFont="1" applyFill="1" applyAlignment="1">
      <alignment horizontal="justify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25" applyFont="1" applyBorder="1">
      <alignment/>
      <protection/>
    </xf>
    <xf numFmtId="0" fontId="0" fillId="0" borderId="0" xfId="27">
      <alignment/>
      <protection/>
    </xf>
    <xf numFmtId="0" fontId="0" fillId="0" borderId="0" xfId="27" applyBorder="1">
      <alignment/>
      <protection/>
    </xf>
    <xf numFmtId="0" fontId="6" fillId="0" borderId="0" xfId="27" applyFont="1">
      <alignment/>
      <protection/>
    </xf>
    <xf numFmtId="0" fontId="6" fillId="0" borderId="0" xfId="27" applyFont="1" applyFill="1">
      <alignment/>
      <protection/>
    </xf>
    <xf numFmtId="0" fontId="0" fillId="0" borderId="0" xfId="27" applyFill="1">
      <alignment/>
      <protection/>
    </xf>
    <xf numFmtId="0" fontId="7" fillId="0" borderId="0" xfId="27" applyFont="1" applyFill="1" applyBorder="1" applyAlignment="1">
      <alignment horizontal="left"/>
      <protection/>
    </xf>
    <xf numFmtId="0" fontId="7" fillId="0" borderId="0" xfId="27" applyFont="1" applyFill="1" applyBorder="1">
      <alignment/>
      <protection/>
    </xf>
    <xf numFmtId="0" fontId="6" fillId="0" borderId="0" xfId="27" applyFont="1" applyFill="1" applyBorder="1">
      <alignment/>
      <protection/>
    </xf>
    <xf numFmtId="0" fontId="11" fillId="0" borderId="0" xfId="27" applyFont="1">
      <alignment/>
      <protection/>
    </xf>
    <xf numFmtId="0" fontId="3" fillId="0" borderId="0" xfId="22" applyFill="1" applyAlignment="1">
      <alignment/>
    </xf>
    <xf numFmtId="0" fontId="6" fillId="0" borderId="0" xfId="27" applyFont="1" applyFill="1" applyAlignment="1">
      <alignment horizontal="center"/>
      <protection/>
    </xf>
    <xf numFmtId="0" fontId="6" fillId="0" borderId="0" xfId="27" applyFont="1" applyBorder="1">
      <alignment/>
      <protection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textRotation="60"/>
    </xf>
    <xf numFmtId="0" fontId="6" fillId="0" borderId="2" xfId="0" applyFont="1" applyFill="1" applyBorder="1" applyAlignment="1">
      <alignment horizontal="center" textRotation="60"/>
    </xf>
    <xf numFmtId="0" fontId="6" fillId="0" borderId="1" xfId="0" applyFont="1" applyFill="1" applyBorder="1" applyAlignment="1">
      <alignment textRotation="60"/>
    </xf>
    <xf numFmtId="0" fontId="6" fillId="0" borderId="3" xfId="0" applyFont="1" applyFill="1" applyBorder="1" applyAlignment="1">
      <alignment textRotation="60"/>
    </xf>
    <xf numFmtId="0" fontId="0" fillId="0" borderId="0" xfId="0" applyFill="1" applyAlignment="1">
      <alignment textRotation="60"/>
    </xf>
    <xf numFmtId="0" fontId="6" fillId="0" borderId="4" xfId="0" applyFont="1" applyFill="1" applyBorder="1" applyAlignment="1">
      <alignment horizontal="center" textRotation="60"/>
    </xf>
    <xf numFmtId="0" fontId="6" fillId="0" borderId="5" xfId="0" applyFont="1" applyFill="1" applyBorder="1" applyAlignment="1">
      <alignment horizontal="center" textRotation="60"/>
    </xf>
    <xf numFmtId="0" fontId="6" fillId="0" borderId="6" xfId="0" applyFont="1" applyFill="1" applyBorder="1" applyAlignment="1">
      <alignment horizontal="center" textRotation="60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8" xfId="0" applyFill="1" applyBorder="1" applyAlignment="1">
      <alignment/>
    </xf>
    <xf numFmtId="0" fontId="6" fillId="0" borderId="5" xfId="0" applyFont="1" applyFill="1" applyBorder="1" applyAlignment="1">
      <alignment textRotation="60"/>
    </xf>
    <xf numFmtId="0" fontId="6" fillId="0" borderId="6" xfId="0" applyFont="1" applyFill="1" applyBorder="1" applyAlignment="1">
      <alignment textRotation="60"/>
    </xf>
    <xf numFmtId="0" fontId="13" fillId="0" borderId="12" xfId="0" applyFont="1" applyFill="1" applyBorder="1" applyAlignment="1">
      <alignment horizontal="justify" wrapText="1"/>
    </xf>
    <xf numFmtId="0" fontId="6" fillId="0" borderId="19" xfId="0" applyFont="1" applyFill="1" applyBorder="1" applyAlignment="1">
      <alignment horizontal="left" indent="1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 indent="1"/>
    </xf>
    <xf numFmtId="0" fontId="0" fillId="0" borderId="21" xfId="0" applyFill="1" applyBorder="1" applyAlignment="1">
      <alignment/>
    </xf>
    <xf numFmtId="0" fontId="6" fillId="0" borderId="23" xfId="0" applyFont="1" applyFill="1" applyBorder="1" applyAlignment="1">
      <alignment horizontal="left" indent="1"/>
    </xf>
    <xf numFmtId="0" fontId="6" fillId="0" borderId="21" xfId="0" applyFont="1" applyFill="1" applyBorder="1" applyAlignment="1">
      <alignment horizontal="left" indent="1"/>
    </xf>
    <xf numFmtId="0" fontId="0" fillId="0" borderId="23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0" xfId="26" applyFill="1" applyAlignment="1">
      <alignment/>
      <protection/>
    </xf>
    <xf numFmtId="0" fontId="0" fillId="0" borderId="0" xfId="26" applyFont="1" applyAlignment="1">
      <alignment horizontal="left"/>
      <protection/>
    </xf>
    <xf numFmtId="0" fontId="6" fillId="0" borderId="32" xfId="26" applyFont="1" applyFill="1" applyBorder="1" applyAlignment="1">
      <alignment horizontal="left"/>
      <protection/>
    </xf>
    <xf numFmtId="1" fontId="6" fillId="0" borderId="33" xfId="0" applyNumberFormat="1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26" applyFont="1" applyFill="1" applyAlignment="1">
      <alignment horizontal="left"/>
      <protection/>
    </xf>
    <xf numFmtId="1" fontId="6" fillId="0" borderId="0" xfId="0" applyNumberFormat="1" applyFont="1" applyAlignment="1">
      <alignment/>
    </xf>
    <xf numFmtId="186" fontId="6" fillId="0" borderId="33" xfId="0" applyNumberFormat="1" applyFont="1" applyFill="1" applyBorder="1" applyAlignment="1">
      <alignment/>
    </xf>
    <xf numFmtId="0" fontId="6" fillId="0" borderId="0" xfId="26" applyFont="1" applyFill="1" applyAlignment="1">
      <alignment horizontal="left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26" applyFont="1">
      <alignment/>
      <protection/>
    </xf>
    <xf numFmtId="186" fontId="0" fillId="0" borderId="0" xfId="0" applyNumberFormat="1" applyBorder="1" applyAlignment="1">
      <alignment/>
    </xf>
    <xf numFmtId="186" fontId="0" fillId="0" borderId="14" xfId="0" applyNumberFormat="1" applyBorder="1" applyAlignment="1">
      <alignment/>
    </xf>
    <xf numFmtId="192" fontId="0" fillId="0" borderId="35" xfId="28" applyNumberFormat="1" applyFill="1" applyBorder="1" applyAlignment="1">
      <alignment/>
    </xf>
    <xf numFmtId="192" fontId="0" fillId="0" borderId="0" xfId="28" applyNumberFormat="1" applyFill="1" applyBorder="1" applyAlignment="1">
      <alignment/>
    </xf>
    <xf numFmtId="192" fontId="0" fillId="0" borderId="14" xfId="28" applyNumberFormat="1" applyFill="1" applyBorder="1" applyAlignment="1">
      <alignment/>
    </xf>
    <xf numFmtId="192" fontId="0" fillId="0" borderId="35" xfId="0" applyNumberFormat="1" applyBorder="1" applyAlignment="1">
      <alignment/>
    </xf>
    <xf numFmtId="0" fontId="0" fillId="0" borderId="0" xfId="26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2" fontId="0" fillId="0" borderId="12" xfId="28" applyNumberFormat="1" applyFill="1" applyBorder="1" applyAlignment="1" applyProtection="1">
      <alignment/>
      <protection locked="0"/>
    </xf>
    <xf numFmtId="192" fontId="0" fillId="0" borderId="13" xfId="28" applyNumberForma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192" fontId="0" fillId="0" borderId="22" xfId="28" applyNumberFormat="1" applyFill="1" applyBorder="1" applyAlignment="1" applyProtection="1">
      <alignment/>
      <protection locked="0"/>
    </xf>
    <xf numFmtId="192" fontId="6" fillId="0" borderId="36" xfId="28" applyNumberFormat="1" applyFont="1" applyFill="1" applyBorder="1" applyAlignment="1" applyProtection="1">
      <alignment/>
      <protection locked="0"/>
    </xf>
    <xf numFmtId="192" fontId="6" fillId="0" borderId="1" xfId="28" applyNumberFormat="1" applyFont="1" applyFill="1" applyBorder="1" applyAlignment="1" applyProtection="1">
      <alignment/>
      <protection locked="0"/>
    </xf>
    <xf numFmtId="192" fontId="6" fillId="0" borderId="3" xfId="28" applyNumberFormat="1" applyFont="1" applyFill="1" applyBorder="1" applyAlignment="1" applyProtection="1">
      <alignment/>
      <protection locked="0"/>
    </xf>
    <xf numFmtId="192" fontId="6" fillId="0" borderId="22" xfId="28" applyNumberFormat="1" applyFont="1" applyFill="1" applyBorder="1" applyAlignment="1" applyProtection="1">
      <alignment/>
      <protection locked="0"/>
    </xf>
    <xf numFmtId="192" fontId="6" fillId="0" borderId="12" xfId="28" applyNumberFormat="1" applyFont="1" applyFill="1" applyBorder="1" applyAlignment="1" applyProtection="1">
      <alignment/>
      <protection locked="0"/>
    </xf>
    <xf numFmtId="192" fontId="6" fillId="0" borderId="13" xfId="28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2" fontId="0" fillId="0" borderId="0" xfId="0" applyNumberFormat="1" applyAlignment="1" applyProtection="1">
      <alignment/>
      <protection locked="0"/>
    </xf>
    <xf numFmtId="0" fontId="6" fillId="0" borderId="19" xfId="0" applyFont="1" applyFill="1" applyBorder="1" applyAlignment="1">
      <alignment horizontal="left"/>
    </xf>
    <xf numFmtId="1" fontId="0" fillId="0" borderId="37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38" xfId="0" applyNumberForma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7" xfId="0" applyNumberFormat="1" applyBorder="1" applyAlignment="1">
      <alignment/>
    </xf>
    <xf numFmtId="186" fontId="0" fillId="0" borderId="38" xfId="0" applyNumberFormat="1" applyBorder="1" applyAlignment="1">
      <alignment/>
    </xf>
    <xf numFmtId="0" fontId="6" fillId="0" borderId="21" xfId="0" applyFont="1" applyFill="1" applyBorder="1" applyAlignment="1">
      <alignment/>
    </xf>
    <xf numFmtId="1" fontId="0" fillId="0" borderId="35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0" fontId="6" fillId="0" borderId="26" xfId="0" applyFont="1" applyFill="1" applyBorder="1" applyAlignment="1">
      <alignment/>
    </xf>
    <xf numFmtId="1" fontId="0" fillId="0" borderId="39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1" fontId="0" fillId="0" borderId="40" xfId="0" applyNumberFormat="1" applyFill="1" applyBorder="1" applyAlignment="1">
      <alignment/>
    </xf>
    <xf numFmtId="0" fontId="0" fillId="0" borderId="35" xfId="0" applyFill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40" xfId="0" applyNumberFormat="1" applyBorder="1" applyAlignment="1">
      <alignment/>
    </xf>
    <xf numFmtId="0" fontId="0" fillId="0" borderId="30" xfId="0" applyFill="1" applyBorder="1" applyAlignment="1">
      <alignment/>
    </xf>
    <xf numFmtId="192" fontId="0" fillId="0" borderId="37" xfId="0" applyNumberFormat="1" applyBorder="1" applyAlignment="1">
      <alignment/>
    </xf>
    <xf numFmtId="192" fontId="0" fillId="0" borderId="7" xfId="0" applyNumberFormat="1" applyBorder="1" applyAlignment="1">
      <alignment/>
    </xf>
    <xf numFmtId="192" fontId="0" fillId="0" borderId="38" xfId="0" applyNumberFormat="1" applyBorder="1" applyAlignment="1">
      <alignment/>
    </xf>
    <xf numFmtId="192" fontId="0" fillId="0" borderId="0" xfId="0" applyNumberFormat="1" applyBorder="1" applyAlignment="1">
      <alignment/>
    </xf>
    <xf numFmtId="192" fontId="0" fillId="0" borderId="14" xfId="0" applyNumberFormat="1" applyBorder="1" applyAlignment="1">
      <alignment/>
    </xf>
    <xf numFmtId="192" fontId="0" fillId="0" borderId="39" xfId="0" applyNumberFormat="1" applyBorder="1" applyAlignment="1">
      <alignment/>
    </xf>
    <xf numFmtId="192" fontId="0" fillId="0" borderId="30" xfId="0" applyNumberFormat="1" applyBorder="1" applyAlignment="1">
      <alignment/>
    </xf>
    <xf numFmtId="192" fontId="0" fillId="0" borderId="40" xfId="0" applyNumberFormat="1" applyBorder="1" applyAlignment="1">
      <alignment/>
    </xf>
    <xf numFmtId="186" fontId="0" fillId="0" borderId="37" xfId="0" applyNumberFormat="1" applyFill="1" applyBorder="1" applyAlignment="1">
      <alignment/>
    </xf>
    <xf numFmtId="186" fontId="0" fillId="0" borderId="7" xfId="0" applyNumberFormat="1" applyFill="1" applyBorder="1" applyAlignment="1">
      <alignment/>
    </xf>
    <xf numFmtId="186" fontId="0" fillId="0" borderId="38" xfId="0" applyNumberFormat="1" applyFill="1" applyBorder="1" applyAlignment="1">
      <alignment/>
    </xf>
    <xf numFmtId="186" fontId="0" fillId="0" borderId="35" xfId="0" applyNumberFormat="1" applyFill="1" applyBorder="1" applyAlignment="1">
      <alignment/>
    </xf>
    <xf numFmtId="186" fontId="0" fillId="0" borderId="39" xfId="0" applyNumberFormat="1" applyFill="1" applyBorder="1" applyAlignment="1">
      <alignment/>
    </xf>
    <xf numFmtId="186" fontId="0" fillId="0" borderId="30" xfId="0" applyNumberFormat="1" applyFill="1" applyBorder="1" applyAlignment="1">
      <alignment/>
    </xf>
    <xf numFmtId="186" fontId="0" fillId="0" borderId="40" xfId="0" applyNumberFormat="1" applyFill="1" applyBorder="1" applyAlignment="1">
      <alignment/>
    </xf>
    <xf numFmtId="2" fontId="0" fillId="0" borderId="37" xfId="0" applyNumberFormat="1" applyFill="1" applyBorder="1" applyAlignment="1">
      <alignment/>
    </xf>
    <xf numFmtId="192" fontId="0" fillId="0" borderId="7" xfId="0" applyNumberFormat="1" applyFill="1" applyBorder="1" applyAlignment="1">
      <alignment/>
    </xf>
    <xf numFmtId="192" fontId="0" fillId="0" borderId="38" xfId="0" applyNumberFormat="1" applyFill="1" applyBorder="1" applyAlignment="1">
      <alignment/>
    </xf>
    <xf numFmtId="2" fontId="0" fillId="0" borderId="35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0" fillId="0" borderId="14" xfId="0" applyNumberFormat="1" applyFill="1" applyBorder="1" applyAlignment="1">
      <alignment/>
    </xf>
    <xf numFmtId="2" fontId="0" fillId="0" borderId="39" xfId="0" applyNumberFormat="1" applyFill="1" applyBorder="1" applyAlignment="1">
      <alignment/>
    </xf>
    <xf numFmtId="0" fontId="0" fillId="0" borderId="21" xfId="0" applyFill="1" applyBorder="1" applyAlignment="1">
      <alignment/>
    </xf>
    <xf numFmtId="192" fontId="0" fillId="0" borderId="30" xfId="0" applyNumberFormat="1" applyFill="1" applyBorder="1" applyAlignment="1">
      <alignment/>
    </xf>
    <xf numFmtId="192" fontId="0" fillId="0" borderId="40" xfId="0" applyNumberFormat="1" applyFill="1" applyBorder="1" applyAlignment="1">
      <alignment/>
    </xf>
    <xf numFmtId="192" fontId="0" fillId="0" borderId="30" xfId="0" applyNumberFormat="1" applyFill="1" applyBorder="1" applyAlignment="1">
      <alignment/>
    </xf>
    <xf numFmtId="192" fontId="0" fillId="0" borderId="40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38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1" fontId="0" fillId="0" borderId="2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86" fontId="0" fillId="0" borderId="8" xfId="0" applyNumberFormat="1" applyFill="1" applyBorder="1" applyAlignment="1">
      <alignment/>
    </xf>
    <xf numFmtId="186" fontId="0" fillId="0" borderId="9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0" borderId="22" xfId="0" applyNumberFormat="1" applyFill="1" applyBorder="1" applyAlignment="1">
      <alignment/>
    </xf>
    <xf numFmtId="186" fontId="0" fillId="0" borderId="13" xfId="0" applyNumberFormat="1" applyFill="1" applyBorder="1" applyAlignment="1">
      <alignment/>
    </xf>
    <xf numFmtId="186" fontId="0" fillId="0" borderId="25" xfId="0" applyNumberFormat="1" applyFill="1" applyBorder="1" applyAlignment="1">
      <alignment/>
    </xf>
    <xf numFmtId="186" fontId="0" fillId="0" borderId="17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" fontId="0" fillId="0" borderId="31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86" fontId="0" fillId="0" borderId="31" xfId="0" applyNumberFormat="1" applyFill="1" applyBorder="1" applyAlignment="1">
      <alignment/>
    </xf>
    <xf numFmtId="186" fontId="0" fillId="0" borderId="28" xfId="0" applyNumberFormat="1" applyFill="1" applyBorder="1" applyAlignment="1">
      <alignment/>
    </xf>
    <xf numFmtId="186" fontId="0" fillId="0" borderId="27" xfId="0" applyNumberFormat="1" applyFill="1" applyBorder="1" applyAlignment="1">
      <alignment/>
    </xf>
    <xf numFmtId="186" fontId="0" fillId="0" borderId="29" xfId="0" applyNumberFormat="1" applyFill="1" applyBorder="1" applyAlignment="1">
      <alignment/>
    </xf>
    <xf numFmtId="0" fontId="14" fillId="0" borderId="0" xfId="24" applyFont="1" applyFill="1" applyBorder="1" applyAlignment="1">
      <alignment horizontal="left"/>
      <protection/>
    </xf>
    <xf numFmtId="0" fontId="14" fillId="0" borderId="0" xfId="24" applyFont="1" applyFill="1" applyBorder="1">
      <alignment/>
      <protection/>
    </xf>
    <xf numFmtId="0" fontId="6" fillId="0" borderId="41" xfId="0" applyFont="1" applyFill="1" applyBorder="1" applyAlignment="1">
      <alignment horizontal="left" indent="1"/>
    </xf>
    <xf numFmtId="0" fontId="0" fillId="0" borderId="41" xfId="0" applyFill="1" applyBorder="1" applyAlignment="1">
      <alignment/>
    </xf>
    <xf numFmtId="192" fontId="0" fillId="0" borderId="37" xfId="0" applyNumberFormat="1" applyFill="1" applyBorder="1" applyAlignment="1">
      <alignment/>
    </xf>
    <xf numFmtId="192" fontId="0" fillId="0" borderId="35" xfId="0" applyNumberFormat="1" applyFill="1" applyBorder="1" applyAlignment="1">
      <alignment/>
    </xf>
    <xf numFmtId="192" fontId="0" fillId="0" borderId="39" xfId="0" applyNumberFormat="1" applyFill="1" applyBorder="1" applyAlignment="1">
      <alignment/>
    </xf>
    <xf numFmtId="186" fontId="0" fillId="0" borderId="35" xfId="0" applyNumberFormat="1" applyFill="1" applyBorder="1" applyAlignment="1">
      <alignment/>
    </xf>
    <xf numFmtId="10" fontId="0" fillId="0" borderId="35" xfId="0" applyNumberFormat="1" applyBorder="1" applyAlignment="1">
      <alignment/>
    </xf>
    <xf numFmtId="0" fontId="14" fillId="0" borderId="0" xfId="26" applyFont="1" applyFill="1" applyBorder="1" applyAlignment="1">
      <alignment horizontal="left"/>
      <protection/>
    </xf>
    <xf numFmtId="0" fontId="14" fillId="0" borderId="0" xfId="26" applyFont="1" applyFill="1" applyBorder="1">
      <alignment/>
      <protection/>
    </xf>
    <xf numFmtId="186" fontId="0" fillId="0" borderId="42" xfId="26" applyNumberFormat="1" applyBorder="1">
      <alignment/>
      <protection/>
    </xf>
    <xf numFmtId="186" fontId="0" fillId="0" borderId="43" xfId="26" applyNumberFormat="1" applyBorder="1">
      <alignment/>
      <protection/>
    </xf>
    <xf numFmtId="186" fontId="0" fillId="0" borderId="15" xfId="26" applyNumberFormat="1" applyBorder="1">
      <alignment/>
      <protection/>
    </xf>
    <xf numFmtId="0" fontId="0" fillId="0" borderId="42" xfId="26" applyFill="1" applyBorder="1">
      <alignment/>
      <protection/>
    </xf>
    <xf numFmtId="0" fontId="0" fillId="0" borderId="43" xfId="26" applyFill="1" applyBorder="1">
      <alignment/>
      <protection/>
    </xf>
    <xf numFmtId="3" fontId="0" fillId="0" borderId="42" xfId="26" applyNumberFormat="1" applyBorder="1">
      <alignment/>
      <protection/>
    </xf>
    <xf numFmtId="3" fontId="0" fillId="0" borderId="43" xfId="26" applyNumberFormat="1" applyBorder="1">
      <alignment/>
      <protection/>
    </xf>
    <xf numFmtId="3" fontId="0" fillId="0" borderId="15" xfId="26" applyNumberFormat="1" applyBorder="1">
      <alignment/>
      <protection/>
    </xf>
    <xf numFmtId="186" fontId="0" fillId="0" borderId="0" xfId="0" applyNumberFormat="1" applyFon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6" fontId="0" fillId="0" borderId="35" xfId="26" applyNumberFormat="1" applyBorder="1">
      <alignment/>
      <protection/>
    </xf>
    <xf numFmtId="186" fontId="0" fillId="0" borderId="0" xfId="26" applyNumberFormat="1" applyBorder="1">
      <alignment/>
      <protection/>
    </xf>
    <xf numFmtId="186" fontId="0" fillId="0" borderId="14" xfId="26" applyNumberFormat="1" applyBorder="1">
      <alignment/>
      <protection/>
    </xf>
    <xf numFmtId="0" fontId="0" fillId="0" borderId="35" xfId="26" applyFill="1" applyBorder="1">
      <alignment/>
      <protection/>
    </xf>
    <xf numFmtId="3" fontId="0" fillId="0" borderId="39" xfId="26" applyNumberFormat="1" applyBorder="1">
      <alignment/>
      <protection/>
    </xf>
    <xf numFmtId="3" fontId="0" fillId="0" borderId="30" xfId="26" applyNumberFormat="1" applyBorder="1">
      <alignment/>
      <protection/>
    </xf>
    <xf numFmtId="3" fontId="0" fillId="0" borderId="40" xfId="26" applyNumberFormat="1" applyBorder="1">
      <alignment/>
      <protection/>
    </xf>
    <xf numFmtId="0" fontId="0" fillId="0" borderId="39" xfId="26" applyFill="1" applyBorder="1">
      <alignment/>
      <protection/>
    </xf>
    <xf numFmtId="0" fontId="0" fillId="0" borderId="40" xfId="26" applyFill="1" applyBorder="1">
      <alignment/>
      <protection/>
    </xf>
    <xf numFmtId="3" fontId="0" fillId="0" borderId="37" xfId="26" applyNumberFormat="1" applyBorder="1">
      <alignment/>
      <protection/>
    </xf>
    <xf numFmtId="3" fontId="0" fillId="0" borderId="7" xfId="26" applyNumberFormat="1" applyBorder="1">
      <alignment/>
      <protection/>
    </xf>
    <xf numFmtId="3" fontId="0" fillId="0" borderId="38" xfId="26" applyNumberFormat="1" applyBorder="1">
      <alignment/>
      <protection/>
    </xf>
    <xf numFmtId="186" fontId="0" fillId="0" borderId="39" xfId="26" applyNumberFormat="1" applyBorder="1">
      <alignment/>
      <protection/>
    </xf>
    <xf numFmtId="186" fontId="0" fillId="0" borderId="30" xfId="26" applyNumberFormat="1" applyBorder="1">
      <alignment/>
      <protection/>
    </xf>
    <xf numFmtId="186" fontId="0" fillId="0" borderId="40" xfId="26" applyNumberFormat="1" applyBorder="1">
      <alignment/>
      <protection/>
    </xf>
    <xf numFmtId="186" fontId="0" fillId="0" borderId="37" xfId="26" applyNumberFormat="1" applyBorder="1">
      <alignment/>
      <protection/>
    </xf>
    <xf numFmtId="186" fontId="0" fillId="0" borderId="7" xfId="26" applyNumberFormat="1" applyBorder="1">
      <alignment/>
      <protection/>
    </xf>
    <xf numFmtId="0" fontId="0" fillId="0" borderId="37" xfId="26" applyFill="1" applyBorder="1">
      <alignment/>
      <protection/>
    </xf>
    <xf numFmtId="0" fontId="0" fillId="0" borderId="38" xfId="26" applyFill="1" applyBorder="1">
      <alignment/>
      <protection/>
    </xf>
    <xf numFmtId="190" fontId="6" fillId="0" borderId="44" xfId="23" applyFont="1" applyFill="1" applyBorder="1" applyAlignment="1" applyProtection="1">
      <alignment horizontal="center"/>
      <protection locked="0"/>
    </xf>
    <xf numFmtId="0" fontId="0" fillId="0" borderId="43" xfId="26" applyBorder="1" applyAlignment="1" applyProtection="1">
      <alignment/>
      <protection locked="0"/>
    </xf>
    <xf numFmtId="0" fontId="0" fillId="0" borderId="15" xfId="26" applyBorder="1" applyAlignment="1" applyProtection="1">
      <alignment/>
      <protection locked="0"/>
    </xf>
    <xf numFmtId="0" fontId="6" fillId="0" borderId="44" xfId="26" applyFont="1" applyFill="1" applyBorder="1" applyAlignment="1">
      <alignment horizontal="center"/>
      <protection/>
    </xf>
    <xf numFmtId="0" fontId="6" fillId="0" borderId="43" xfId="26" applyFont="1" applyBorder="1" applyAlignment="1">
      <alignment horizontal="center"/>
      <protection/>
    </xf>
    <xf numFmtId="0" fontId="6" fillId="0" borderId="24" xfId="26" applyFont="1" applyBorder="1" applyAlignment="1">
      <alignment horizontal="center"/>
      <protection/>
    </xf>
    <xf numFmtId="0" fontId="6" fillId="0" borderId="44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190" fontId="6" fillId="0" borderId="45" xfId="23" applyFont="1" applyFill="1" applyBorder="1" applyAlignment="1">
      <alignment horizontal="center"/>
      <protection/>
    </xf>
    <xf numFmtId="190" fontId="6" fillId="0" borderId="46" xfId="23" applyFont="1" applyFill="1" applyBorder="1" applyAlignment="1">
      <alignment horizontal="center"/>
      <protection/>
    </xf>
    <xf numFmtId="190" fontId="6" fillId="0" borderId="47" xfId="23" applyFont="1" applyFill="1" applyBorder="1" applyAlignment="1">
      <alignment horizontal="center"/>
      <protection/>
    </xf>
    <xf numFmtId="0" fontId="0" fillId="0" borderId="44" xfId="0" applyFill="1" applyBorder="1" applyAlignment="1">
      <alignment horizontal="center"/>
    </xf>
    <xf numFmtId="190" fontId="6" fillId="0" borderId="44" xfId="23" applyFont="1" applyFill="1" applyBorder="1" applyAlignment="1">
      <alignment horizontal="center"/>
      <protection/>
    </xf>
    <xf numFmtId="0" fontId="0" fillId="0" borderId="43" xfId="0" applyBorder="1" applyAlignment="1">
      <alignment/>
    </xf>
    <xf numFmtId="0" fontId="0" fillId="0" borderId="15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43" xfId="26" applyBorder="1" applyAlignment="1">
      <alignment/>
      <protection/>
    </xf>
    <xf numFmtId="0" fontId="0" fillId="0" borderId="15" xfId="26" applyBorder="1" applyAlignment="1">
      <alignment/>
      <protection/>
    </xf>
    <xf numFmtId="0" fontId="6" fillId="0" borderId="44" xfId="25" applyFont="1" applyFill="1" applyBorder="1" applyAlignment="1">
      <alignment horizontal="center"/>
      <protection/>
    </xf>
    <xf numFmtId="0" fontId="6" fillId="0" borderId="43" xfId="25" applyFont="1" applyBorder="1" applyAlignment="1">
      <alignment horizontal="center"/>
      <protection/>
    </xf>
    <xf numFmtId="0" fontId="6" fillId="0" borderId="24" xfId="25" applyFont="1" applyBorder="1" applyAlignment="1">
      <alignment horizontal="center"/>
      <protection/>
    </xf>
    <xf numFmtId="0" fontId="0" fillId="0" borderId="44" xfId="26" applyFont="1" applyFill="1" applyBorder="1" applyAlignment="1">
      <alignment horizontal="center"/>
      <protection/>
    </xf>
    <xf numFmtId="0" fontId="0" fillId="0" borderId="43" xfId="26" applyBorder="1" applyAlignment="1">
      <alignment horizontal="center"/>
      <protection/>
    </xf>
    <xf numFmtId="0" fontId="0" fillId="0" borderId="24" xfId="26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Dezimal [0]_POP90" xfId="19"/>
    <cellStyle name="Dezimal_POP90" xfId="20"/>
    <cellStyle name="Followed Hyperlink" xfId="21"/>
    <cellStyle name="Hyperlink" xfId="22"/>
    <cellStyle name="Normal_AppendixAU" xfId="23"/>
    <cellStyle name="Normal_CC2a_1st draft" xfId="24"/>
    <cellStyle name="Normal_CC2e_firstdraft" xfId="25"/>
    <cellStyle name="Normal_draft_templates_Ind_SoEOR2005" xfId="26"/>
    <cellStyle name="Normal_VSEP indicators" xfId="27"/>
    <cellStyle name="Percent" xfId="28"/>
    <cellStyle name="Standard_Emissionen" xfId="29"/>
    <cellStyle name="Währung [0]_table3" xfId="30"/>
    <cellStyle name="Währung_table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a-technology\.CD1SHR1.Harwell.Services\SC\SSDGEN\20083\EMISDATA\C94_EU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\M500005_ETC_ACC\2003_ETC_ACC\Subv_2003\WP1\Task1.1\SoEOR2005\Scenario%20results\Baseline%20(LREM-E)\Results%20on%20country%20and%20european%20level\Pressures\LREM-E%20CC%20Pressure%20Indicators_Euro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20"/>
      <sheetName val="CH4"/>
      <sheetName val="NMVOC"/>
      <sheetName val="NOx"/>
      <sheetName val="EU15"/>
      <sheetName val="AUT"/>
      <sheetName val="BEL"/>
      <sheetName val="DEN"/>
      <sheetName val="ESP"/>
      <sheetName val="FIN"/>
      <sheetName val="FRA"/>
      <sheetName val="GBR"/>
      <sheetName val="GER"/>
      <sheetName val="GRE"/>
      <sheetName val="IRE"/>
      <sheetName val="ITA"/>
      <sheetName val="LUX"/>
      <sheetName val="NED"/>
      <sheetName val="POR"/>
      <sheetName val="SWE"/>
    </sheetNames>
    <sheetDataSet>
      <sheetData sheetId="5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2720</v>
          </cell>
          <cell r="D10">
            <v>4167</v>
          </cell>
          <cell r="E10">
            <v>78</v>
          </cell>
          <cell r="F10">
            <v>50</v>
          </cell>
          <cell r="G10">
            <v>415</v>
          </cell>
          <cell r="H10">
            <v>6958</v>
          </cell>
          <cell r="I10">
            <v>56</v>
          </cell>
          <cell r="J10">
            <v>96</v>
          </cell>
        </row>
        <row r="11">
          <cell r="A11" t="str">
            <v>0102</v>
          </cell>
          <cell r="B11" t="str">
            <v>District heating plants </v>
          </cell>
          <cell r="C11">
            <v>1513</v>
          </cell>
          <cell r="D11">
            <v>2411</v>
          </cell>
          <cell r="E11">
            <v>101</v>
          </cell>
          <cell r="F11">
            <v>45</v>
          </cell>
          <cell r="G11">
            <v>319</v>
          </cell>
          <cell r="H11">
            <v>2303</v>
          </cell>
          <cell r="I11">
            <v>60</v>
          </cell>
          <cell r="J11">
            <v>53</v>
          </cell>
        </row>
        <row r="12">
          <cell r="A12" t="str">
            <v>0103</v>
          </cell>
          <cell r="B12" t="str">
            <v>Petroleum refining plants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0</v>
          </cell>
          <cell r="D14">
            <v>13</v>
          </cell>
          <cell r="E14">
            <v>0</v>
          </cell>
          <cell r="F14">
            <v>0</v>
          </cell>
          <cell r="G14">
            <v>2</v>
          </cell>
          <cell r="H14">
            <v>17</v>
          </cell>
          <cell r="I14">
            <v>0</v>
          </cell>
          <cell r="J14">
            <v>0</v>
          </cell>
        </row>
        <row r="15">
          <cell r="A15" t="str">
            <v>Total 01</v>
          </cell>
          <cell r="C15">
            <v>4233</v>
          </cell>
          <cell r="D15">
            <v>6591</v>
          </cell>
          <cell r="E15">
            <v>179</v>
          </cell>
          <cell r="F15">
            <v>96</v>
          </cell>
          <cell r="G15">
            <v>735</v>
          </cell>
          <cell r="H15">
            <v>9278</v>
          </cell>
          <cell r="I15">
            <v>116</v>
          </cell>
          <cell r="J15">
            <v>150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6163</v>
          </cell>
          <cell r="D18">
            <v>4475</v>
          </cell>
          <cell r="E18">
            <v>1860</v>
          </cell>
          <cell r="F18">
            <v>622</v>
          </cell>
          <cell r="G18">
            <v>73955</v>
          </cell>
          <cell r="H18">
            <v>2800</v>
          </cell>
          <cell r="I18">
            <v>84</v>
          </cell>
          <cell r="J18">
            <v>152</v>
          </cell>
        </row>
        <row r="19">
          <cell r="A19" t="str">
            <v>0202</v>
          </cell>
          <cell r="B19" t="str">
            <v>Residential plants </v>
          </cell>
          <cell r="C19">
            <v>12656</v>
          </cell>
          <cell r="D19">
            <v>12806</v>
          </cell>
          <cell r="E19">
            <v>59299</v>
          </cell>
          <cell r="F19">
            <v>20138</v>
          </cell>
          <cell r="G19">
            <v>425224</v>
          </cell>
          <cell r="H19">
            <v>9575</v>
          </cell>
          <cell r="I19">
            <v>501</v>
          </cell>
          <cell r="J19">
            <v>611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4</v>
          </cell>
          <cell r="D20">
            <v>1</v>
          </cell>
          <cell r="E20">
            <v>7</v>
          </cell>
          <cell r="F20">
            <v>2</v>
          </cell>
          <cell r="G20">
            <v>85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Total 02</v>
          </cell>
          <cell r="C21">
            <v>18824</v>
          </cell>
          <cell r="D21">
            <v>17281</v>
          </cell>
          <cell r="E21">
            <v>61166</v>
          </cell>
          <cell r="F21">
            <v>20762</v>
          </cell>
          <cell r="G21">
            <v>499264</v>
          </cell>
          <cell r="H21">
            <v>12375</v>
          </cell>
          <cell r="I21">
            <v>585</v>
          </cell>
          <cell r="J21">
            <v>763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8464</v>
          </cell>
          <cell r="D24">
            <v>6646</v>
          </cell>
          <cell r="E24">
            <v>986</v>
          </cell>
          <cell r="F24">
            <v>353</v>
          </cell>
          <cell r="G24">
            <v>5458</v>
          </cell>
          <cell r="H24">
            <v>2852</v>
          </cell>
          <cell r="I24">
            <v>62</v>
          </cell>
          <cell r="J24">
            <v>76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1208</v>
          </cell>
          <cell r="D25">
            <v>2120</v>
          </cell>
          <cell r="E25">
            <v>39</v>
          </cell>
          <cell r="F25">
            <v>39</v>
          </cell>
          <cell r="G25">
            <v>284</v>
          </cell>
          <cell r="H25">
            <v>1809</v>
          </cell>
          <cell r="I25">
            <v>9</v>
          </cell>
          <cell r="J25">
            <v>47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2184</v>
          </cell>
          <cell r="D26">
            <v>3367</v>
          </cell>
          <cell r="E26">
            <v>71</v>
          </cell>
          <cell r="F26">
            <v>61</v>
          </cell>
          <cell r="G26">
            <v>743</v>
          </cell>
          <cell r="H26">
            <v>2404</v>
          </cell>
          <cell r="I26">
            <v>29</v>
          </cell>
          <cell r="J26">
            <v>79</v>
          </cell>
        </row>
        <row r="27">
          <cell r="A27" t="str">
            <v>Total 03</v>
          </cell>
          <cell r="C27">
            <v>11856</v>
          </cell>
          <cell r="D27">
            <v>12134</v>
          </cell>
          <cell r="E27">
            <v>1096</v>
          </cell>
          <cell r="F27">
            <v>453</v>
          </cell>
          <cell r="G27">
            <v>6485</v>
          </cell>
          <cell r="H27">
            <v>7066</v>
          </cell>
          <cell r="I27">
            <v>100</v>
          </cell>
          <cell r="J27">
            <v>202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3030</v>
          </cell>
          <cell r="D30">
            <v>3414</v>
          </cell>
          <cell r="E30">
            <v>4250</v>
          </cell>
          <cell r="F30">
            <v>0</v>
          </cell>
          <cell r="G30">
            <v>521</v>
          </cell>
          <cell r="H30">
            <v>2262</v>
          </cell>
          <cell r="I30">
            <v>0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3742</v>
          </cell>
          <cell r="D31">
            <v>3849</v>
          </cell>
          <cell r="E31">
            <v>321</v>
          </cell>
          <cell r="F31">
            <v>9</v>
          </cell>
          <cell r="G31">
            <v>270734</v>
          </cell>
          <cell r="H31">
            <v>7977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406</v>
          </cell>
          <cell r="D32">
            <v>17</v>
          </cell>
          <cell r="E32">
            <v>219</v>
          </cell>
          <cell r="F32">
            <v>0</v>
          </cell>
          <cell r="G32">
            <v>342</v>
          </cell>
          <cell r="H32">
            <v>0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338</v>
          </cell>
          <cell r="D33">
            <v>1198</v>
          </cell>
          <cell r="E33">
            <v>142</v>
          </cell>
          <cell r="F33">
            <v>60</v>
          </cell>
          <cell r="G33">
            <v>89</v>
          </cell>
          <cell r="H33">
            <v>408</v>
          </cell>
          <cell r="I33">
            <v>567</v>
          </cell>
          <cell r="J33">
            <v>216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0</v>
          </cell>
          <cell r="D34">
            <v>0</v>
          </cell>
          <cell r="E34">
            <v>538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1590</v>
          </cell>
          <cell r="D35">
            <v>7370</v>
          </cell>
          <cell r="E35">
            <v>7189</v>
          </cell>
          <cell r="F35">
            <v>36</v>
          </cell>
          <cell r="G35">
            <v>21204</v>
          </cell>
          <cell r="H35">
            <v>3318</v>
          </cell>
          <cell r="I35">
            <v>0</v>
          </cell>
          <cell r="J35">
            <v>0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</row>
        <row r="37">
          <cell r="A37" t="str">
            <v>Total 04</v>
          </cell>
          <cell r="C37">
            <v>9106</v>
          </cell>
          <cell r="D37">
            <v>15848</v>
          </cell>
          <cell r="E37">
            <v>12659</v>
          </cell>
          <cell r="F37">
            <v>105</v>
          </cell>
          <cell r="G37">
            <v>292890</v>
          </cell>
          <cell r="H37">
            <v>13966</v>
          </cell>
          <cell r="I37">
            <v>567</v>
          </cell>
          <cell r="J37">
            <v>218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10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1280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128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5551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135</v>
          </cell>
          <cell r="F45">
            <v>4786</v>
          </cell>
          <cell r="G45">
            <v>0</v>
          </cell>
          <cell r="H45">
            <v>20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1280</v>
          </cell>
          <cell r="D47">
            <v>0</v>
          </cell>
          <cell r="E47">
            <v>5685</v>
          </cell>
          <cell r="F47">
            <v>4796</v>
          </cell>
          <cell r="G47">
            <v>0</v>
          </cell>
          <cell r="H47">
            <v>148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0</v>
          </cell>
          <cell r="D50">
            <v>0</v>
          </cell>
          <cell r="E50">
            <v>14946</v>
          </cell>
          <cell r="F50">
            <v>0</v>
          </cell>
          <cell r="G50">
            <v>0</v>
          </cell>
          <cell r="H50">
            <v>47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17264</v>
          </cell>
          <cell r="F52">
            <v>0</v>
          </cell>
          <cell r="G52">
            <v>0</v>
          </cell>
          <cell r="H52">
            <v>54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99623</v>
          </cell>
          <cell r="F53">
            <v>0</v>
          </cell>
          <cell r="G53">
            <v>0</v>
          </cell>
          <cell r="H53">
            <v>310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750</v>
          </cell>
          <cell r="J54">
            <v>0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131832</v>
          </cell>
          <cell r="F55">
            <v>0</v>
          </cell>
          <cell r="G55">
            <v>0</v>
          </cell>
          <cell r="H55">
            <v>411</v>
          </cell>
          <cell r="I55">
            <v>750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3098</v>
          </cell>
          <cell r="D58">
            <v>37320</v>
          </cell>
          <cell r="E58">
            <v>30157</v>
          </cell>
          <cell r="F58">
            <v>2823</v>
          </cell>
          <cell r="G58">
            <v>311950</v>
          </cell>
          <cell r="H58">
            <v>9118</v>
          </cell>
          <cell r="I58">
            <v>1607</v>
          </cell>
          <cell r="J58">
            <v>3342</v>
          </cell>
        </row>
        <row r="59">
          <cell r="A59" t="str">
            <v>0702</v>
          </cell>
          <cell r="B59" t="str">
            <v>Light duty vehicles &lt; 3.5 t </v>
          </cell>
          <cell r="C59">
            <v>909</v>
          </cell>
          <cell r="D59">
            <v>7767</v>
          </cell>
          <cell r="E59">
            <v>2279</v>
          </cell>
          <cell r="F59">
            <v>197</v>
          </cell>
          <cell r="G59">
            <v>22171</v>
          </cell>
          <cell r="H59">
            <v>1401</v>
          </cell>
          <cell r="I59">
            <v>283</v>
          </cell>
          <cell r="J59">
            <v>219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3961</v>
          </cell>
          <cell r="D60">
            <v>50861</v>
          </cell>
          <cell r="E60">
            <v>7308</v>
          </cell>
          <cell r="F60">
            <v>385</v>
          </cell>
          <cell r="G60">
            <v>14429</v>
          </cell>
          <cell r="H60">
            <v>4321</v>
          </cell>
          <cell r="I60">
            <v>2001</v>
          </cell>
          <cell r="J60">
            <v>55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10</v>
          </cell>
          <cell r="D61">
            <v>10</v>
          </cell>
          <cell r="E61">
            <v>2955</v>
          </cell>
          <cell r="F61">
            <v>156</v>
          </cell>
          <cell r="G61">
            <v>5380</v>
          </cell>
          <cell r="H61">
            <v>32</v>
          </cell>
          <cell r="I61">
            <v>0</v>
          </cell>
          <cell r="J61">
            <v>6</v>
          </cell>
        </row>
        <row r="62">
          <cell r="A62" t="str">
            <v>0705</v>
          </cell>
          <cell r="B62" t="str">
            <v>Motorcycles &gt; 50 cm3 </v>
          </cell>
          <cell r="C62">
            <v>9</v>
          </cell>
          <cell r="D62">
            <v>190</v>
          </cell>
          <cell r="E62">
            <v>1321</v>
          </cell>
          <cell r="F62">
            <v>70</v>
          </cell>
          <cell r="G62">
            <v>9110</v>
          </cell>
          <cell r="H62">
            <v>58</v>
          </cell>
          <cell r="I62">
            <v>1</v>
          </cell>
          <cell r="J62">
            <v>0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27500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7987</v>
          </cell>
          <cell r="D65">
            <v>96148</v>
          </cell>
          <cell r="E65">
            <v>71519</v>
          </cell>
          <cell r="F65">
            <v>3629</v>
          </cell>
          <cell r="G65">
            <v>363040</v>
          </cell>
          <cell r="H65">
            <v>14931</v>
          </cell>
          <cell r="I65">
            <v>3892</v>
          </cell>
          <cell r="J65">
            <v>3622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34</v>
          </cell>
          <cell r="D68">
            <v>475</v>
          </cell>
          <cell r="E68">
            <v>117</v>
          </cell>
          <cell r="F68">
            <v>6</v>
          </cell>
          <cell r="G68">
            <v>580</v>
          </cell>
          <cell r="H68">
            <v>41</v>
          </cell>
          <cell r="I68">
            <v>17</v>
          </cell>
          <cell r="J68">
            <v>1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165</v>
          </cell>
          <cell r="D69">
            <v>1680</v>
          </cell>
          <cell r="E69">
            <v>332</v>
          </cell>
          <cell r="F69">
            <v>32</v>
          </cell>
          <cell r="G69">
            <v>997</v>
          </cell>
          <cell r="H69">
            <v>146</v>
          </cell>
          <cell r="I69">
            <v>67</v>
          </cell>
          <cell r="J69">
            <v>2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99</v>
          </cell>
          <cell r="D70">
            <v>1230</v>
          </cell>
          <cell r="E70">
            <v>887</v>
          </cell>
          <cell r="F70">
            <v>42</v>
          </cell>
          <cell r="G70">
            <v>1549</v>
          </cell>
          <cell r="H70">
            <v>110</v>
          </cell>
          <cell r="I70">
            <v>49</v>
          </cell>
          <cell r="J70">
            <v>3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177</v>
          </cell>
          <cell r="D72">
            <v>588</v>
          </cell>
          <cell r="E72">
            <v>416</v>
          </cell>
          <cell r="F72">
            <v>2</v>
          </cell>
          <cell r="G72">
            <v>1830</v>
          </cell>
          <cell r="H72">
            <v>82</v>
          </cell>
          <cell r="I72">
            <v>8</v>
          </cell>
          <cell r="J72">
            <v>20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684</v>
          </cell>
          <cell r="D73">
            <v>7011</v>
          </cell>
          <cell r="E73">
            <v>1731</v>
          </cell>
          <cell r="F73">
            <v>88</v>
          </cell>
          <cell r="G73">
            <v>4498</v>
          </cell>
          <cell r="H73">
            <v>724</v>
          </cell>
          <cell r="I73">
            <v>352</v>
          </cell>
          <cell r="J73">
            <v>10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0</v>
          </cell>
          <cell r="D74">
            <v>19</v>
          </cell>
          <cell r="E74">
            <v>22</v>
          </cell>
          <cell r="F74">
            <v>1</v>
          </cell>
          <cell r="G74">
            <v>166</v>
          </cell>
          <cell r="H74">
            <v>2</v>
          </cell>
          <cell r="I74">
            <v>0</v>
          </cell>
          <cell r="J74">
            <v>0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1</v>
          </cell>
          <cell r="D76">
            <v>1</v>
          </cell>
          <cell r="E76">
            <v>512</v>
          </cell>
          <cell r="F76">
            <v>24</v>
          </cell>
          <cell r="G76">
            <v>874</v>
          </cell>
          <cell r="H76">
            <v>5</v>
          </cell>
          <cell r="I76">
            <v>0</v>
          </cell>
          <cell r="J76">
            <v>1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366</v>
          </cell>
          <cell r="D77">
            <v>4579</v>
          </cell>
          <cell r="E77">
            <v>822</v>
          </cell>
          <cell r="F77">
            <v>42</v>
          </cell>
          <cell r="G77">
            <v>1669</v>
          </cell>
          <cell r="H77">
            <v>388</v>
          </cell>
          <cell r="I77">
            <v>172</v>
          </cell>
          <cell r="J77">
            <v>6</v>
          </cell>
        </row>
        <row r="78">
          <cell r="A78" t="str">
            <v>Total 08</v>
          </cell>
          <cell r="C78">
            <v>1526</v>
          </cell>
          <cell r="D78">
            <v>15584</v>
          </cell>
          <cell r="E78">
            <v>4839</v>
          </cell>
          <cell r="F78">
            <v>237</v>
          </cell>
          <cell r="G78">
            <v>12164</v>
          </cell>
          <cell r="H78">
            <v>1498</v>
          </cell>
          <cell r="I78">
            <v>666</v>
          </cell>
          <cell r="J78">
            <v>43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49</v>
          </cell>
          <cell r="D81">
            <v>221</v>
          </cell>
          <cell r="E81">
            <v>206</v>
          </cell>
          <cell r="F81">
            <v>65</v>
          </cell>
          <cell r="G81">
            <v>125</v>
          </cell>
          <cell r="H81">
            <v>7</v>
          </cell>
          <cell r="I81">
            <v>8</v>
          </cell>
          <cell r="J81">
            <v>2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7</v>
          </cell>
          <cell r="D82">
            <v>15</v>
          </cell>
          <cell r="E82">
            <v>463</v>
          </cell>
          <cell r="F82">
            <v>157</v>
          </cell>
          <cell r="G82">
            <v>4340</v>
          </cell>
          <cell r="H82" t="str">
            <v>-</v>
          </cell>
          <cell r="I82">
            <v>4</v>
          </cell>
          <cell r="J82">
            <v>52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4</v>
          </cell>
          <cell r="E83">
            <v>0</v>
          </cell>
          <cell r="F83">
            <v>0</v>
          </cell>
          <cell r="G83">
            <v>5</v>
          </cell>
          <cell r="H83" t="str">
            <v>-</v>
          </cell>
          <cell r="I83">
            <v>0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0</v>
          </cell>
          <cell r="F84">
            <v>81248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Total 09</v>
          </cell>
          <cell r="C85">
            <v>56</v>
          </cell>
          <cell r="D85">
            <v>240</v>
          </cell>
          <cell r="E85">
            <v>669</v>
          </cell>
          <cell r="F85">
            <v>81470</v>
          </cell>
          <cell r="G85">
            <v>4470</v>
          </cell>
          <cell r="H85">
            <v>7</v>
          </cell>
          <cell r="I85">
            <v>13</v>
          </cell>
          <cell r="J85">
            <v>54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5902</v>
          </cell>
          <cell r="E88">
            <v>2012</v>
          </cell>
          <cell r="F88">
            <v>27104</v>
          </cell>
          <cell r="G88">
            <v>0</v>
          </cell>
          <cell r="H88">
            <v>0</v>
          </cell>
          <cell r="I88">
            <v>3125</v>
          </cell>
          <cell r="J88">
            <v>4592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287</v>
          </cell>
          <cell r="E89">
            <v>205</v>
          </cell>
          <cell r="F89">
            <v>8602</v>
          </cell>
          <cell r="G89">
            <v>0</v>
          </cell>
          <cell r="H89">
            <v>0</v>
          </cell>
          <cell r="I89">
            <v>205</v>
          </cell>
          <cell r="J89">
            <v>246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2</v>
          </cell>
          <cell r="D90">
            <v>5</v>
          </cell>
          <cell r="E90">
            <v>161</v>
          </cell>
          <cell r="F90">
            <v>53</v>
          </cell>
          <cell r="G90">
            <v>1500</v>
          </cell>
          <cell r="H90" t="str">
            <v>-</v>
          </cell>
          <cell r="I90">
            <v>4</v>
          </cell>
          <cell r="J90">
            <v>18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169591</v>
          </cell>
          <cell r="G91">
            <v>0</v>
          </cell>
          <cell r="H91" t="str">
            <v>-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131224</v>
          </cell>
          <cell r="G92">
            <v>0</v>
          </cell>
          <cell r="H92" t="str">
            <v>-</v>
          </cell>
          <cell r="I92">
            <v>0</v>
          </cell>
          <cell r="J92">
            <v>76339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-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181</v>
          </cell>
          <cell r="E94">
            <v>15021</v>
          </cell>
          <cell r="F94">
            <v>12902</v>
          </cell>
          <cell r="G94">
            <v>0</v>
          </cell>
          <cell r="H94" t="str">
            <v>-</v>
          </cell>
          <cell r="I94">
            <v>581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638</v>
          </cell>
          <cell r="E95">
            <v>108516</v>
          </cell>
          <cell r="F95">
            <v>113939</v>
          </cell>
          <cell r="G95">
            <v>0</v>
          </cell>
          <cell r="H95" t="str">
            <v>-</v>
          </cell>
          <cell r="I95">
            <v>2051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-36461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22620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-1419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-183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-97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-3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2</v>
          </cell>
          <cell r="D105">
            <v>7012</v>
          </cell>
          <cell r="E105">
            <v>125914</v>
          </cell>
          <cell r="F105">
            <v>463415</v>
          </cell>
          <cell r="G105">
            <v>1500</v>
          </cell>
          <cell r="H105">
            <v>-15542</v>
          </cell>
          <cell r="I105">
            <v>5965</v>
          </cell>
          <cell r="J105">
            <v>81196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50</v>
          </cell>
          <cell r="E108">
            <v>4180</v>
          </cell>
          <cell r="F108">
            <v>3590</v>
          </cell>
          <cell r="G108">
            <v>0</v>
          </cell>
          <cell r="H108" t="str">
            <v>-</v>
          </cell>
          <cell r="I108">
            <v>162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217</v>
          </cell>
          <cell r="E109">
            <v>36835</v>
          </cell>
          <cell r="F109">
            <v>38676</v>
          </cell>
          <cell r="G109">
            <v>0</v>
          </cell>
          <cell r="H109" t="str">
            <v>-</v>
          </cell>
          <cell r="I109">
            <v>696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>-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 t="str">
            <v>-</v>
          </cell>
          <cell r="I111">
            <v>0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109</v>
          </cell>
          <cell r="G112">
            <v>0</v>
          </cell>
          <cell r="H112" t="str">
            <v>-</v>
          </cell>
          <cell r="I112">
            <v>0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3996</v>
          </cell>
          <cell r="G113">
            <v>0</v>
          </cell>
          <cell r="H113" t="str">
            <v>-</v>
          </cell>
          <cell r="I113">
            <v>0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10700</v>
          </cell>
          <cell r="G114">
            <v>0</v>
          </cell>
          <cell r="H114" t="str">
            <v>-</v>
          </cell>
          <cell r="I114">
            <v>0</v>
          </cell>
          <cell r="J114">
            <v>535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-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>-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0</v>
          </cell>
          <cell r="D117">
            <v>267</v>
          </cell>
          <cell r="E117">
            <v>41014</v>
          </cell>
          <cell r="F117">
            <v>57070</v>
          </cell>
          <cell r="G117">
            <v>0</v>
          </cell>
          <cell r="H117" t="str">
            <v>-</v>
          </cell>
          <cell r="I117">
            <v>858</v>
          </cell>
          <cell r="J117">
            <v>535</v>
          </cell>
        </row>
        <row r="119">
          <cell r="A119" t="str">
            <v>Total (**)</v>
          </cell>
          <cell r="C119">
            <v>54870</v>
          </cell>
          <cell r="D119">
            <v>171105</v>
          </cell>
          <cell r="E119">
            <v>456572</v>
          </cell>
          <cell r="F119">
            <v>632033</v>
          </cell>
          <cell r="G119">
            <v>1180548</v>
          </cell>
          <cell r="H119">
            <v>44138</v>
          </cell>
          <cell r="I119">
            <v>13512</v>
          </cell>
          <cell r="J119">
            <v>86783</v>
          </cell>
        </row>
        <row r="120">
          <cell r="A120" t="str">
            <v>Comparable total (***)</v>
          </cell>
          <cell r="C120">
            <v>54870</v>
          </cell>
          <cell r="D120">
            <v>170838</v>
          </cell>
          <cell r="E120">
            <v>289644</v>
          </cell>
          <cell r="F120">
            <v>574963</v>
          </cell>
          <cell r="G120">
            <v>1180548</v>
          </cell>
          <cell r="H120">
            <v>59680</v>
          </cell>
          <cell r="I120">
            <v>12654</v>
          </cell>
          <cell r="J120">
            <v>86248</v>
          </cell>
        </row>
      </sheetData>
      <sheetData sheetId="6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101509</v>
          </cell>
          <cell r="D10">
            <v>71071</v>
          </cell>
          <cell r="E10">
            <v>488</v>
          </cell>
          <cell r="F10">
            <v>172</v>
          </cell>
          <cell r="G10">
            <v>2955</v>
          </cell>
          <cell r="H10">
            <v>25839</v>
          </cell>
          <cell r="I10">
            <v>2644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>
            <v>341</v>
          </cell>
          <cell r="D11">
            <v>172</v>
          </cell>
          <cell r="E11">
            <v>3</v>
          </cell>
          <cell r="F11">
            <v>3</v>
          </cell>
          <cell r="G11">
            <v>16</v>
          </cell>
          <cell r="H11">
            <v>64</v>
          </cell>
          <cell r="I11">
            <v>8</v>
          </cell>
          <cell r="J11">
            <v>0</v>
          </cell>
        </row>
        <row r="12">
          <cell r="A12" t="str">
            <v>0103</v>
          </cell>
          <cell r="B12" t="str">
            <v>Petroleum refining plants </v>
          </cell>
          <cell r="C12">
            <v>20009</v>
          </cell>
          <cell r="D12">
            <v>3511</v>
          </cell>
          <cell r="E12">
            <v>150</v>
          </cell>
          <cell r="F12">
            <v>6</v>
          </cell>
          <cell r="G12">
            <v>851</v>
          </cell>
          <cell r="H12">
            <v>1748</v>
          </cell>
          <cell r="I12">
            <v>266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6033</v>
          </cell>
          <cell r="D13">
            <v>1867</v>
          </cell>
          <cell r="E13">
            <v>242</v>
          </cell>
          <cell r="F13">
            <v>20</v>
          </cell>
          <cell r="G13">
            <v>609</v>
          </cell>
          <cell r="H13">
            <v>1443</v>
          </cell>
          <cell r="I13">
            <v>72</v>
          </cell>
          <cell r="J13">
            <v>0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1090</v>
          </cell>
          <cell r="D14">
            <v>458</v>
          </cell>
          <cell r="E14">
            <v>42</v>
          </cell>
          <cell r="F14">
            <v>2</v>
          </cell>
          <cell r="G14">
            <v>115</v>
          </cell>
          <cell r="H14">
            <v>341</v>
          </cell>
          <cell r="I14">
            <v>34</v>
          </cell>
          <cell r="J14">
            <v>0</v>
          </cell>
        </row>
        <row r="15">
          <cell r="A15" t="str">
            <v>Total 01</v>
          </cell>
          <cell r="C15">
            <v>128983</v>
          </cell>
          <cell r="D15">
            <v>77077</v>
          </cell>
          <cell r="E15">
            <v>925</v>
          </cell>
          <cell r="F15">
            <v>203</v>
          </cell>
          <cell r="G15">
            <v>4546</v>
          </cell>
          <cell r="H15">
            <v>29434</v>
          </cell>
          <cell r="I15">
            <v>3025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10137</v>
          </cell>
          <cell r="D18">
            <v>4881</v>
          </cell>
          <cell r="E18">
            <v>1670</v>
          </cell>
          <cell r="F18">
            <v>412</v>
          </cell>
          <cell r="G18">
            <v>20642</v>
          </cell>
          <cell r="H18">
            <v>8052</v>
          </cell>
          <cell r="I18">
            <v>884</v>
          </cell>
          <cell r="J18">
            <v>0</v>
          </cell>
        </row>
        <row r="19">
          <cell r="A19" t="str">
            <v>0202</v>
          </cell>
          <cell r="B19" t="str">
            <v>Residential plants </v>
          </cell>
          <cell r="C19">
            <v>26402</v>
          </cell>
          <cell r="D19">
            <v>13081</v>
          </cell>
          <cell r="E19">
            <v>7448</v>
          </cell>
          <cell r="F19">
            <v>4068</v>
          </cell>
          <cell r="G19">
            <v>91970</v>
          </cell>
          <cell r="H19">
            <v>20226</v>
          </cell>
          <cell r="I19">
            <v>2305</v>
          </cell>
          <cell r="J19">
            <v>0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3180</v>
          </cell>
          <cell r="D20">
            <v>1210</v>
          </cell>
          <cell r="E20">
            <v>519</v>
          </cell>
          <cell r="F20">
            <v>93</v>
          </cell>
          <cell r="G20">
            <v>6538</v>
          </cell>
          <cell r="H20">
            <v>2223</v>
          </cell>
          <cell r="I20">
            <v>261</v>
          </cell>
          <cell r="J20">
            <v>0</v>
          </cell>
        </row>
        <row r="21">
          <cell r="A21" t="str">
            <v>Total 02</v>
          </cell>
          <cell r="C21">
            <v>39720</v>
          </cell>
          <cell r="D21">
            <v>19172</v>
          </cell>
          <cell r="E21">
            <v>9637</v>
          </cell>
          <cell r="F21">
            <v>4573</v>
          </cell>
          <cell r="G21">
            <v>119150</v>
          </cell>
          <cell r="H21">
            <v>30502</v>
          </cell>
          <cell r="I21">
            <v>3450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32913</v>
          </cell>
          <cell r="D24">
            <v>16641</v>
          </cell>
          <cell r="E24">
            <v>884</v>
          </cell>
          <cell r="F24">
            <v>225</v>
          </cell>
          <cell r="G24">
            <v>3036</v>
          </cell>
          <cell r="H24">
            <v>12121</v>
          </cell>
          <cell r="I24">
            <v>919</v>
          </cell>
          <cell r="J24">
            <v>0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1631</v>
          </cell>
          <cell r="D25">
            <v>544</v>
          </cell>
          <cell r="E25">
            <v>12</v>
          </cell>
          <cell r="F25">
            <v>12</v>
          </cell>
          <cell r="G25">
            <v>281</v>
          </cell>
          <cell r="H25">
            <v>2659</v>
          </cell>
          <cell r="I25">
            <v>55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19856</v>
          </cell>
          <cell r="D26">
            <v>34822</v>
          </cell>
          <cell r="E26">
            <v>1126</v>
          </cell>
          <cell r="F26">
            <v>1780</v>
          </cell>
          <cell r="G26">
            <v>4892</v>
          </cell>
          <cell r="H26">
            <v>7279</v>
          </cell>
          <cell r="I26">
            <v>798</v>
          </cell>
          <cell r="J26">
            <v>0</v>
          </cell>
        </row>
        <row r="27">
          <cell r="A27" t="str">
            <v>Total 03</v>
          </cell>
          <cell r="C27">
            <v>54400</v>
          </cell>
          <cell r="D27">
            <v>52007</v>
          </cell>
          <cell r="E27">
            <v>2022</v>
          </cell>
          <cell r="F27">
            <v>2017</v>
          </cell>
          <cell r="G27">
            <v>8208</v>
          </cell>
          <cell r="H27">
            <v>22059</v>
          </cell>
          <cell r="I27">
            <v>1773</v>
          </cell>
          <cell r="J27">
            <v>0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2076</v>
          </cell>
          <cell r="D30">
            <v>0</v>
          </cell>
          <cell r="E30">
            <v>12972</v>
          </cell>
          <cell r="F30">
            <v>132</v>
          </cell>
          <cell r="G30">
            <v>1306</v>
          </cell>
          <cell r="H30">
            <v>0</v>
          </cell>
          <cell r="I30">
            <v>555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4649</v>
          </cell>
          <cell r="D31">
            <v>0</v>
          </cell>
          <cell r="E31">
            <v>2783</v>
          </cell>
          <cell r="F31">
            <v>1919</v>
          </cell>
          <cell r="G31">
            <v>0</v>
          </cell>
          <cell r="H31">
            <v>1010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5891</v>
          </cell>
          <cell r="D32">
            <v>0</v>
          </cell>
          <cell r="E32">
            <v>0</v>
          </cell>
          <cell r="F32">
            <v>0</v>
          </cell>
          <cell r="G32">
            <v>680</v>
          </cell>
          <cell r="H32">
            <v>23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15179</v>
          </cell>
          <cell r="D33">
            <v>4266</v>
          </cell>
          <cell r="E33">
            <v>325</v>
          </cell>
          <cell r="F33">
            <v>0</v>
          </cell>
          <cell r="G33">
            <v>0</v>
          </cell>
          <cell r="H33">
            <v>573</v>
          </cell>
          <cell r="I33">
            <v>5127</v>
          </cell>
          <cell r="J33">
            <v>2321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283</v>
          </cell>
          <cell r="D34">
            <v>113</v>
          </cell>
          <cell r="E34">
            <v>30244</v>
          </cell>
          <cell r="F34">
            <v>0</v>
          </cell>
          <cell r="G34">
            <v>8343</v>
          </cell>
          <cell r="H34">
            <v>32</v>
          </cell>
          <cell r="I34">
            <v>0</v>
          </cell>
          <cell r="J34">
            <v>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4934</v>
          </cell>
          <cell r="D35">
            <v>0</v>
          </cell>
          <cell r="E35">
            <v>1311</v>
          </cell>
          <cell r="F35">
            <v>0</v>
          </cell>
          <cell r="G35">
            <v>6899</v>
          </cell>
          <cell r="H35">
            <v>5226</v>
          </cell>
          <cell r="I35">
            <v>0</v>
          </cell>
          <cell r="J35">
            <v>0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Total 04</v>
          </cell>
          <cell r="C37">
            <v>33012</v>
          </cell>
          <cell r="D37">
            <v>4379</v>
          </cell>
          <cell r="E37">
            <v>47635</v>
          </cell>
          <cell r="F37">
            <v>2051</v>
          </cell>
          <cell r="G37">
            <v>17228</v>
          </cell>
          <cell r="H37">
            <v>6863</v>
          </cell>
          <cell r="I37">
            <v>5682</v>
          </cell>
          <cell r="J37">
            <v>2321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10885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3195</v>
          </cell>
          <cell r="F45">
            <v>39413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14081</v>
          </cell>
          <cell r="F47">
            <v>39413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0</v>
          </cell>
          <cell r="D50">
            <v>0</v>
          </cell>
          <cell r="E50">
            <v>38309</v>
          </cell>
          <cell r="F50">
            <v>0</v>
          </cell>
          <cell r="G50">
            <v>0</v>
          </cell>
          <cell r="H50">
            <v>119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10748</v>
          </cell>
          <cell r="F51">
            <v>0</v>
          </cell>
          <cell r="G51">
            <v>0</v>
          </cell>
          <cell r="H51">
            <v>34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4888</v>
          </cell>
          <cell r="F52">
            <v>0</v>
          </cell>
          <cell r="G52">
            <v>0</v>
          </cell>
          <cell r="H52">
            <v>15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28320</v>
          </cell>
          <cell r="F53">
            <v>0</v>
          </cell>
          <cell r="G53">
            <v>0</v>
          </cell>
          <cell r="H53">
            <v>88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82265</v>
          </cell>
          <cell r="F55">
            <v>0</v>
          </cell>
          <cell r="G55">
            <v>0</v>
          </cell>
          <cell r="H55">
            <v>256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7891</v>
          </cell>
          <cell r="D58">
            <v>143990</v>
          </cell>
          <cell r="E58">
            <v>124319</v>
          </cell>
          <cell r="F58">
            <v>7925</v>
          </cell>
          <cell r="G58">
            <v>850020</v>
          </cell>
          <cell r="H58">
            <v>14726</v>
          </cell>
          <cell r="I58">
            <v>991</v>
          </cell>
          <cell r="J58">
            <v>469</v>
          </cell>
        </row>
        <row r="59">
          <cell r="A59" t="str">
            <v>0702</v>
          </cell>
          <cell r="B59" t="str">
            <v>Light duty vehicles &lt; 3.5 t </v>
          </cell>
          <cell r="C59">
            <v>363</v>
          </cell>
          <cell r="D59">
            <v>2647</v>
          </cell>
          <cell r="E59">
            <v>1087</v>
          </cell>
          <cell r="F59">
            <v>24</v>
          </cell>
          <cell r="G59">
            <v>8355</v>
          </cell>
          <cell r="H59">
            <v>366</v>
          </cell>
          <cell r="I59">
            <v>22</v>
          </cell>
          <cell r="J59">
            <v>2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10608</v>
          </cell>
          <cell r="D60">
            <v>66564</v>
          </cell>
          <cell r="E60">
            <v>13162</v>
          </cell>
          <cell r="F60">
            <v>530</v>
          </cell>
          <cell r="G60">
            <v>82653</v>
          </cell>
          <cell r="H60">
            <v>8595</v>
          </cell>
          <cell r="I60">
            <v>254</v>
          </cell>
          <cell r="J60">
            <v>25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4</v>
          </cell>
          <cell r="D61">
            <v>22</v>
          </cell>
          <cell r="E61">
            <v>2622</v>
          </cell>
          <cell r="F61">
            <v>44</v>
          </cell>
          <cell r="G61">
            <v>4370</v>
          </cell>
          <cell r="H61">
            <v>25</v>
          </cell>
          <cell r="I61">
            <v>0</v>
          </cell>
          <cell r="J61">
            <v>0</v>
          </cell>
        </row>
        <row r="62">
          <cell r="A62" t="str">
            <v>0705</v>
          </cell>
          <cell r="B62" t="str">
            <v>Motorcycles &gt; 50 cm3 </v>
          </cell>
          <cell r="C62">
            <v>42</v>
          </cell>
          <cell r="D62">
            <v>460</v>
          </cell>
          <cell r="E62">
            <v>19523</v>
          </cell>
          <cell r="F62">
            <v>1492</v>
          </cell>
          <cell r="G62">
            <v>49965</v>
          </cell>
          <cell r="H62">
            <v>234</v>
          </cell>
          <cell r="I62">
            <v>3</v>
          </cell>
          <cell r="J62">
            <v>1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15749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18907</v>
          </cell>
          <cell r="D65">
            <v>213684</v>
          </cell>
          <cell r="E65">
            <v>176461</v>
          </cell>
          <cell r="F65">
            <v>10015</v>
          </cell>
          <cell r="G65">
            <v>995364</v>
          </cell>
          <cell r="H65">
            <v>23945</v>
          </cell>
          <cell r="I65">
            <v>1271</v>
          </cell>
          <cell r="J65">
            <v>497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127</v>
          </cell>
          <cell r="D69">
            <v>1455</v>
          </cell>
          <cell r="E69">
            <v>185</v>
          </cell>
          <cell r="F69">
            <v>0</v>
          </cell>
          <cell r="G69">
            <v>0</v>
          </cell>
          <cell r="H69">
            <v>98</v>
          </cell>
          <cell r="I69">
            <v>3</v>
          </cell>
          <cell r="J69">
            <v>0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119</v>
          </cell>
          <cell r="D70">
            <v>1363</v>
          </cell>
          <cell r="E70">
            <v>124</v>
          </cell>
          <cell r="F70">
            <v>0</v>
          </cell>
          <cell r="G70">
            <v>0</v>
          </cell>
          <cell r="H70">
            <v>92</v>
          </cell>
          <cell r="I70">
            <v>2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98</v>
          </cell>
          <cell r="D72">
            <v>1180</v>
          </cell>
          <cell r="E72">
            <v>3935</v>
          </cell>
          <cell r="F72">
            <v>0</v>
          </cell>
          <cell r="G72">
            <v>2458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Total 08</v>
          </cell>
          <cell r="C78">
            <v>344</v>
          </cell>
          <cell r="D78">
            <v>3998</v>
          </cell>
          <cell r="E78">
            <v>4244</v>
          </cell>
          <cell r="F78">
            <v>0</v>
          </cell>
          <cell r="G78">
            <v>2458</v>
          </cell>
          <cell r="H78">
            <v>190</v>
          </cell>
          <cell r="I78">
            <v>5</v>
          </cell>
          <cell r="J78">
            <v>0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3824</v>
          </cell>
          <cell r="D81">
            <v>3778</v>
          </cell>
          <cell r="E81">
            <v>162</v>
          </cell>
          <cell r="F81">
            <v>775</v>
          </cell>
          <cell r="G81">
            <v>19143</v>
          </cell>
          <cell r="H81">
            <v>379</v>
          </cell>
          <cell r="I81">
            <v>128</v>
          </cell>
          <cell r="J81">
            <v>0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str">
            <v>-</v>
          </cell>
          <cell r="I82">
            <v>0</v>
          </cell>
          <cell r="J82">
            <v>0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 t="str">
            <v>-</v>
          </cell>
          <cell r="I83">
            <v>0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0</v>
          </cell>
          <cell r="F84">
            <v>89369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Total 09</v>
          </cell>
          <cell r="C85">
            <v>3824</v>
          </cell>
          <cell r="D85">
            <v>3778</v>
          </cell>
          <cell r="E85">
            <v>162</v>
          </cell>
          <cell r="F85">
            <v>90144</v>
          </cell>
          <cell r="G85">
            <v>19143</v>
          </cell>
          <cell r="H85">
            <v>379</v>
          </cell>
          <cell r="I85">
            <v>128</v>
          </cell>
          <cell r="J85">
            <v>0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0</v>
          </cell>
          <cell r="E88">
            <v>820</v>
          </cell>
          <cell r="F88">
            <v>14536</v>
          </cell>
          <cell r="G88">
            <v>0</v>
          </cell>
          <cell r="H88">
            <v>0</v>
          </cell>
          <cell r="I88">
            <v>9046</v>
          </cell>
          <cell r="J88">
            <v>960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>-</v>
          </cell>
          <cell r="I90">
            <v>0</v>
          </cell>
          <cell r="J90">
            <v>0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135079</v>
          </cell>
          <cell r="G91">
            <v>0</v>
          </cell>
          <cell r="H91" t="str">
            <v>-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120344</v>
          </cell>
          <cell r="G92">
            <v>0</v>
          </cell>
          <cell r="H92" t="str">
            <v>-</v>
          </cell>
          <cell r="I92">
            <v>0</v>
          </cell>
          <cell r="J92">
            <v>75087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-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0</v>
          </cell>
          <cell r="E94">
            <v>10006</v>
          </cell>
          <cell r="F94">
            <v>877</v>
          </cell>
          <cell r="G94">
            <v>0</v>
          </cell>
          <cell r="H94" t="str">
            <v>-</v>
          </cell>
          <cell r="I94">
            <v>435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0</v>
          </cell>
          <cell r="E95">
            <v>13935</v>
          </cell>
          <cell r="F95">
            <v>1431</v>
          </cell>
          <cell r="G95">
            <v>0</v>
          </cell>
          <cell r="H95" t="str">
            <v>-</v>
          </cell>
          <cell r="I95">
            <v>2229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24761</v>
          </cell>
          <cell r="F105">
            <v>272268</v>
          </cell>
          <cell r="G105">
            <v>0</v>
          </cell>
          <cell r="H105">
            <v>0</v>
          </cell>
          <cell r="I105">
            <v>11710</v>
          </cell>
          <cell r="J105">
            <v>76047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0</v>
          </cell>
          <cell r="E108">
            <v>1180</v>
          </cell>
          <cell r="F108">
            <v>877</v>
          </cell>
          <cell r="G108">
            <v>0</v>
          </cell>
          <cell r="H108" t="str">
            <v>-</v>
          </cell>
          <cell r="I108">
            <v>66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0</v>
          </cell>
          <cell r="E109">
            <v>4031</v>
          </cell>
          <cell r="F109">
            <v>1431</v>
          </cell>
          <cell r="G109">
            <v>0</v>
          </cell>
          <cell r="H109" t="str">
            <v>-</v>
          </cell>
          <cell r="I109">
            <v>243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>-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346</v>
          </cell>
          <cell r="F111">
            <v>6943</v>
          </cell>
          <cell r="G111">
            <v>0</v>
          </cell>
          <cell r="H111" t="str">
            <v>-</v>
          </cell>
          <cell r="I111">
            <v>883</v>
          </cell>
          <cell r="J111">
            <v>12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3840</v>
          </cell>
          <cell r="G112">
            <v>0</v>
          </cell>
          <cell r="H112" t="str">
            <v>-</v>
          </cell>
          <cell r="I112">
            <v>105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 t="str">
            <v>-</v>
          </cell>
          <cell r="I113">
            <v>0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 t="str">
            <v>-</v>
          </cell>
          <cell r="I114">
            <v>0</v>
          </cell>
          <cell r="J114">
            <v>0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-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>-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0</v>
          </cell>
          <cell r="D117">
            <v>0</v>
          </cell>
          <cell r="E117">
            <v>5556</v>
          </cell>
          <cell r="F117">
            <v>13090</v>
          </cell>
          <cell r="G117">
            <v>0</v>
          </cell>
          <cell r="H117" t="str">
            <v>-</v>
          </cell>
          <cell r="I117">
            <v>1297</v>
          </cell>
          <cell r="J117">
            <v>12</v>
          </cell>
        </row>
        <row r="119">
          <cell r="A119" t="str">
            <v>Total (**)</v>
          </cell>
          <cell r="C119">
            <v>279190</v>
          </cell>
          <cell r="D119">
            <v>374095</v>
          </cell>
          <cell r="E119">
            <v>367749</v>
          </cell>
          <cell r="F119">
            <v>433774</v>
          </cell>
          <cell r="G119">
            <v>1166097</v>
          </cell>
          <cell r="H119">
            <v>113628</v>
          </cell>
          <cell r="I119">
            <v>28341</v>
          </cell>
          <cell r="J119">
            <v>78877</v>
          </cell>
        </row>
        <row r="120">
          <cell r="A120" t="str">
            <v>Comparable total (***)</v>
          </cell>
          <cell r="C120">
            <v>279190</v>
          </cell>
          <cell r="D120">
            <v>374095</v>
          </cell>
          <cell r="E120">
            <v>337432</v>
          </cell>
          <cell r="F120">
            <v>420684</v>
          </cell>
          <cell r="G120">
            <v>1166097</v>
          </cell>
          <cell r="H120">
            <v>113628</v>
          </cell>
          <cell r="I120">
            <v>27044</v>
          </cell>
          <cell r="J120">
            <v>78865</v>
          </cell>
        </row>
      </sheetData>
      <sheetData sheetId="7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104505</v>
          </cell>
          <cell r="D10">
            <v>95604</v>
          </cell>
          <cell r="E10">
            <v>743</v>
          </cell>
          <cell r="F10">
            <v>687</v>
          </cell>
          <cell r="G10">
            <v>23001</v>
          </cell>
          <cell r="H10">
            <v>32840</v>
          </cell>
          <cell r="I10">
            <v>1056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>
            <v>3606</v>
          </cell>
          <cell r="D11">
            <v>5020</v>
          </cell>
          <cell r="E11">
            <v>547</v>
          </cell>
          <cell r="F11">
            <v>393</v>
          </cell>
          <cell r="G11">
            <v>24055</v>
          </cell>
          <cell r="H11">
            <v>1111</v>
          </cell>
          <cell r="I11">
            <v>98</v>
          </cell>
          <cell r="J11">
            <v>0</v>
          </cell>
        </row>
        <row r="12">
          <cell r="A12" t="str">
            <v>0103</v>
          </cell>
          <cell r="B12" t="str">
            <v>Petroleum refining plants </v>
          </cell>
          <cell r="C12">
            <v>2671</v>
          </cell>
          <cell r="D12">
            <v>1871</v>
          </cell>
          <cell r="E12">
            <v>62</v>
          </cell>
          <cell r="F12">
            <v>62</v>
          </cell>
          <cell r="G12">
            <v>209</v>
          </cell>
          <cell r="H12">
            <v>1057</v>
          </cell>
          <cell r="I12">
            <v>17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 t="str">
            <v>Total 01</v>
          </cell>
          <cell r="C15">
            <v>110783</v>
          </cell>
          <cell r="D15">
            <v>102494</v>
          </cell>
          <cell r="E15">
            <v>1352</v>
          </cell>
          <cell r="F15">
            <v>1142</v>
          </cell>
          <cell r="G15">
            <v>47265</v>
          </cell>
          <cell r="H15">
            <v>35008</v>
          </cell>
          <cell r="I15">
            <v>1171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2771</v>
          </cell>
          <cell r="D18">
            <v>1795</v>
          </cell>
          <cell r="E18">
            <v>373</v>
          </cell>
          <cell r="F18">
            <v>336</v>
          </cell>
          <cell r="G18">
            <v>6438</v>
          </cell>
          <cell r="H18">
            <v>1908</v>
          </cell>
          <cell r="I18">
            <v>47</v>
          </cell>
          <cell r="J18">
            <v>0</v>
          </cell>
        </row>
        <row r="19">
          <cell r="A19" t="str">
            <v>0202</v>
          </cell>
          <cell r="B19" t="str">
            <v>Residential plants </v>
          </cell>
          <cell r="C19">
            <v>4622</v>
          </cell>
          <cell r="D19">
            <v>3875</v>
          </cell>
          <cell r="E19">
            <v>7853</v>
          </cell>
          <cell r="F19">
            <v>5483</v>
          </cell>
          <cell r="G19">
            <v>128686</v>
          </cell>
          <cell r="H19">
            <v>4377</v>
          </cell>
          <cell r="I19">
            <v>145</v>
          </cell>
          <cell r="J19">
            <v>0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Total 02</v>
          </cell>
          <cell r="C21">
            <v>7393</v>
          </cell>
          <cell r="D21">
            <v>5670</v>
          </cell>
          <cell r="E21">
            <v>8226</v>
          </cell>
          <cell r="F21">
            <v>5819</v>
          </cell>
          <cell r="G21">
            <v>135125</v>
          </cell>
          <cell r="H21">
            <v>6285</v>
          </cell>
          <cell r="I21">
            <v>193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733</v>
          </cell>
          <cell r="D24">
            <v>780</v>
          </cell>
          <cell r="E24">
            <v>64</v>
          </cell>
          <cell r="F24">
            <v>51</v>
          </cell>
          <cell r="G24">
            <v>976</v>
          </cell>
          <cell r="H24">
            <v>336</v>
          </cell>
          <cell r="I24">
            <v>12</v>
          </cell>
          <cell r="J24">
            <v>0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21636</v>
          </cell>
          <cell r="D26">
            <v>11065</v>
          </cell>
          <cell r="E26">
            <v>707</v>
          </cell>
          <cell r="F26">
            <v>615</v>
          </cell>
          <cell r="G26">
            <v>3567</v>
          </cell>
          <cell r="H26">
            <v>5520</v>
          </cell>
          <cell r="I26">
            <v>162</v>
          </cell>
          <cell r="J26">
            <v>0</v>
          </cell>
        </row>
        <row r="27">
          <cell r="A27" t="str">
            <v>Total 03</v>
          </cell>
          <cell r="C27">
            <v>22369</v>
          </cell>
          <cell r="D27">
            <v>11845</v>
          </cell>
          <cell r="E27">
            <v>771</v>
          </cell>
          <cell r="F27">
            <v>666</v>
          </cell>
          <cell r="G27">
            <v>4543</v>
          </cell>
          <cell r="H27">
            <v>5857</v>
          </cell>
          <cell r="I27">
            <v>173</v>
          </cell>
          <cell r="J27">
            <v>0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3788</v>
          </cell>
          <cell r="D30">
            <v>0</v>
          </cell>
          <cell r="E30">
            <v>3390</v>
          </cell>
          <cell r="F30">
            <v>48</v>
          </cell>
          <cell r="G30">
            <v>0</v>
          </cell>
          <cell r="H30">
            <v>341</v>
          </cell>
          <cell r="I30">
            <v>0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215</v>
          </cell>
          <cell r="D33">
            <v>600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0</v>
          </cell>
          <cell r="D35">
            <v>0</v>
          </cell>
          <cell r="E35">
            <v>0</v>
          </cell>
          <cell r="F35">
            <v>1302</v>
          </cell>
          <cell r="G35">
            <v>0</v>
          </cell>
          <cell r="H35">
            <v>1318</v>
          </cell>
          <cell r="I35">
            <v>0</v>
          </cell>
          <cell r="J35">
            <v>0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Total 04</v>
          </cell>
          <cell r="C37">
            <v>4003</v>
          </cell>
          <cell r="D37">
            <v>600</v>
          </cell>
          <cell r="E37">
            <v>3390</v>
          </cell>
          <cell r="F37">
            <v>1350</v>
          </cell>
          <cell r="G37">
            <v>0</v>
          </cell>
          <cell r="H37">
            <v>1659</v>
          </cell>
          <cell r="I37">
            <v>0</v>
          </cell>
          <cell r="J37">
            <v>0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2826</v>
          </cell>
          <cell r="G40">
            <v>35483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1</v>
          </cell>
          <cell r="D42">
            <v>3801</v>
          </cell>
          <cell r="E42">
            <v>804</v>
          </cell>
          <cell r="F42">
            <v>2474</v>
          </cell>
          <cell r="G42">
            <v>1081</v>
          </cell>
          <cell r="H42">
            <v>726</v>
          </cell>
          <cell r="I42">
            <v>13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2741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3314</v>
          </cell>
          <cell r="F45">
            <v>8451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1</v>
          </cell>
          <cell r="D47">
            <v>3801</v>
          </cell>
          <cell r="E47">
            <v>6858</v>
          </cell>
          <cell r="F47">
            <v>13751</v>
          </cell>
          <cell r="G47">
            <v>36564</v>
          </cell>
          <cell r="H47">
            <v>726</v>
          </cell>
          <cell r="I47">
            <v>13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0</v>
          </cell>
          <cell r="D50">
            <v>0</v>
          </cell>
          <cell r="E50">
            <v>24528</v>
          </cell>
          <cell r="F50">
            <v>0</v>
          </cell>
          <cell r="G50">
            <v>0</v>
          </cell>
          <cell r="H50">
            <v>76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2482</v>
          </cell>
          <cell r="F52">
            <v>0</v>
          </cell>
          <cell r="G52">
            <v>0</v>
          </cell>
          <cell r="H52">
            <v>8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13626</v>
          </cell>
          <cell r="F53">
            <v>0</v>
          </cell>
          <cell r="G53">
            <v>0</v>
          </cell>
          <cell r="H53">
            <v>42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40635</v>
          </cell>
          <cell r="F55">
            <v>0</v>
          </cell>
          <cell r="G55">
            <v>0</v>
          </cell>
          <cell r="H55">
            <v>127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520</v>
          </cell>
          <cell r="D58">
            <v>46872</v>
          </cell>
          <cell r="E58">
            <v>35227</v>
          </cell>
          <cell r="F58">
            <v>1166</v>
          </cell>
          <cell r="G58">
            <v>329180</v>
          </cell>
          <cell r="H58">
            <v>5683</v>
          </cell>
          <cell r="I58">
            <v>656</v>
          </cell>
          <cell r="J58">
            <v>977</v>
          </cell>
        </row>
        <row r="59">
          <cell r="A59" t="str">
            <v>0702</v>
          </cell>
          <cell r="B59" t="str">
            <v>Light duty vehicles &lt; 3.5 t </v>
          </cell>
          <cell r="C59">
            <v>309</v>
          </cell>
          <cell r="D59">
            <v>7057</v>
          </cell>
          <cell r="E59">
            <v>4370</v>
          </cell>
          <cell r="F59">
            <v>82</v>
          </cell>
          <cell r="G59">
            <v>36083</v>
          </cell>
          <cell r="H59">
            <v>1162</v>
          </cell>
          <cell r="I59">
            <v>59</v>
          </cell>
          <cell r="J59">
            <v>5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806</v>
          </cell>
          <cell r="D60">
            <v>33787</v>
          </cell>
          <cell r="E60">
            <v>6927</v>
          </cell>
          <cell r="F60">
            <v>218</v>
          </cell>
          <cell r="G60">
            <v>36210</v>
          </cell>
          <cell r="H60">
            <v>2505</v>
          </cell>
          <cell r="I60">
            <v>100</v>
          </cell>
          <cell r="J60">
            <v>10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1</v>
          </cell>
          <cell r="D61">
            <v>17</v>
          </cell>
          <cell r="E61">
            <v>2044</v>
          </cell>
          <cell r="F61">
            <v>35</v>
          </cell>
          <cell r="G61">
            <v>3465</v>
          </cell>
          <cell r="H61">
            <v>20</v>
          </cell>
          <cell r="I61">
            <v>0</v>
          </cell>
          <cell r="J61">
            <v>0</v>
          </cell>
        </row>
        <row r="62">
          <cell r="A62" t="str">
            <v>0705</v>
          </cell>
          <cell r="B62" t="str">
            <v>Motorcycles &gt; 50 cm3 </v>
          </cell>
          <cell r="C62">
            <v>3</v>
          </cell>
          <cell r="D62">
            <v>101</v>
          </cell>
          <cell r="E62">
            <v>2058</v>
          </cell>
          <cell r="F62">
            <v>75</v>
          </cell>
          <cell r="G62">
            <v>8058</v>
          </cell>
          <cell r="H62">
            <v>43</v>
          </cell>
          <cell r="I62">
            <v>1</v>
          </cell>
          <cell r="J62">
            <v>1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23459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1640</v>
          </cell>
          <cell r="D65">
            <v>87835</v>
          </cell>
          <cell r="E65">
            <v>74085</v>
          </cell>
          <cell r="F65">
            <v>1576</v>
          </cell>
          <cell r="G65">
            <v>412995</v>
          </cell>
          <cell r="H65">
            <v>9413</v>
          </cell>
          <cell r="I65">
            <v>816</v>
          </cell>
          <cell r="J65">
            <v>993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93</v>
          </cell>
          <cell r="D69">
            <v>4269</v>
          </cell>
          <cell r="E69">
            <v>723</v>
          </cell>
          <cell r="F69">
            <v>22</v>
          </cell>
          <cell r="G69">
            <v>1324</v>
          </cell>
          <cell r="H69">
            <v>295</v>
          </cell>
          <cell r="I69">
            <v>8</v>
          </cell>
          <cell r="J69">
            <v>1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19</v>
          </cell>
          <cell r="D70">
            <v>557</v>
          </cell>
          <cell r="E70">
            <v>3011</v>
          </cell>
          <cell r="F70">
            <v>291</v>
          </cell>
          <cell r="G70">
            <v>3858</v>
          </cell>
          <cell r="H70">
            <v>47</v>
          </cell>
          <cell r="I70">
            <v>2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9263</v>
          </cell>
          <cell r="D71">
            <v>21523</v>
          </cell>
          <cell r="E71">
            <v>879</v>
          </cell>
          <cell r="F71">
            <v>28</v>
          </cell>
          <cell r="G71">
            <v>2794</v>
          </cell>
          <cell r="H71">
            <v>1193</v>
          </cell>
          <cell r="I71">
            <v>76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31</v>
          </cell>
          <cell r="D72">
            <v>1463</v>
          </cell>
          <cell r="E72">
            <v>4074</v>
          </cell>
          <cell r="F72">
            <v>417</v>
          </cell>
          <cell r="G72">
            <v>7592</v>
          </cell>
          <cell r="H72">
            <v>298</v>
          </cell>
          <cell r="I72">
            <v>0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893</v>
          </cell>
          <cell r="D73">
            <v>22011</v>
          </cell>
          <cell r="E73">
            <v>3681</v>
          </cell>
          <cell r="F73">
            <v>94</v>
          </cell>
          <cell r="G73">
            <v>17052</v>
          </cell>
          <cell r="H73">
            <v>1115</v>
          </cell>
          <cell r="I73">
            <v>510</v>
          </cell>
          <cell r="J73">
            <v>3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1</v>
          </cell>
          <cell r="D74">
            <v>9</v>
          </cell>
          <cell r="E74">
            <v>1755</v>
          </cell>
          <cell r="F74">
            <v>175</v>
          </cell>
          <cell r="G74">
            <v>4010</v>
          </cell>
          <cell r="H74">
            <v>6</v>
          </cell>
          <cell r="I74">
            <v>0</v>
          </cell>
          <cell r="J74">
            <v>0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513</v>
          </cell>
          <cell r="D75">
            <v>13359</v>
          </cell>
          <cell r="E75">
            <v>2167</v>
          </cell>
          <cell r="F75">
            <v>84</v>
          </cell>
          <cell r="G75">
            <v>9204</v>
          </cell>
          <cell r="H75">
            <v>733</v>
          </cell>
          <cell r="I75">
            <v>278</v>
          </cell>
          <cell r="J75">
            <v>2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5</v>
          </cell>
          <cell r="D76">
            <v>131</v>
          </cell>
          <cell r="E76">
            <v>2811</v>
          </cell>
          <cell r="F76">
            <v>191</v>
          </cell>
          <cell r="G76">
            <v>33076</v>
          </cell>
          <cell r="H76">
            <v>72</v>
          </cell>
          <cell r="I76">
            <v>2</v>
          </cell>
          <cell r="J76">
            <v>0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Total 08</v>
          </cell>
          <cell r="C78">
            <v>10817</v>
          </cell>
          <cell r="D78">
            <v>63320</v>
          </cell>
          <cell r="E78">
            <v>19102</v>
          </cell>
          <cell r="F78">
            <v>1303</v>
          </cell>
          <cell r="G78">
            <v>78910</v>
          </cell>
          <cell r="H78">
            <v>3757</v>
          </cell>
          <cell r="I78">
            <v>876</v>
          </cell>
          <cell r="J78">
            <v>6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998</v>
          </cell>
          <cell r="D81">
            <v>235</v>
          </cell>
          <cell r="E81">
            <v>18</v>
          </cell>
          <cell r="F81">
            <v>2</v>
          </cell>
          <cell r="G81">
            <v>0</v>
          </cell>
          <cell r="H81">
            <v>14</v>
          </cell>
          <cell r="I81">
            <v>0</v>
          </cell>
          <cell r="J81">
            <v>26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str">
            <v>-</v>
          </cell>
          <cell r="I82">
            <v>0</v>
          </cell>
          <cell r="J82">
            <v>0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 t="str">
            <v>-</v>
          </cell>
          <cell r="I83">
            <v>0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0</v>
          </cell>
          <cell r="F84">
            <v>77788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Total 09</v>
          </cell>
          <cell r="C85">
            <v>998</v>
          </cell>
          <cell r="D85">
            <v>235</v>
          </cell>
          <cell r="E85">
            <v>18</v>
          </cell>
          <cell r="F85">
            <v>77790</v>
          </cell>
          <cell r="G85">
            <v>0</v>
          </cell>
          <cell r="H85">
            <v>14</v>
          </cell>
          <cell r="I85">
            <v>0</v>
          </cell>
          <cell r="J85">
            <v>26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0</v>
          </cell>
          <cell r="E88">
            <v>1715</v>
          </cell>
          <cell r="F88">
            <v>0</v>
          </cell>
          <cell r="G88">
            <v>0</v>
          </cell>
          <cell r="H88">
            <v>0</v>
          </cell>
          <cell r="I88">
            <v>7993</v>
          </cell>
          <cell r="J88">
            <v>12505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0</v>
          </cell>
          <cell r="E89">
            <v>671</v>
          </cell>
          <cell r="F89">
            <v>0</v>
          </cell>
          <cell r="G89">
            <v>0</v>
          </cell>
          <cell r="H89">
            <v>0</v>
          </cell>
          <cell r="I89">
            <v>294</v>
          </cell>
          <cell r="J89">
            <v>0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>-</v>
          </cell>
          <cell r="I90">
            <v>0</v>
          </cell>
          <cell r="J90">
            <v>0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156728</v>
          </cell>
          <cell r="G91">
            <v>0</v>
          </cell>
          <cell r="H91" t="str">
            <v>-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170515</v>
          </cell>
          <cell r="G92">
            <v>0</v>
          </cell>
          <cell r="H92" t="str">
            <v>-</v>
          </cell>
          <cell r="I92">
            <v>0</v>
          </cell>
          <cell r="J92">
            <v>80036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-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0</v>
          </cell>
          <cell r="E94">
            <v>1506</v>
          </cell>
          <cell r="F94">
            <v>0</v>
          </cell>
          <cell r="G94">
            <v>0</v>
          </cell>
          <cell r="H94" t="str">
            <v>-</v>
          </cell>
          <cell r="I94">
            <v>227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0</v>
          </cell>
          <cell r="E95">
            <v>7802</v>
          </cell>
          <cell r="F95">
            <v>0</v>
          </cell>
          <cell r="G95">
            <v>0</v>
          </cell>
          <cell r="H95" t="str">
            <v>-</v>
          </cell>
          <cell r="I95">
            <v>445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11694</v>
          </cell>
          <cell r="F105">
            <v>327243</v>
          </cell>
          <cell r="G105">
            <v>0</v>
          </cell>
          <cell r="H105">
            <v>0</v>
          </cell>
          <cell r="I105">
            <v>8958</v>
          </cell>
          <cell r="J105">
            <v>92541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 t="str">
            <v>-</v>
          </cell>
          <cell r="I108">
            <v>0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 t="str">
            <v>-</v>
          </cell>
          <cell r="I109">
            <v>0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>-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 t="str">
            <v>-</v>
          </cell>
          <cell r="I111">
            <v>0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201900</v>
          </cell>
          <cell r="G112">
            <v>0</v>
          </cell>
          <cell r="H112" t="str">
            <v>-</v>
          </cell>
          <cell r="I112">
            <v>267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32338</v>
          </cell>
          <cell r="G113">
            <v>0</v>
          </cell>
          <cell r="H113" t="str">
            <v>-</v>
          </cell>
          <cell r="I113">
            <v>5208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 t="str">
            <v>-</v>
          </cell>
          <cell r="I114">
            <v>0</v>
          </cell>
          <cell r="J114">
            <v>0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-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120000</v>
          </cell>
          <cell r="G116">
            <v>0</v>
          </cell>
          <cell r="H116" t="str">
            <v>-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0</v>
          </cell>
          <cell r="D117">
            <v>0</v>
          </cell>
          <cell r="E117">
            <v>0</v>
          </cell>
          <cell r="F117">
            <v>354238</v>
          </cell>
          <cell r="G117">
            <v>0</v>
          </cell>
          <cell r="H117" t="str">
            <v>-</v>
          </cell>
          <cell r="I117">
            <v>5475</v>
          </cell>
          <cell r="J117">
            <v>0</v>
          </cell>
        </row>
        <row r="118">
          <cell r="C118" t="str">
            <v> </v>
          </cell>
        </row>
        <row r="119">
          <cell r="A119" t="str">
            <v>Total (**)</v>
          </cell>
          <cell r="C119">
            <v>158004</v>
          </cell>
          <cell r="D119">
            <v>275800</v>
          </cell>
          <cell r="E119">
            <v>166131</v>
          </cell>
          <cell r="F119">
            <v>784878</v>
          </cell>
          <cell r="G119">
            <v>715402</v>
          </cell>
          <cell r="H119">
            <v>62846</v>
          </cell>
          <cell r="I119">
            <v>17675</v>
          </cell>
          <cell r="J119">
            <v>93566</v>
          </cell>
        </row>
        <row r="120">
          <cell r="A120" t="str">
            <v>Comparable total (***)</v>
          </cell>
          <cell r="C120">
            <v>158004</v>
          </cell>
          <cell r="D120">
            <v>275800</v>
          </cell>
          <cell r="E120">
            <v>154437</v>
          </cell>
          <cell r="F120">
            <v>430640</v>
          </cell>
          <cell r="G120">
            <v>715402</v>
          </cell>
          <cell r="H120">
            <v>62846</v>
          </cell>
          <cell r="I120">
            <v>12200</v>
          </cell>
          <cell r="J120">
            <v>93566</v>
          </cell>
        </row>
      </sheetData>
      <sheetData sheetId="8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0102</v>
          </cell>
          <cell r="B11" t="str">
            <v>District heating plants 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</row>
        <row r="12">
          <cell r="A12" t="str">
            <v>0103</v>
          </cell>
          <cell r="B12" t="str">
            <v>Petroleum refining plants 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0104</v>
          </cell>
          <cell r="B13" t="str">
            <v>Solid fuel transformation plants 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</row>
        <row r="15">
          <cell r="A15" t="str">
            <v>Total 01</v>
          </cell>
          <cell r="C15">
            <v>1287767</v>
          </cell>
          <cell r="D15">
            <v>252702</v>
          </cell>
          <cell r="E15">
            <v>10280</v>
          </cell>
          <cell r="F15">
            <v>9149</v>
          </cell>
          <cell r="G15">
            <v>19568</v>
          </cell>
          <cell r="H15">
            <v>65790</v>
          </cell>
          <cell r="I15">
            <v>9255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</row>
        <row r="19">
          <cell r="A19" t="str">
            <v>0202</v>
          </cell>
          <cell r="B19" t="str">
            <v>Residential plants 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</row>
        <row r="20">
          <cell r="A20" t="str">
            <v>0203</v>
          </cell>
          <cell r="B20" t="str">
            <v>Plants in agriculture, forestry and aquaculture 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</row>
        <row r="21">
          <cell r="A21" t="str">
            <v>Total 02</v>
          </cell>
          <cell r="C21">
            <v>76606</v>
          </cell>
          <cell r="D21">
            <v>22333</v>
          </cell>
          <cell r="E21">
            <v>56845</v>
          </cell>
          <cell r="F21">
            <v>41457</v>
          </cell>
          <cell r="G21">
            <v>865962</v>
          </cell>
          <cell r="H21">
            <v>29481</v>
          </cell>
          <cell r="I21">
            <v>2534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</row>
        <row r="25">
          <cell r="A25" t="str">
            <v>0302</v>
          </cell>
          <cell r="B25" t="str">
            <v>Comb. manu. ind.- process furnaces without contact 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</row>
        <row r="26">
          <cell r="A26" t="str">
            <v>0303</v>
          </cell>
          <cell r="B26" t="str">
            <v>Comb. manu. ind.- processes with contact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</row>
        <row r="27">
          <cell r="A27" t="str">
            <v>Total 03</v>
          </cell>
          <cell r="C27">
            <v>482758</v>
          </cell>
          <cell r="D27">
            <v>168068</v>
          </cell>
          <cell r="E27">
            <v>12049</v>
          </cell>
          <cell r="F27">
            <v>7382</v>
          </cell>
          <cell r="G27">
            <v>394026</v>
          </cell>
          <cell r="H27">
            <v>64432</v>
          </cell>
          <cell r="I27">
            <v>6558</v>
          </cell>
          <cell r="J27">
            <v>2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A32" t="str">
            <v>0403</v>
          </cell>
          <cell r="B32" t="str">
            <v>Processes in non-ferrous metal industries 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</row>
        <row r="33">
          <cell r="A33" t="str">
            <v>0404</v>
          </cell>
          <cell r="B33" t="str">
            <v>Processes in inorganic chemical industries 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 t="str">
            <v>-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</row>
        <row r="36">
          <cell r="A36" t="str">
            <v>0407</v>
          </cell>
          <cell r="B36" t="str">
            <v>Cooling plants 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</row>
        <row r="37">
          <cell r="A37" t="str">
            <v>Total 04</v>
          </cell>
          <cell r="C37">
            <v>58715</v>
          </cell>
          <cell r="D37">
            <v>10377</v>
          </cell>
          <cell r="E37">
            <v>76376</v>
          </cell>
          <cell r="F37">
            <v>3999</v>
          </cell>
          <cell r="G37">
            <v>233021</v>
          </cell>
          <cell r="H37">
            <v>15612</v>
          </cell>
          <cell r="I37">
            <v>6824</v>
          </cell>
          <cell r="J37">
            <v>10391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</row>
        <row r="44">
          <cell r="A44" t="str">
            <v>0505</v>
          </cell>
          <cell r="B44" t="str">
            <v>Gasoline distribution 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</row>
        <row r="45">
          <cell r="A45" t="str">
            <v>0506</v>
          </cell>
          <cell r="B45" t="str">
            <v>Gas distribution networks 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A46" t="str">
            <v>0507</v>
          </cell>
          <cell r="B46" t="str">
            <v>Geothermal energy extraction 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59934</v>
          </cell>
          <cell r="F47">
            <v>653199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A51" t="str">
            <v>0602</v>
          </cell>
          <cell r="B51" t="str">
            <v>Degreasing, dry cleaning and electronics </v>
          </cell>
          <cell r="C51" t="str">
            <v>-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</row>
        <row r="52">
          <cell r="A52" t="str">
            <v>0603</v>
          </cell>
          <cell r="B52" t="str">
            <v>Chemicals products manufacturing or processing </v>
          </cell>
          <cell r="C52" t="str">
            <v>-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</row>
        <row r="53">
          <cell r="A53" t="str">
            <v>0604</v>
          </cell>
          <cell r="B53" t="str">
            <v>Other use of solvents and related activities </v>
          </cell>
          <cell r="C53" t="str">
            <v>-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</row>
        <row r="54">
          <cell r="A54" t="str">
            <v>0605</v>
          </cell>
          <cell r="B54" t="str">
            <v>Use of N2O 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314146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</row>
        <row r="59">
          <cell r="A59" t="str">
            <v>0702</v>
          </cell>
          <cell r="B59" t="str">
            <v>Light duty vehicles &lt; 3.5 t 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</row>
        <row r="60">
          <cell r="A60" t="str">
            <v>0703</v>
          </cell>
          <cell r="B60" t="str">
            <v>Heavy duty vehicles &gt; 3.5 t and buses 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</row>
        <row r="61">
          <cell r="A61" t="str">
            <v>0704</v>
          </cell>
          <cell r="B61" t="str">
            <v>Mopeds and motorcycles &lt; 50 cm3 </v>
          </cell>
          <cell r="C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</row>
        <row r="62">
          <cell r="A62" t="str">
            <v>0705</v>
          </cell>
          <cell r="B62" t="str">
            <v>Motorcycles &gt; 50 cm3 </v>
          </cell>
          <cell r="C62" t="str">
            <v>-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</row>
        <row r="63">
          <cell r="A63" t="str">
            <v>0706</v>
          </cell>
          <cell r="B63" t="str">
            <v>Gasoline evaporation from vehicles </v>
          </cell>
          <cell r="C63" t="str">
            <v>-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</row>
        <row r="64">
          <cell r="A64" t="str">
            <v>0707</v>
          </cell>
          <cell r="B64" t="str">
            <v>Automobile tyre and brake wear 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</row>
        <row r="65">
          <cell r="A65" t="str">
            <v>Total 07</v>
          </cell>
          <cell r="C65">
            <v>67889</v>
          </cell>
          <cell r="D65">
            <v>527743</v>
          </cell>
          <cell r="E65">
            <v>498976</v>
          </cell>
          <cell r="F65">
            <v>13060</v>
          </cell>
          <cell r="G65">
            <v>2738672</v>
          </cell>
          <cell r="H65">
            <v>50206</v>
          </cell>
          <cell r="I65">
            <v>2322</v>
          </cell>
          <cell r="J65">
            <v>1094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</row>
        <row r="69">
          <cell r="A69" t="str">
            <v>0802</v>
          </cell>
          <cell r="B69" t="str">
            <v>Other mobile &amp; mach.- railways </v>
          </cell>
          <cell r="C69" t="str">
            <v>-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</row>
        <row r="70">
          <cell r="A70" t="str">
            <v>0803</v>
          </cell>
          <cell r="B70" t="str">
            <v>Other mobile &amp; mach.- inland waterways 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</row>
        <row r="71">
          <cell r="A71" t="str">
            <v>0804</v>
          </cell>
          <cell r="B71" t="str">
            <v>Other mobile &amp; mach.- maritime activities</v>
          </cell>
          <cell r="C71" t="str">
            <v>-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</row>
        <row r="72">
          <cell r="A72" t="str">
            <v>0805</v>
          </cell>
          <cell r="B72" t="str">
            <v>Other mobile &amp; mach.- air traffic</v>
          </cell>
          <cell r="C72" t="str">
            <v>-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</row>
        <row r="73">
          <cell r="A73" t="str">
            <v>0806</v>
          </cell>
          <cell r="B73" t="str">
            <v>Other mobile &amp; mach.- agriculture 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</row>
        <row r="74">
          <cell r="A74" t="str">
            <v>0807</v>
          </cell>
          <cell r="B74" t="str">
            <v>Other mobile &amp; mach.- forestry 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</row>
        <row r="75">
          <cell r="A75" t="str">
            <v>0808</v>
          </cell>
          <cell r="B75" t="str">
            <v>Other mobile &amp; mach.- industry 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</row>
        <row r="76">
          <cell r="A76" t="str">
            <v>0809</v>
          </cell>
          <cell r="B76" t="str">
            <v>Other mobile &amp; mach.- household and gardening </v>
          </cell>
          <cell r="C76" t="str">
            <v>-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</row>
        <row r="77">
          <cell r="A77" t="str">
            <v>0810</v>
          </cell>
          <cell r="B77" t="str">
            <v>Other mobile &amp; mach.- other off-road 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</row>
        <row r="78">
          <cell r="A78" t="str">
            <v>Total 08</v>
          </cell>
          <cell r="C78">
            <v>55214</v>
          </cell>
          <cell r="D78">
            <v>225575</v>
          </cell>
          <cell r="E78">
            <v>40271</v>
          </cell>
          <cell r="F78">
            <v>1613</v>
          </cell>
          <cell r="G78">
            <v>113099</v>
          </cell>
          <cell r="H78">
            <v>13274</v>
          </cell>
          <cell r="I78">
            <v>343</v>
          </cell>
          <cell r="J78">
            <v>20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</row>
        <row r="83">
          <cell r="A83" t="str">
            <v>0909</v>
          </cell>
          <cell r="B83" t="str">
            <v>Cremation 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</row>
        <row r="84">
          <cell r="A84" t="str">
            <v>0910</v>
          </cell>
          <cell r="B84" t="str">
            <v>Other waste treatment 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</row>
        <row r="85">
          <cell r="A85" t="str">
            <v>Total 09</v>
          </cell>
          <cell r="C85">
            <v>31955</v>
          </cell>
          <cell r="D85">
            <v>15645</v>
          </cell>
          <cell r="E85">
            <v>51191</v>
          </cell>
          <cell r="F85">
            <v>651447</v>
          </cell>
          <cell r="G85">
            <v>315162</v>
          </cell>
          <cell r="H85">
            <v>7878</v>
          </cell>
          <cell r="I85">
            <v>489</v>
          </cell>
          <cell r="J85">
            <v>0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</row>
        <row r="89">
          <cell r="A89" t="str">
            <v>1002</v>
          </cell>
          <cell r="B89" t="str">
            <v>Cultures without fertilizers 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</row>
        <row r="90">
          <cell r="A90" t="str">
            <v>1003</v>
          </cell>
          <cell r="B90" t="str">
            <v>On-field burning of stubble, straw, ... 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</row>
        <row r="91">
          <cell r="A91" t="str">
            <v>1004</v>
          </cell>
          <cell r="B91" t="str">
            <v>Enteric fermentation 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</row>
        <row r="92">
          <cell r="A92" t="str">
            <v>1005</v>
          </cell>
          <cell r="B92" t="str">
            <v>Manure management </v>
          </cell>
          <cell r="C92" t="str">
            <v>-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</row>
        <row r="93">
          <cell r="A93" t="str">
            <v>1006</v>
          </cell>
          <cell r="B93" t="str">
            <v>Use of pesticides 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A94" t="str">
            <v>1007</v>
          </cell>
          <cell r="B94" t="str">
            <v>Managed deciduous forests </v>
          </cell>
          <cell r="C94" t="str">
            <v>-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</row>
        <row r="95">
          <cell r="A95" t="str">
            <v>1008</v>
          </cell>
          <cell r="B95" t="str">
            <v>Managed coniferous forests </v>
          </cell>
          <cell r="C95" t="str">
            <v>-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</row>
        <row r="96">
          <cell r="A96" t="str">
            <v>1011</v>
          </cell>
          <cell r="B96" t="str">
            <v>Luwc - wood biomass stock change/annual growth 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</row>
        <row r="97">
          <cell r="A97" t="str">
            <v>1012</v>
          </cell>
          <cell r="B97" t="str">
            <v>Luwc - wood biomass stock change/annual harvest 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</row>
        <row r="98">
          <cell r="A98" t="str">
            <v>1013</v>
          </cell>
          <cell r="B98" t="str">
            <v>Luwc - conversion/burning aboveground biomass 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</row>
        <row r="99">
          <cell r="A99" t="str">
            <v>1014</v>
          </cell>
          <cell r="B99" t="str">
            <v>Luwc - conversion/aboveground biomass decay 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</row>
        <row r="100">
          <cell r="A100" t="str">
            <v>1015</v>
          </cell>
          <cell r="B100" t="str">
            <v>Luwc - conversion/soil carbon release 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</row>
        <row r="105">
          <cell r="A105" t="str">
            <v>Total 10</v>
          </cell>
          <cell r="C105">
            <v>0</v>
          </cell>
          <cell r="D105">
            <v>839</v>
          </cell>
          <cell r="E105">
            <v>78885</v>
          </cell>
          <cell r="F105">
            <v>928101</v>
          </cell>
          <cell r="G105">
            <v>121713</v>
          </cell>
          <cell r="H105">
            <v>14333</v>
          </cell>
          <cell r="I105">
            <v>59989</v>
          </cell>
          <cell r="J105">
            <v>332962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</row>
        <row r="109">
          <cell r="A109" t="str">
            <v>1102</v>
          </cell>
          <cell r="B109" t="str">
            <v>Non-managed coniferous forests </v>
          </cell>
          <cell r="C109" t="str">
            <v>-</v>
          </cell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</row>
        <row r="110">
          <cell r="A110" t="str">
            <v>1103</v>
          </cell>
          <cell r="B110" t="str">
            <v>Forest fires </v>
          </cell>
          <cell r="C110" t="str">
            <v>-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</row>
        <row r="111">
          <cell r="A111" t="str">
            <v>1104</v>
          </cell>
          <cell r="B111" t="str">
            <v>Natural grassland 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</row>
        <row r="112">
          <cell r="A112" t="str">
            <v>1105</v>
          </cell>
          <cell r="B112" t="str">
            <v>Wetlands (marshes-swamps) 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</row>
        <row r="113">
          <cell r="A113" t="str">
            <v>1106</v>
          </cell>
          <cell r="B113" t="str">
            <v>Waters 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</row>
        <row r="114">
          <cell r="A114" t="str">
            <v>1107</v>
          </cell>
          <cell r="B114" t="str">
            <v>Animals 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A115" t="str">
            <v>1108</v>
          </cell>
          <cell r="B115" t="str">
            <v>Volcanoes 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</row>
        <row r="116">
          <cell r="A116" t="str">
            <v>1109</v>
          </cell>
          <cell r="B116" t="str">
            <v>Near-surface deposits 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A117" t="str">
            <v>Total 11</v>
          </cell>
          <cell r="C117">
            <v>0</v>
          </cell>
          <cell r="D117">
            <v>4402</v>
          </cell>
          <cell r="E117">
            <v>770941</v>
          </cell>
          <cell r="F117">
            <v>854461</v>
          </cell>
          <cell r="G117">
            <v>11617</v>
          </cell>
          <cell r="H117" t="str">
            <v>-</v>
          </cell>
          <cell r="I117">
            <v>107426</v>
          </cell>
          <cell r="J117">
            <v>0</v>
          </cell>
        </row>
        <row r="119">
          <cell r="A119" t="str">
            <v>Total</v>
          </cell>
          <cell r="C119">
            <v>2060904</v>
          </cell>
          <cell r="D119">
            <v>1227684</v>
          </cell>
          <cell r="E119">
            <v>1969894</v>
          </cell>
          <cell r="F119">
            <v>3163868</v>
          </cell>
          <cell r="G119">
            <v>4812840</v>
          </cell>
          <cell r="H119">
            <v>261006</v>
          </cell>
          <cell r="I119">
            <v>195740</v>
          </cell>
          <cell r="J119">
            <v>344469</v>
          </cell>
        </row>
        <row r="120">
          <cell r="A120" t="str">
            <v>Comparable total (*)</v>
          </cell>
          <cell r="C120">
            <v>2060904</v>
          </cell>
          <cell r="D120">
            <v>1223282</v>
          </cell>
          <cell r="E120">
            <v>1120068</v>
          </cell>
          <cell r="F120">
            <v>2309407</v>
          </cell>
          <cell r="G120">
            <v>4801223</v>
          </cell>
          <cell r="H120">
            <v>246673</v>
          </cell>
          <cell r="I120">
            <v>88314</v>
          </cell>
          <cell r="J120">
            <v>344469</v>
          </cell>
        </row>
      </sheetData>
      <sheetData sheetId="9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0102</v>
          </cell>
          <cell r="B11" t="str">
            <v>District heating plants 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</row>
        <row r="12">
          <cell r="A12" t="str">
            <v>0103</v>
          </cell>
          <cell r="B12" t="str">
            <v>Petroleum refining plants 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0104</v>
          </cell>
          <cell r="B13" t="str">
            <v>Solid fuel transformation plants 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</row>
        <row r="15">
          <cell r="A15" t="str">
            <v>Total 01</v>
          </cell>
          <cell r="C15">
            <v>35000</v>
          </cell>
          <cell r="D15">
            <v>54000</v>
          </cell>
          <cell r="E15">
            <v>1000</v>
          </cell>
          <cell r="F15">
            <v>2000</v>
          </cell>
          <cell r="G15">
            <v>7000</v>
          </cell>
          <cell r="H15">
            <v>25000</v>
          </cell>
          <cell r="I15">
            <v>1000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</row>
        <row r="19">
          <cell r="A19" t="str">
            <v>0202</v>
          </cell>
          <cell r="B19" t="str">
            <v>Residential plants 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</row>
        <row r="20">
          <cell r="A20" t="str">
            <v>0203</v>
          </cell>
          <cell r="B20" t="str">
            <v>Plants in agriculture, forestry and aquaculture 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</row>
        <row r="21">
          <cell r="A21" t="str">
            <v>Total 02</v>
          </cell>
          <cell r="C21">
            <v>7000</v>
          </cell>
          <cell r="D21">
            <v>16000</v>
          </cell>
          <cell r="E21">
            <v>43000</v>
          </cell>
          <cell r="F21">
            <v>9000</v>
          </cell>
          <cell r="G21">
            <v>39000</v>
          </cell>
          <cell r="H21">
            <v>12000</v>
          </cell>
          <cell r="I21">
            <v>1300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</row>
        <row r="25">
          <cell r="A25" t="str">
            <v>0302</v>
          </cell>
          <cell r="B25" t="str">
            <v>Comb. manu. ind.- process furnaces without contact 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</row>
        <row r="26">
          <cell r="A26" t="str">
            <v>0303</v>
          </cell>
          <cell r="B26" t="str">
            <v>Comb. manu. ind.- processes with contact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</row>
        <row r="27">
          <cell r="A27" t="str">
            <v>Total 03</v>
          </cell>
          <cell r="C27">
            <v>41000</v>
          </cell>
          <cell r="D27">
            <v>20000</v>
          </cell>
          <cell r="E27">
            <v>1000</v>
          </cell>
          <cell r="F27">
            <v>2000</v>
          </cell>
          <cell r="G27">
            <v>41000</v>
          </cell>
          <cell r="H27">
            <v>29000</v>
          </cell>
          <cell r="I27">
            <v>1000</v>
          </cell>
          <cell r="J27">
            <v>0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A32" t="str">
            <v>0403</v>
          </cell>
          <cell r="B32" t="str">
            <v>Processes in non-ferrous metal industries 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</row>
        <row r="33">
          <cell r="A33" t="str">
            <v>0404</v>
          </cell>
          <cell r="B33" t="str">
            <v>Processes in inorganic chemical industries 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 t="str">
            <v>-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</row>
        <row r="36">
          <cell r="A36" t="str">
            <v>0407</v>
          </cell>
          <cell r="B36" t="str">
            <v>Cooling plants 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</row>
        <row r="37">
          <cell r="A37" t="str">
            <v>Total 04</v>
          </cell>
          <cell r="C37">
            <v>23000</v>
          </cell>
          <cell r="D37">
            <v>20400</v>
          </cell>
          <cell r="E37">
            <v>14000</v>
          </cell>
          <cell r="F37">
            <v>4000</v>
          </cell>
          <cell r="G37">
            <v>0</v>
          </cell>
          <cell r="H37">
            <v>800</v>
          </cell>
          <cell r="I37">
            <v>2800</v>
          </cell>
          <cell r="J37">
            <v>1000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</row>
        <row r="44">
          <cell r="A44" t="str">
            <v>0505</v>
          </cell>
          <cell r="B44" t="str">
            <v>Gasoline distribution 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</row>
        <row r="45">
          <cell r="A45" t="str">
            <v>0506</v>
          </cell>
          <cell r="B45" t="str">
            <v>Gas distribution networks 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A46" t="str">
            <v>0507</v>
          </cell>
          <cell r="B46" t="str">
            <v>Geothermal energy extraction 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10000</v>
          </cell>
          <cell r="F47">
            <v>100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A51" t="str">
            <v>0602</v>
          </cell>
          <cell r="B51" t="str">
            <v>Degreasing, dry cleaning and electronics </v>
          </cell>
          <cell r="C51" t="str">
            <v>-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</row>
        <row r="52">
          <cell r="A52" t="str">
            <v>0603</v>
          </cell>
          <cell r="B52" t="str">
            <v>Chemicals products manufacturing or processing </v>
          </cell>
          <cell r="C52" t="str">
            <v>-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</row>
        <row r="53">
          <cell r="A53" t="str">
            <v>0604</v>
          </cell>
          <cell r="B53" t="str">
            <v>Other use of solvents and related activities </v>
          </cell>
          <cell r="C53" t="str">
            <v>-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</row>
        <row r="54">
          <cell r="A54" t="str">
            <v>0605</v>
          </cell>
          <cell r="B54" t="str">
            <v>Use of N2O 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39000</v>
          </cell>
          <cell r="F55">
            <v>0</v>
          </cell>
          <cell r="G55">
            <v>0</v>
          </cell>
          <cell r="H55" t="str">
            <v>-</v>
          </cell>
          <cell r="I55">
            <v>200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</row>
        <row r="59">
          <cell r="A59" t="str">
            <v>0702</v>
          </cell>
          <cell r="B59" t="str">
            <v>Light duty vehicles &lt; 3.5 t 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</row>
        <row r="60">
          <cell r="A60" t="str">
            <v>0703</v>
          </cell>
          <cell r="B60" t="str">
            <v>Heavy duty vehicles &gt; 3.5 t and buses 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</row>
        <row r="61">
          <cell r="A61" t="str">
            <v>0704</v>
          </cell>
          <cell r="B61" t="str">
            <v>Mopeds and motorcycles &lt; 50 cm3 </v>
          </cell>
          <cell r="C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</row>
        <row r="62">
          <cell r="A62" t="str">
            <v>0705</v>
          </cell>
          <cell r="B62" t="str">
            <v>Motorcycles &gt; 50 cm3 </v>
          </cell>
          <cell r="C62" t="str">
            <v>-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</row>
        <row r="63">
          <cell r="A63" t="str">
            <v>0706</v>
          </cell>
          <cell r="B63" t="str">
            <v>Gasoline evaporation from vehicles </v>
          </cell>
          <cell r="C63" t="str">
            <v>-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</row>
        <row r="64">
          <cell r="A64" t="str">
            <v>0707</v>
          </cell>
          <cell r="B64" t="str">
            <v>Automobile tyre and brake wear 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</row>
        <row r="65">
          <cell r="A65" t="str">
            <v>Total 07</v>
          </cell>
          <cell r="C65">
            <v>2200</v>
          </cell>
          <cell r="D65">
            <v>135000</v>
          </cell>
          <cell r="E65">
            <v>51900</v>
          </cell>
          <cell r="F65">
            <v>2600</v>
          </cell>
          <cell r="G65">
            <v>311000</v>
          </cell>
          <cell r="H65">
            <v>9500</v>
          </cell>
          <cell r="I65">
            <v>800</v>
          </cell>
          <cell r="J65">
            <v>0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</row>
        <row r="69">
          <cell r="A69" t="str">
            <v>0802</v>
          </cell>
          <cell r="B69" t="str">
            <v>Other mobile &amp; mach.- railways </v>
          </cell>
          <cell r="C69" t="str">
            <v>-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</row>
        <row r="70">
          <cell r="A70" t="str">
            <v>0803</v>
          </cell>
          <cell r="B70" t="str">
            <v>Other mobile &amp; mach.- inland waterways 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</row>
        <row r="71">
          <cell r="A71" t="str">
            <v>0804</v>
          </cell>
          <cell r="B71" t="str">
            <v>Other mobile &amp; mach.- maritime activities</v>
          </cell>
          <cell r="C71" t="str">
            <v>-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</row>
        <row r="72">
          <cell r="A72" t="str">
            <v>0805</v>
          </cell>
          <cell r="B72" t="str">
            <v>Other mobile &amp; mach.- air traffic</v>
          </cell>
          <cell r="C72" t="str">
            <v>-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</row>
        <row r="73">
          <cell r="A73" t="str">
            <v>0806</v>
          </cell>
          <cell r="B73" t="str">
            <v>Other mobile &amp; mach.- agriculture 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</row>
        <row r="74">
          <cell r="A74" t="str">
            <v>0807</v>
          </cell>
          <cell r="B74" t="str">
            <v>Other mobile &amp; mach.- forestry 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</row>
        <row r="75">
          <cell r="A75" t="str">
            <v>0808</v>
          </cell>
          <cell r="B75" t="str">
            <v>Other mobile &amp; mach.- industry 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</row>
        <row r="76">
          <cell r="A76" t="str">
            <v>0809</v>
          </cell>
          <cell r="B76" t="str">
            <v>Other mobile &amp; mach.- household and gardening </v>
          </cell>
          <cell r="C76" t="str">
            <v>-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</row>
        <row r="77">
          <cell r="A77" t="str">
            <v>0810</v>
          </cell>
          <cell r="B77" t="str">
            <v>Other mobile &amp; mach.- other off-road 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</row>
        <row r="78">
          <cell r="A78" t="str">
            <v>Total 08</v>
          </cell>
          <cell r="C78">
            <v>2400</v>
          </cell>
          <cell r="D78">
            <v>42500</v>
          </cell>
          <cell r="E78">
            <v>15200</v>
          </cell>
          <cell r="F78">
            <v>400</v>
          </cell>
          <cell r="G78">
            <v>40000</v>
          </cell>
          <cell r="H78">
            <v>1700</v>
          </cell>
          <cell r="I78">
            <v>200</v>
          </cell>
          <cell r="J78">
            <v>0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</row>
        <row r="83">
          <cell r="A83" t="str">
            <v>0909</v>
          </cell>
          <cell r="B83" t="str">
            <v>Cremation 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</row>
        <row r="84">
          <cell r="A84" t="str">
            <v>0910</v>
          </cell>
          <cell r="B84" t="str">
            <v>Other waste treatment 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</row>
        <row r="85">
          <cell r="A85" t="str">
            <v>Total 09</v>
          </cell>
          <cell r="C85">
            <v>0</v>
          </cell>
          <cell r="D85">
            <v>0</v>
          </cell>
          <cell r="E85">
            <v>2000</v>
          </cell>
          <cell r="F85">
            <v>122000</v>
          </cell>
          <cell r="G85">
            <v>0</v>
          </cell>
          <cell r="H85">
            <v>1000</v>
          </cell>
          <cell r="I85">
            <v>100</v>
          </cell>
          <cell r="J85">
            <v>0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</row>
        <row r="89">
          <cell r="A89" t="str">
            <v>1002</v>
          </cell>
          <cell r="B89" t="str">
            <v>Cultures without fertilizers 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</row>
        <row r="90">
          <cell r="A90" t="str">
            <v>1003</v>
          </cell>
          <cell r="B90" t="str">
            <v>On-field burning of stubble, straw, ... 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</row>
        <row r="91">
          <cell r="A91" t="str">
            <v>1004</v>
          </cell>
          <cell r="B91" t="str">
            <v>Enteric fermentation 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</row>
        <row r="92">
          <cell r="A92" t="str">
            <v>1005</v>
          </cell>
          <cell r="B92" t="str">
            <v>Manure management </v>
          </cell>
          <cell r="C92" t="str">
            <v>-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</row>
        <row r="93">
          <cell r="A93" t="str">
            <v>1006</v>
          </cell>
          <cell r="B93" t="str">
            <v>Use of pesticides 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A94" t="str">
            <v>1007</v>
          </cell>
          <cell r="B94" t="str">
            <v>Managed deciduous forests </v>
          </cell>
          <cell r="C94" t="str">
            <v>-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</row>
        <row r="95">
          <cell r="A95" t="str">
            <v>1008</v>
          </cell>
          <cell r="B95" t="str">
            <v>Managed coniferous forests </v>
          </cell>
          <cell r="C95" t="str">
            <v>-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</row>
        <row r="96">
          <cell r="A96" t="str">
            <v>1011</v>
          </cell>
          <cell r="B96" t="str">
            <v>Luwc - wood biomass stock change/annual growth 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</row>
        <row r="97">
          <cell r="A97" t="str">
            <v>1012</v>
          </cell>
          <cell r="B97" t="str">
            <v>Luwc - wood biomass stock change/annual harvest 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</row>
        <row r="98">
          <cell r="A98" t="str">
            <v>1013</v>
          </cell>
          <cell r="B98" t="str">
            <v>Luwc - conversion/burning aboveground biomass 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</row>
        <row r="99">
          <cell r="A99" t="str">
            <v>1014</v>
          </cell>
          <cell r="B99" t="str">
            <v>Luwc - conversion/aboveground biomass decay 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</row>
        <row r="100">
          <cell r="A100" t="str">
            <v>1015</v>
          </cell>
          <cell r="B100" t="str">
            <v>Luwc - conversion/soil carbon release 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0</v>
          </cell>
          <cell r="F105">
            <v>95000</v>
          </cell>
          <cell r="G105">
            <v>0</v>
          </cell>
          <cell r="H105">
            <v>0</v>
          </cell>
          <cell r="I105">
            <v>9000</v>
          </cell>
          <cell r="J105">
            <v>40000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</row>
        <row r="109">
          <cell r="A109" t="str">
            <v>1102</v>
          </cell>
          <cell r="B109" t="str">
            <v>Non-managed coniferous forests </v>
          </cell>
          <cell r="C109" t="str">
            <v>-</v>
          </cell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</row>
        <row r="110">
          <cell r="A110" t="str">
            <v>1103</v>
          </cell>
          <cell r="B110" t="str">
            <v>Forest fires </v>
          </cell>
          <cell r="C110" t="str">
            <v>-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</row>
        <row r="111">
          <cell r="A111" t="str">
            <v>1104</v>
          </cell>
          <cell r="B111" t="str">
            <v>Natural grassland 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</row>
        <row r="112">
          <cell r="A112" t="str">
            <v>1105</v>
          </cell>
          <cell r="B112" t="str">
            <v>Wetlands (marshes-swamps) 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</row>
        <row r="113">
          <cell r="A113" t="str">
            <v>1106</v>
          </cell>
          <cell r="B113" t="str">
            <v>Waters 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</row>
        <row r="114">
          <cell r="A114" t="str">
            <v>1107</v>
          </cell>
          <cell r="B114" t="str">
            <v>Animals 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A115" t="str">
            <v>1108</v>
          </cell>
          <cell r="B115" t="str">
            <v>Volcanoes 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</row>
        <row r="116">
          <cell r="A116" t="str">
            <v>1109</v>
          </cell>
          <cell r="B116" t="str">
            <v>Near-surface deposits 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A117" t="str">
            <v>Total 11</v>
          </cell>
          <cell r="C117">
            <v>0</v>
          </cell>
          <cell r="D117">
            <v>0</v>
          </cell>
          <cell r="E117" t="str">
            <v>-</v>
          </cell>
          <cell r="F117" t="str">
            <v>-</v>
          </cell>
          <cell r="G117">
            <v>0</v>
          </cell>
          <cell r="H117" t="str">
            <v>-</v>
          </cell>
          <cell r="I117" t="str">
            <v>-</v>
          </cell>
          <cell r="J117">
            <v>0</v>
          </cell>
        </row>
        <row r="119">
          <cell r="A119" t="str">
            <v>Total</v>
          </cell>
          <cell r="C119">
            <v>110600</v>
          </cell>
          <cell r="D119">
            <v>287900</v>
          </cell>
          <cell r="E119">
            <v>177100</v>
          </cell>
          <cell r="F119">
            <v>237100</v>
          </cell>
          <cell r="G119">
            <v>438000</v>
          </cell>
          <cell r="H119">
            <v>79000</v>
          </cell>
          <cell r="I119">
            <v>16400</v>
          </cell>
          <cell r="J119">
            <v>41000</v>
          </cell>
        </row>
        <row r="120">
          <cell r="A120" t="str">
            <v>Comparable total (**)</v>
          </cell>
          <cell r="C120">
            <v>110600</v>
          </cell>
          <cell r="D120">
            <v>287900</v>
          </cell>
          <cell r="E120">
            <v>177100</v>
          </cell>
          <cell r="F120">
            <v>237100</v>
          </cell>
          <cell r="G120">
            <v>438000</v>
          </cell>
          <cell r="H120">
            <v>79000</v>
          </cell>
          <cell r="I120">
            <v>16400</v>
          </cell>
          <cell r="J120">
            <v>41000</v>
          </cell>
        </row>
      </sheetData>
      <sheetData sheetId="10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157457.17</v>
          </cell>
          <cell r="D10">
            <v>62922.42</v>
          </cell>
          <cell r="E10">
            <v>652.72</v>
          </cell>
          <cell r="F10">
            <v>356.15</v>
          </cell>
          <cell r="G10">
            <v>3583.68</v>
          </cell>
          <cell r="H10">
            <v>24860.98</v>
          </cell>
          <cell r="I10">
            <v>578.87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>
            <v>38377.3</v>
          </cell>
          <cell r="D11">
            <v>10832.2</v>
          </cell>
          <cell r="E11">
            <v>615.61</v>
          </cell>
          <cell r="F11">
            <v>635.74</v>
          </cell>
          <cell r="G11">
            <v>6577.88</v>
          </cell>
          <cell r="H11">
            <v>6340.42</v>
          </cell>
          <cell r="I11">
            <v>202.15</v>
          </cell>
          <cell r="J11">
            <v>0</v>
          </cell>
        </row>
        <row r="12">
          <cell r="A12" t="str">
            <v>0103</v>
          </cell>
          <cell r="B12" t="str">
            <v>Petroleum refining plants </v>
          </cell>
          <cell r="C12">
            <v>120592.04</v>
          </cell>
          <cell r="D12">
            <v>16834.47</v>
          </cell>
          <cell r="E12">
            <v>537.87</v>
          </cell>
          <cell r="F12">
            <v>537.87</v>
          </cell>
          <cell r="G12">
            <v>2962.91</v>
          </cell>
          <cell r="H12">
            <v>13275.6</v>
          </cell>
          <cell r="I12">
            <v>498.57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11497.02</v>
          </cell>
          <cell r="D13">
            <v>6459</v>
          </cell>
          <cell r="E13">
            <v>16.15</v>
          </cell>
          <cell r="F13">
            <v>16.15</v>
          </cell>
          <cell r="G13">
            <v>3875.4</v>
          </cell>
          <cell r="H13">
            <v>1001.15</v>
          </cell>
          <cell r="I13">
            <v>12.92</v>
          </cell>
          <cell r="J13">
            <v>0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4855.97</v>
          </cell>
          <cell r="D14">
            <v>2384.26</v>
          </cell>
          <cell r="E14">
            <v>21.58</v>
          </cell>
          <cell r="F14">
            <v>30.08</v>
          </cell>
          <cell r="G14">
            <v>121.91</v>
          </cell>
          <cell r="H14">
            <v>451.27</v>
          </cell>
          <cell r="I14">
            <v>18.32</v>
          </cell>
          <cell r="J14">
            <v>0</v>
          </cell>
        </row>
        <row r="15">
          <cell r="A15" t="str">
            <v>Total 01</v>
          </cell>
          <cell r="C15">
            <v>332779.5</v>
          </cell>
          <cell r="D15">
            <v>99432.34999999999</v>
          </cell>
          <cell r="E15">
            <v>1843.9299999999998</v>
          </cell>
          <cell r="F15">
            <v>1575.99</v>
          </cell>
          <cell r="G15">
            <v>17121.78</v>
          </cell>
          <cell r="H15">
            <v>45929.42</v>
          </cell>
          <cell r="I15">
            <v>1310.83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36772.47</v>
          </cell>
          <cell r="D18">
            <v>21818.1</v>
          </cell>
          <cell r="E18">
            <v>1579.42</v>
          </cell>
          <cell r="F18">
            <v>4678.57</v>
          </cell>
          <cell r="G18">
            <v>13989.22</v>
          </cell>
          <cell r="H18">
            <v>27595.34</v>
          </cell>
          <cell r="I18">
            <v>1016.96</v>
          </cell>
          <cell r="J18">
            <v>0</v>
          </cell>
        </row>
        <row r="19">
          <cell r="A19" t="str">
            <v>0202</v>
          </cell>
          <cell r="B19" t="str">
            <v>Residential plants </v>
          </cell>
          <cell r="C19">
            <v>68127.82</v>
          </cell>
          <cell r="D19">
            <v>74862.29</v>
          </cell>
          <cell r="E19">
            <v>212535.03</v>
          </cell>
          <cell r="F19">
            <v>145609.73</v>
          </cell>
          <cell r="G19">
            <v>1843369.5</v>
          </cell>
          <cell r="H19">
            <v>58094.87</v>
          </cell>
          <cell r="I19">
            <v>3078.49</v>
          </cell>
          <cell r="J19">
            <v>0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6479.03</v>
          </cell>
          <cell r="D20">
            <v>2511.22</v>
          </cell>
          <cell r="E20">
            <v>4384.88</v>
          </cell>
          <cell r="F20">
            <v>2994.4</v>
          </cell>
          <cell r="G20">
            <v>37360.06</v>
          </cell>
          <cell r="H20">
            <v>1994.5</v>
          </cell>
          <cell r="I20">
            <v>89.41</v>
          </cell>
          <cell r="J20">
            <v>0</v>
          </cell>
        </row>
        <row r="21">
          <cell r="A21" t="str">
            <v>Total 02</v>
          </cell>
          <cell r="C21">
            <v>111379.32</v>
          </cell>
          <cell r="D21">
            <v>99191.60999999999</v>
          </cell>
          <cell r="E21">
            <v>218499.33000000002</v>
          </cell>
          <cell r="F21">
            <v>153282.7</v>
          </cell>
          <cell r="G21">
            <v>1894718.78</v>
          </cell>
          <cell r="H21">
            <v>87684.71</v>
          </cell>
          <cell r="I21">
            <v>4184.86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154215.43</v>
          </cell>
          <cell r="D24">
            <v>40311.5</v>
          </cell>
          <cell r="E24">
            <v>1096.9</v>
          </cell>
          <cell r="F24">
            <v>1096.9</v>
          </cell>
          <cell r="G24">
            <v>5303.81</v>
          </cell>
          <cell r="H24">
            <v>27374.15</v>
          </cell>
          <cell r="I24">
            <v>993.96</v>
          </cell>
          <cell r="J24">
            <v>0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2328.57</v>
          </cell>
          <cell r="D25">
            <v>1049.56</v>
          </cell>
          <cell r="E25">
            <v>20.38</v>
          </cell>
          <cell r="F25">
            <v>20.38</v>
          </cell>
          <cell r="G25">
            <v>461.69</v>
          </cell>
          <cell r="H25">
            <v>8043.94</v>
          </cell>
          <cell r="I25">
            <v>88.09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116502.59</v>
          </cell>
          <cell r="D26">
            <v>74304.42</v>
          </cell>
          <cell r="E26">
            <v>3987.93</v>
          </cell>
          <cell r="F26">
            <v>4049.69</v>
          </cell>
          <cell r="G26">
            <v>537408.1</v>
          </cell>
          <cell r="H26">
            <v>14675.42</v>
          </cell>
          <cell r="I26">
            <v>1943.4</v>
          </cell>
          <cell r="J26">
            <v>0</v>
          </cell>
        </row>
        <row r="27">
          <cell r="A27" t="str">
            <v>Total 03</v>
          </cell>
          <cell r="C27">
            <v>273046.58999999997</v>
          </cell>
          <cell r="D27">
            <v>115665.48</v>
          </cell>
          <cell r="E27">
            <v>5105.21</v>
          </cell>
          <cell r="F27">
            <v>5166.97</v>
          </cell>
          <cell r="G27">
            <v>543173.6</v>
          </cell>
          <cell r="H27">
            <v>50093.51</v>
          </cell>
          <cell r="I27">
            <v>3025.45</v>
          </cell>
          <cell r="J27">
            <v>0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47078.79</v>
          </cell>
          <cell r="D30">
            <v>7094.92</v>
          </cell>
          <cell r="E30">
            <v>9687.07</v>
          </cell>
          <cell r="F30">
            <v>0</v>
          </cell>
          <cell r="G30">
            <v>627.9</v>
          </cell>
          <cell r="H30">
            <v>2340.09</v>
          </cell>
          <cell r="I30">
            <v>106.34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753.87</v>
          </cell>
          <cell r="D31">
            <v>2844.1</v>
          </cell>
          <cell r="E31">
            <v>6051.31</v>
          </cell>
          <cell r="F31">
            <v>3302.75</v>
          </cell>
          <cell r="G31">
            <v>579518</v>
          </cell>
          <cell r="H31">
            <v>554.78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7965.08</v>
          </cell>
          <cell r="D32">
            <v>33.11</v>
          </cell>
          <cell r="E32">
            <v>54.2</v>
          </cell>
          <cell r="F32">
            <v>0</v>
          </cell>
          <cell r="G32">
            <v>43318.03</v>
          </cell>
          <cell r="H32">
            <v>521.61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23087.24</v>
          </cell>
          <cell r="D33">
            <v>17484.49</v>
          </cell>
          <cell r="E33">
            <v>16557.6</v>
          </cell>
          <cell r="F33">
            <v>2352</v>
          </cell>
          <cell r="G33">
            <v>0</v>
          </cell>
          <cell r="H33">
            <v>2323.62</v>
          </cell>
          <cell r="I33">
            <v>33495.77</v>
          </cell>
          <cell r="J33">
            <v>13138.39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0</v>
          </cell>
          <cell r="D34">
            <v>443.19</v>
          </cell>
          <cell r="E34">
            <v>32091.4</v>
          </cell>
          <cell r="F34">
            <v>0</v>
          </cell>
          <cell r="G34">
            <v>0</v>
          </cell>
          <cell r="H34">
            <v>0</v>
          </cell>
          <cell r="I34">
            <v>63444.6</v>
          </cell>
          <cell r="J34">
            <v>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9438.72</v>
          </cell>
          <cell r="D35">
            <v>0</v>
          </cell>
          <cell r="E35">
            <v>35477.01</v>
          </cell>
          <cell r="F35">
            <v>0</v>
          </cell>
          <cell r="G35">
            <v>0</v>
          </cell>
          <cell r="H35">
            <v>11068.78</v>
          </cell>
          <cell r="I35">
            <v>0</v>
          </cell>
          <cell r="J35">
            <v>0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420</v>
          </cell>
        </row>
        <row r="37">
          <cell r="A37" t="str">
            <v>Total 04</v>
          </cell>
          <cell r="C37">
            <v>88323.70000000001</v>
          </cell>
          <cell r="D37">
            <v>27899.81</v>
          </cell>
          <cell r="E37">
            <v>99918.59</v>
          </cell>
          <cell r="F37">
            <v>5654.75</v>
          </cell>
          <cell r="G37">
            <v>623463.93</v>
          </cell>
          <cell r="H37">
            <v>16808.88</v>
          </cell>
          <cell r="I37">
            <v>97046.70999999999</v>
          </cell>
          <cell r="J37">
            <v>13558.39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201189.63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276.9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10452.8</v>
          </cell>
          <cell r="D42">
            <v>0</v>
          </cell>
          <cell r="E42">
            <v>2172.92</v>
          </cell>
          <cell r="F42">
            <v>24259.29</v>
          </cell>
          <cell r="G42">
            <v>0</v>
          </cell>
          <cell r="H42">
            <v>0.72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44528.42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50959.89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11633.87</v>
          </cell>
          <cell r="F45">
            <v>116338.68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10452.8</v>
          </cell>
          <cell r="D47">
            <v>0</v>
          </cell>
          <cell r="E47">
            <v>109572</v>
          </cell>
          <cell r="F47">
            <v>341787.6</v>
          </cell>
          <cell r="G47">
            <v>0</v>
          </cell>
          <cell r="H47">
            <v>0.72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0</v>
          </cell>
          <cell r="D50">
            <v>0</v>
          </cell>
          <cell r="E50">
            <v>242500.13</v>
          </cell>
          <cell r="F50">
            <v>0</v>
          </cell>
          <cell r="G50">
            <v>0</v>
          </cell>
          <cell r="H50">
            <v>755.79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55777.02</v>
          </cell>
          <cell r="F51">
            <v>0</v>
          </cell>
          <cell r="G51">
            <v>0</v>
          </cell>
          <cell r="H51">
            <v>173.84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62683.25</v>
          </cell>
          <cell r="F52">
            <v>0</v>
          </cell>
          <cell r="G52">
            <v>0</v>
          </cell>
          <cell r="H52">
            <v>195.36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249814.55</v>
          </cell>
          <cell r="F53">
            <v>0</v>
          </cell>
          <cell r="G53">
            <v>0</v>
          </cell>
          <cell r="H53">
            <v>778.59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1958.71</v>
          </cell>
          <cell r="J54">
            <v>0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610774.95</v>
          </cell>
          <cell r="F55">
            <v>0</v>
          </cell>
          <cell r="G55">
            <v>0</v>
          </cell>
          <cell r="H55">
            <v>1903.58</v>
          </cell>
          <cell r="I55">
            <v>1958.71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71361.89</v>
          </cell>
          <cell r="D58">
            <v>530815</v>
          </cell>
          <cell r="E58">
            <v>403623.5</v>
          </cell>
          <cell r="F58">
            <v>12162.2</v>
          </cell>
          <cell r="G58">
            <v>3783403.8</v>
          </cell>
          <cell r="H58">
            <v>65898.3</v>
          </cell>
          <cell r="I58">
            <v>3644.5</v>
          </cell>
          <cell r="J58">
            <v>3119.89</v>
          </cell>
        </row>
        <row r="59">
          <cell r="A59" t="str">
            <v>0702</v>
          </cell>
          <cell r="B59" t="str">
            <v>Light duty vehicles &lt; 3.5 t </v>
          </cell>
          <cell r="C59">
            <v>41281.99</v>
          </cell>
          <cell r="D59">
            <v>176397.69</v>
          </cell>
          <cell r="E59">
            <v>118397.6</v>
          </cell>
          <cell r="F59">
            <v>2149.5</v>
          </cell>
          <cell r="G59">
            <v>1049276.5</v>
          </cell>
          <cell r="H59">
            <v>28121</v>
          </cell>
          <cell r="I59">
            <v>1382.9</v>
          </cell>
          <cell r="J59">
            <v>123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41226.15</v>
          </cell>
          <cell r="D60">
            <v>309556.61</v>
          </cell>
          <cell r="E60">
            <v>51378.1</v>
          </cell>
          <cell r="F60">
            <v>1711.4</v>
          </cell>
          <cell r="G60">
            <v>213984.21</v>
          </cell>
          <cell r="H60">
            <v>23529.5</v>
          </cell>
          <cell r="I60">
            <v>893.5</v>
          </cell>
          <cell r="J60">
            <v>89.3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222.3</v>
          </cell>
          <cell r="D61">
            <v>257.3</v>
          </cell>
          <cell r="E61">
            <v>30360.4</v>
          </cell>
          <cell r="F61">
            <v>514.6</v>
          </cell>
          <cell r="G61">
            <v>51458.3</v>
          </cell>
          <cell r="H61">
            <v>294.9</v>
          </cell>
          <cell r="I61">
            <v>5.1</v>
          </cell>
          <cell r="J61">
            <v>5.1</v>
          </cell>
        </row>
        <row r="62">
          <cell r="A62" t="str">
            <v>0705</v>
          </cell>
          <cell r="B62" t="str">
            <v>Motorcycles &gt; 50 cm3 </v>
          </cell>
          <cell r="C62">
            <v>555.6</v>
          </cell>
          <cell r="D62">
            <v>1426.6</v>
          </cell>
          <cell r="E62">
            <v>49368.2</v>
          </cell>
          <cell r="F62">
            <v>1198.1</v>
          </cell>
          <cell r="G62">
            <v>137710.3</v>
          </cell>
          <cell r="H62">
            <v>736.9</v>
          </cell>
          <cell r="I62">
            <v>13.3</v>
          </cell>
          <cell r="J62">
            <v>13.3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309888.2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154647.93</v>
          </cell>
          <cell r="D65">
            <v>1018453.2</v>
          </cell>
          <cell r="E65">
            <v>963016</v>
          </cell>
          <cell r="F65">
            <v>17735.8</v>
          </cell>
          <cell r="G65">
            <v>5235833.109999999</v>
          </cell>
          <cell r="H65">
            <v>118580.59999999999</v>
          </cell>
          <cell r="I65">
            <v>5939.3</v>
          </cell>
          <cell r="J65">
            <v>3350.59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1477.3</v>
          </cell>
          <cell r="D69">
            <v>9466.12</v>
          </cell>
          <cell r="E69">
            <v>2113.68</v>
          </cell>
          <cell r="F69">
            <v>0</v>
          </cell>
          <cell r="G69">
            <v>4738.75</v>
          </cell>
          <cell r="H69">
            <v>852.3</v>
          </cell>
          <cell r="I69">
            <v>28.41</v>
          </cell>
          <cell r="J69">
            <v>0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294.84</v>
          </cell>
          <cell r="D70">
            <v>2898.5</v>
          </cell>
          <cell r="E70">
            <v>401.44</v>
          </cell>
          <cell r="F70">
            <v>0</v>
          </cell>
          <cell r="G70">
            <v>1655.64</v>
          </cell>
          <cell r="H70">
            <v>170.1</v>
          </cell>
          <cell r="I70">
            <v>5.67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5974.55</v>
          </cell>
          <cell r="D71">
            <v>44193.01</v>
          </cell>
          <cell r="E71">
            <v>20223.92</v>
          </cell>
          <cell r="F71">
            <v>0</v>
          </cell>
          <cell r="G71">
            <v>599.23</v>
          </cell>
          <cell r="H71">
            <v>2233.55</v>
          </cell>
          <cell r="I71">
            <v>74.91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1193.87</v>
          </cell>
          <cell r="D72">
            <v>7870.6</v>
          </cell>
          <cell r="E72">
            <v>26166.25</v>
          </cell>
          <cell r="F72">
            <v>0</v>
          </cell>
          <cell r="G72">
            <v>48871.17</v>
          </cell>
          <cell r="H72">
            <v>5010.4</v>
          </cell>
          <cell r="I72">
            <v>0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8776.64</v>
          </cell>
          <cell r="D73">
            <v>162128.3</v>
          </cell>
          <cell r="E73">
            <v>120346.6</v>
          </cell>
          <cell r="F73">
            <v>0</v>
          </cell>
          <cell r="G73">
            <v>509333</v>
          </cell>
          <cell r="H73">
            <v>5122.9</v>
          </cell>
          <cell r="I73">
            <v>170.82</v>
          </cell>
          <cell r="J73">
            <v>0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188.12</v>
          </cell>
          <cell r="D74">
            <v>3538.33</v>
          </cell>
          <cell r="E74">
            <v>32313.6</v>
          </cell>
          <cell r="F74">
            <v>0</v>
          </cell>
          <cell r="G74">
            <v>99968</v>
          </cell>
          <cell r="H74">
            <v>148.17</v>
          </cell>
          <cell r="I74">
            <v>4.98</v>
          </cell>
          <cell r="J74">
            <v>0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5664.58</v>
          </cell>
          <cell r="D75">
            <v>64204.37</v>
          </cell>
          <cell r="E75">
            <v>9930.27</v>
          </cell>
          <cell r="F75">
            <v>0</v>
          </cell>
          <cell r="G75">
            <v>58211.96</v>
          </cell>
          <cell r="H75">
            <v>1159.22</v>
          </cell>
          <cell r="I75">
            <v>42.81</v>
          </cell>
          <cell r="J75">
            <v>0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243.82</v>
          </cell>
          <cell r="D76">
            <v>425.78</v>
          </cell>
          <cell r="E76">
            <v>67312.5</v>
          </cell>
          <cell r="F76">
            <v>0</v>
          </cell>
          <cell r="G76">
            <v>289713.5</v>
          </cell>
          <cell r="H76">
            <v>250.34</v>
          </cell>
          <cell r="I76">
            <v>0</v>
          </cell>
          <cell r="J76">
            <v>0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Total 08</v>
          </cell>
          <cell r="C78">
            <v>23813.72</v>
          </cell>
          <cell r="D78">
            <v>294725.01</v>
          </cell>
          <cell r="E78">
            <v>278808.26</v>
          </cell>
          <cell r="F78">
            <v>0</v>
          </cell>
          <cell r="G78">
            <v>1013091.25</v>
          </cell>
          <cell r="H78">
            <v>14946.98</v>
          </cell>
          <cell r="I78">
            <v>327.6</v>
          </cell>
          <cell r="J78">
            <v>0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18778.46</v>
          </cell>
          <cell r="D81">
            <v>22547.75</v>
          </cell>
          <cell r="E81">
            <v>394.74</v>
          </cell>
          <cell r="F81">
            <v>6991.13</v>
          </cell>
          <cell r="G81">
            <v>10079.62</v>
          </cell>
          <cell r="H81">
            <v>3293.11</v>
          </cell>
          <cell r="I81">
            <v>1256.49</v>
          </cell>
          <cell r="J81">
            <v>0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0</v>
          </cell>
          <cell r="D82">
            <v>3480</v>
          </cell>
          <cell r="E82">
            <v>7800</v>
          </cell>
          <cell r="F82">
            <v>7800</v>
          </cell>
          <cell r="G82">
            <v>223200</v>
          </cell>
          <cell r="H82">
            <v>0</v>
          </cell>
          <cell r="I82">
            <v>120</v>
          </cell>
          <cell r="J82">
            <v>0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10</v>
          </cell>
          <cell r="E83">
            <v>0.18</v>
          </cell>
          <cell r="F83">
            <v>3.3</v>
          </cell>
          <cell r="G83">
            <v>3</v>
          </cell>
          <cell r="H83">
            <v>0</v>
          </cell>
          <cell r="I83">
            <v>0.5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12218.09</v>
          </cell>
          <cell r="F84">
            <v>675069.91</v>
          </cell>
          <cell r="G84">
            <v>0</v>
          </cell>
          <cell r="H84">
            <v>1734.85</v>
          </cell>
          <cell r="I84">
            <v>1207.8</v>
          </cell>
          <cell r="J84">
            <v>1856.9</v>
          </cell>
        </row>
        <row r="85">
          <cell r="A85" t="str">
            <v>Total 09</v>
          </cell>
          <cell r="C85">
            <v>18778.46</v>
          </cell>
          <cell r="D85">
            <v>26037.75</v>
          </cell>
          <cell r="E85">
            <v>20413.010000000002</v>
          </cell>
          <cell r="F85">
            <v>689864.3400000001</v>
          </cell>
          <cell r="G85">
            <v>233282.62</v>
          </cell>
          <cell r="H85">
            <v>5027.96</v>
          </cell>
          <cell r="I85">
            <v>2584.79</v>
          </cell>
          <cell r="J85">
            <v>1856.9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0</v>
          </cell>
          <cell r="E88">
            <v>5194.5</v>
          </cell>
          <cell r="F88">
            <v>24733.03</v>
          </cell>
          <cell r="G88">
            <v>0</v>
          </cell>
          <cell r="H88">
            <v>0</v>
          </cell>
          <cell r="I88">
            <v>46846.83</v>
          </cell>
          <cell r="J88">
            <v>106739.6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0</v>
          </cell>
          <cell r="E89">
            <v>4804.54</v>
          </cell>
          <cell r="F89">
            <v>4744.96</v>
          </cell>
          <cell r="G89">
            <v>0</v>
          </cell>
          <cell r="H89">
            <v>0</v>
          </cell>
          <cell r="I89">
            <v>14994.04</v>
          </cell>
          <cell r="J89">
            <v>0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1336308.38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166670.34</v>
          </cell>
          <cell r="G92">
            <v>0</v>
          </cell>
          <cell r="H92">
            <v>0</v>
          </cell>
          <cell r="I92">
            <v>0</v>
          </cell>
          <cell r="J92">
            <v>541310.59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0</v>
          </cell>
          <cell r="E94">
            <v>311037.97</v>
          </cell>
          <cell r="F94">
            <v>58064.91</v>
          </cell>
          <cell r="G94">
            <v>0</v>
          </cell>
          <cell r="H94">
            <v>0</v>
          </cell>
          <cell r="I94">
            <v>11612.99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0</v>
          </cell>
          <cell r="E95">
            <v>71800.97</v>
          </cell>
          <cell r="F95">
            <v>33172.52</v>
          </cell>
          <cell r="G95">
            <v>0</v>
          </cell>
          <cell r="H95">
            <v>0</v>
          </cell>
          <cell r="I95">
            <v>6634.5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-117128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74250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712</v>
          </cell>
          <cell r="E98">
            <v>3738</v>
          </cell>
          <cell r="F98">
            <v>2776.8</v>
          </cell>
          <cell r="G98">
            <v>41652</v>
          </cell>
          <cell r="H98">
            <v>3267</v>
          </cell>
          <cell r="I98">
            <v>19.94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7821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-1027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0</v>
          </cell>
          <cell r="D105">
            <v>712</v>
          </cell>
          <cell r="E105">
            <v>396575.98</v>
          </cell>
          <cell r="F105">
            <v>1626470.94</v>
          </cell>
          <cell r="G105">
            <v>41652</v>
          </cell>
          <cell r="H105">
            <v>-32817</v>
          </cell>
          <cell r="I105">
            <v>80108.3</v>
          </cell>
          <cell r="J105">
            <v>648050.19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0</v>
          </cell>
          <cell r="E108">
            <v>14315.56</v>
          </cell>
          <cell r="F108">
            <v>2672.45</v>
          </cell>
          <cell r="G108">
            <v>0</v>
          </cell>
          <cell r="H108">
            <v>0</v>
          </cell>
          <cell r="I108">
            <v>534.49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0</v>
          </cell>
          <cell r="E109">
            <v>3304.65</v>
          </cell>
          <cell r="F109">
            <v>1526.77</v>
          </cell>
          <cell r="G109">
            <v>0</v>
          </cell>
          <cell r="H109">
            <v>0</v>
          </cell>
          <cell r="I109">
            <v>305.35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831.64</v>
          </cell>
          <cell r="D110">
            <v>1858.96</v>
          </cell>
          <cell r="E110">
            <v>9784</v>
          </cell>
          <cell r="F110">
            <v>1467.6</v>
          </cell>
          <cell r="G110">
            <v>65308.2</v>
          </cell>
          <cell r="H110">
            <v>0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25829.56</v>
          </cell>
          <cell r="F111">
            <v>10625.99</v>
          </cell>
          <cell r="G111">
            <v>0</v>
          </cell>
          <cell r="H111">
            <v>0</v>
          </cell>
          <cell r="I111">
            <v>33578.14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56394.45</v>
          </cell>
          <cell r="G112">
            <v>0</v>
          </cell>
          <cell r="H112">
            <v>0</v>
          </cell>
          <cell r="I112">
            <v>75.19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22803.3</v>
          </cell>
          <cell r="G113">
            <v>0</v>
          </cell>
          <cell r="H113">
            <v>0</v>
          </cell>
          <cell r="I113">
            <v>452.64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831.64</v>
          </cell>
          <cell r="D117">
            <v>1858.96</v>
          </cell>
          <cell r="E117">
            <v>53233.770000000004</v>
          </cell>
          <cell r="F117">
            <v>95490.56</v>
          </cell>
          <cell r="G117">
            <v>65308.2</v>
          </cell>
          <cell r="H117">
            <v>0</v>
          </cell>
          <cell r="I117">
            <v>34945.81</v>
          </cell>
          <cell r="J117">
            <v>0</v>
          </cell>
        </row>
        <row r="119">
          <cell r="A119" t="str">
            <v>Total (**)</v>
          </cell>
          <cell r="C119">
            <v>1014053.6599999998</v>
          </cell>
          <cell r="D119">
            <v>1683976.17</v>
          </cell>
          <cell r="E119">
            <v>2757761.03</v>
          </cell>
          <cell r="F119">
            <v>2937029.65</v>
          </cell>
          <cell r="G119">
            <v>9667645.269999998</v>
          </cell>
          <cell r="H119">
            <v>308159.36</v>
          </cell>
          <cell r="I119">
            <v>231432.36</v>
          </cell>
          <cell r="J119">
            <v>666816.07</v>
          </cell>
        </row>
        <row r="120">
          <cell r="A120" t="str">
            <v>Comparable total (***)</v>
          </cell>
          <cell r="C120">
            <v>1013222.0199999998</v>
          </cell>
          <cell r="D120">
            <v>1682117.21</v>
          </cell>
          <cell r="E120">
            <v>2307951.28</v>
          </cell>
          <cell r="F120">
            <v>2841539.09</v>
          </cell>
          <cell r="G120">
            <v>9602337.069999998</v>
          </cell>
          <cell r="H120">
            <v>340976.36</v>
          </cell>
          <cell r="I120">
            <v>196486.55</v>
          </cell>
          <cell r="J120">
            <v>666816.07</v>
          </cell>
        </row>
      </sheetData>
      <sheetData sheetId="11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1764306.477769231</v>
          </cell>
          <cell r="D10">
            <v>528120.7091978024</v>
          </cell>
          <cell r="E10">
            <v>4312</v>
          </cell>
          <cell r="F10">
            <v>10542</v>
          </cell>
          <cell r="G10">
            <v>240157</v>
          </cell>
          <cell r="H10">
            <v>162435.92566666633</v>
          </cell>
          <cell r="I10">
            <v>7754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</row>
        <row r="12">
          <cell r="A12" t="str">
            <v>0103</v>
          </cell>
          <cell r="B12" t="str">
            <v>Petroleum refining plants </v>
          </cell>
          <cell r="C12">
            <v>137608.573288069</v>
          </cell>
          <cell r="D12">
            <v>45108.2712919047</v>
          </cell>
          <cell r="E12">
            <v>100852</v>
          </cell>
          <cell r="F12">
            <v>1094</v>
          </cell>
          <cell r="G12">
            <v>5562</v>
          </cell>
          <cell r="H12">
            <v>20441.453999999965</v>
          </cell>
          <cell r="I12">
            <v>60</v>
          </cell>
          <cell r="J12" t="str">
            <v>-</v>
          </cell>
        </row>
        <row r="13">
          <cell r="A13" t="str">
            <v>0104</v>
          </cell>
          <cell r="B13" t="str">
            <v>Solid fuel transformation plants </v>
          </cell>
          <cell r="C13">
            <v>18846</v>
          </cell>
          <cell r="D13">
            <v>11630</v>
          </cell>
          <cell r="E13">
            <v>3123</v>
          </cell>
          <cell r="F13">
            <v>233</v>
          </cell>
          <cell r="G13">
            <v>5286</v>
          </cell>
          <cell r="H13">
            <v>3548.269999999993</v>
          </cell>
          <cell r="I13" t="str">
            <v>-</v>
          </cell>
          <cell r="J13" t="str">
            <v>-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543</v>
          </cell>
          <cell r="D14">
            <v>1546</v>
          </cell>
          <cell r="E14">
            <v>64</v>
          </cell>
          <cell r="F14">
            <v>57</v>
          </cell>
          <cell r="G14">
            <v>128</v>
          </cell>
          <cell r="H14">
            <v>11469.758666666645</v>
          </cell>
          <cell r="I14">
            <v>2</v>
          </cell>
          <cell r="J14" t="str">
            <v>-</v>
          </cell>
        </row>
        <row r="15">
          <cell r="A15" t="str">
            <v>Total 01</v>
          </cell>
          <cell r="C15">
            <v>1921304.0510573</v>
          </cell>
          <cell r="D15">
            <v>586404.9804897071</v>
          </cell>
          <cell r="E15">
            <v>108351</v>
          </cell>
          <cell r="F15">
            <v>11926</v>
          </cell>
          <cell r="G15">
            <v>251133</v>
          </cell>
          <cell r="H15">
            <v>197895.40833333292</v>
          </cell>
          <cell r="I15">
            <v>7816</v>
          </cell>
          <cell r="J15" t="str">
            <v>-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73740</v>
          </cell>
          <cell r="D18">
            <v>35012</v>
          </cell>
          <cell r="E18">
            <v>2124</v>
          </cell>
          <cell r="F18">
            <v>3523</v>
          </cell>
          <cell r="G18">
            <v>5442</v>
          </cell>
          <cell r="H18">
            <v>30050.162999999946</v>
          </cell>
          <cell r="I18">
            <v>212</v>
          </cell>
          <cell r="J18" t="str">
            <v>-</v>
          </cell>
        </row>
        <row r="19">
          <cell r="A19" t="str">
            <v>0202</v>
          </cell>
          <cell r="B19" t="str">
            <v>Residential plants </v>
          </cell>
          <cell r="C19">
            <v>90268</v>
          </cell>
          <cell r="D19">
            <v>68349</v>
          </cell>
          <cell r="E19">
            <v>37016</v>
          </cell>
          <cell r="F19">
            <v>42189</v>
          </cell>
          <cell r="G19">
            <v>271414</v>
          </cell>
          <cell r="H19">
            <v>83923.37799999984</v>
          </cell>
          <cell r="I19">
            <v>647</v>
          </cell>
          <cell r="J19" t="str">
            <v>-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7627</v>
          </cell>
          <cell r="D20">
            <v>2067</v>
          </cell>
          <cell r="E20">
            <v>60</v>
          </cell>
          <cell r="F20">
            <v>571</v>
          </cell>
          <cell r="G20">
            <v>10738</v>
          </cell>
          <cell r="H20">
            <v>1204.3056666666644</v>
          </cell>
          <cell r="I20">
            <v>19</v>
          </cell>
          <cell r="J20" t="str">
            <v>-</v>
          </cell>
        </row>
        <row r="21">
          <cell r="A21" t="str">
            <v>Total 02</v>
          </cell>
          <cell r="C21">
            <v>171635</v>
          </cell>
          <cell r="D21">
            <v>105428</v>
          </cell>
          <cell r="E21">
            <v>39200</v>
          </cell>
          <cell r="F21">
            <v>46283</v>
          </cell>
          <cell r="G21">
            <v>287594</v>
          </cell>
          <cell r="H21">
            <v>115177.84666666645</v>
          </cell>
          <cell r="I21">
            <v>878</v>
          </cell>
          <cell r="J21" t="str">
            <v>-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357672</v>
          </cell>
          <cell r="D24">
            <v>124169.027762155</v>
          </cell>
          <cell r="E24">
            <v>6398</v>
          </cell>
          <cell r="F24">
            <v>4509</v>
          </cell>
          <cell r="G24">
            <v>27401</v>
          </cell>
          <cell r="H24">
            <v>81339.26899999985</v>
          </cell>
          <cell r="I24">
            <v>1047</v>
          </cell>
          <cell r="J24" t="str">
            <v>-</v>
          </cell>
        </row>
        <row r="25">
          <cell r="A25" t="str">
            <v>0302</v>
          </cell>
          <cell r="B25" t="str">
            <v>Comb. manu. ind.- process furnaces without contact </v>
          </cell>
          <cell r="C25" t="str">
            <v>-</v>
          </cell>
          <cell r="D25">
            <v>25022</v>
          </cell>
          <cell r="E25">
            <v>2784</v>
          </cell>
          <cell r="F25">
            <v>1392</v>
          </cell>
          <cell r="G25">
            <v>21373</v>
          </cell>
          <cell r="H25">
            <v>2137.666666666663</v>
          </cell>
          <cell r="I25" t="str">
            <v>-</v>
          </cell>
          <cell r="J25" t="str">
            <v>-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18145</v>
          </cell>
          <cell r="D26">
            <v>4584</v>
          </cell>
          <cell r="E26">
            <v>510</v>
          </cell>
          <cell r="F26">
            <v>255</v>
          </cell>
          <cell r="G26">
            <v>3915</v>
          </cell>
          <cell r="H26">
            <v>2895.665666666661</v>
          </cell>
          <cell r="I26" t="str">
            <v>-</v>
          </cell>
          <cell r="J26" t="str">
            <v>-</v>
          </cell>
        </row>
        <row r="27">
          <cell r="A27" t="str">
            <v>Total 03</v>
          </cell>
          <cell r="C27">
            <v>375817</v>
          </cell>
          <cell r="D27">
            <v>153775.027762155</v>
          </cell>
          <cell r="E27">
            <v>9692</v>
          </cell>
          <cell r="F27">
            <v>6156</v>
          </cell>
          <cell r="G27">
            <v>52689</v>
          </cell>
          <cell r="H27">
            <v>86372.60133333318</v>
          </cell>
          <cell r="I27">
            <v>1047</v>
          </cell>
          <cell r="J27" t="str">
            <v>-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80603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 t="str">
            <v>-</v>
          </cell>
          <cell r="D31" t="str">
            <v>-</v>
          </cell>
          <cell r="E31">
            <v>3136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A32" t="str">
            <v>0403</v>
          </cell>
          <cell r="B32" t="str">
            <v>Processes in non-ferrous metal industries 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</row>
        <row r="33">
          <cell r="A33" t="str">
            <v>0404</v>
          </cell>
          <cell r="B33" t="str">
            <v>Processes in inorganic chemical industries </v>
          </cell>
          <cell r="C33" t="str">
            <v>-</v>
          </cell>
          <cell r="D33" t="str">
            <v>-</v>
          </cell>
          <cell r="E33">
            <v>68239.625481</v>
          </cell>
          <cell r="F33" t="str">
            <v>-</v>
          </cell>
          <cell r="G33" t="str">
            <v>-</v>
          </cell>
          <cell r="H33" t="str">
            <v>-</v>
          </cell>
          <cell r="I33">
            <v>12871.82</v>
          </cell>
          <cell r="J33">
            <v>20000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 t="str">
            <v>-</v>
          </cell>
          <cell r="D34" t="str">
            <v>-</v>
          </cell>
          <cell r="E34">
            <v>126779.2223</v>
          </cell>
          <cell r="F34" t="str">
            <v>-</v>
          </cell>
          <cell r="G34" t="str">
            <v>-</v>
          </cell>
          <cell r="H34" t="str">
            <v>-</v>
          </cell>
          <cell r="I34">
            <v>57220</v>
          </cell>
          <cell r="J34" t="str">
            <v>-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18612</v>
          </cell>
          <cell r="D35">
            <v>37822</v>
          </cell>
          <cell r="E35">
            <v>91521.949657</v>
          </cell>
          <cell r="F35">
            <v>56</v>
          </cell>
          <cell r="G35">
            <v>6224</v>
          </cell>
          <cell r="H35">
            <v>11506.212666666645</v>
          </cell>
          <cell r="I35">
            <v>169</v>
          </cell>
          <cell r="J35" t="str">
            <v>-</v>
          </cell>
        </row>
        <row r="36">
          <cell r="A36" t="str">
            <v>0407</v>
          </cell>
          <cell r="B36" t="str">
            <v>Cooling plants 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</row>
        <row r="37">
          <cell r="A37" t="str">
            <v>Total 04</v>
          </cell>
          <cell r="C37">
            <v>99215</v>
          </cell>
          <cell r="D37">
            <v>37822</v>
          </cell>
          <cell r="E37">
            <v>289676.797438</v>
          </cell>
          <cell r="F37">
            <v>56</v>
          </cell>
          <cell r="G37">
            <v>6224</v>
          </cell>
          <cell r="H37">
            <v>11506.212666666645</v>
          </cell>
          <cell r="I37">
            <v>70260.82</v>
          </cell>
          <cell r="J37">
            <v>20000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 t="str">
            <v>-</v>
          </cell>
          <cell r="D40" t="str">
            <v>-</v>
          </cell>
          <cell r="E40" t="str">
            <v>-</v>
          </cell>
          <cell r="F40">
            <v>326619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1950</v>
          </cell>
          <cell r="D41">
            <v>109120</v>
          </cell>
          <cell r="E41">
            <v>198653</v>
          </cell>
          <cell r="F41">
            <v>119730</v>
          </cell>
          <cell r="G41">
            <v>47324</v>
          </cell>
          <cell r="H41">
            <v>10.299666666666647</v>
          </cell>
          <cell r="I41" t="str">
            <v>-</v>
          </cell>
          <cell r="J41" t="str">
            <v>-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</row>
        <row r="44">
          <cell r="A44" t="str">
            <v>0505</v>
          </cell>
          <cell r="B44" t="str">
            <v>Gasoline distribution </v>
          </cell>
          <cell r="C44" t="str">
            <v>-</v>
          </cell>
          <cell r="D44" t="str">
            <v>-</v>
          </cell>
          <cell r="E44">
            <v>114329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</row>
        <row r="45">
          <cell r="A45" t="str">
            <v>0506</v>
          </cell>
          <cell r="B45" t="str">
            <v>Gas distribution networks </v>
          </cell>
          <cell r="C45" t="str">
            <v>-</v>
          </cell>
          <cell r="D45" t="str">
            <v>-</v>
          </cell>
          <cell r="E45">
            <v>17911</v>
          </cell>
          <cell r="F45">
            <v>364582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A46" t="str">
            <v>0507</v>
          </cell>
          <cell r="B46" t="str">
            <v>Geothermal energy extraction 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A47" t="str">
            <v>Total 05</v>
          </cell>
          <cell r="C47">
            <v>1950</v>
          </cell>
          <cell r="D47">
            <v>109120</v>
          </cell>
          <cell r="E47">
            <v>330893</v>
          </cell>
          <cell r="F47">
            <v>810931</v>
          </cell>
          <cell r="G47">
            <v>47324</v>
          </cell>
          <cell r="H47">
            <v>10.299666666666647</v>
          </cell>
          <cell r="I47" t="str">
            <v>-</v>
          </cell>
          <cell r="J47" t="str">
            <v>-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 t="str">
            <v>-</v>
          </cell>
          <cell r="D50" t="str">
            <v>-</v>
          </cell>
          <cell r="E50">
            <v>40785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A51" t="str">
            <v>0602</v>
          </cell>
          <cell r="B51" t="str">
            <v>Degreasing, dry cleaning and electronics </v>
          </cell>
          <cell r="C51" t="str">
            <v>-</v>
          </cell>
          <cell r="D51" t="str">
            <v>-</v>
          </cell>
          <cell r="E51">
            <v>65534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</row>
        <row r="52">
          <cell r="A52" t="str">
            <v>0603</v>
          </cell>
          <cell r="B52" t="str">
            <v>Chemicals products manufacturing or processing </v>
          </cell>
          <cell r="C52" t="str">
            <v>-</v>
          </cell>
          <cell r="D52" t="str">
            <v>-</v>
          </cell>
          <cell r="E52">
            <v>179566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</row>
        <row r="53">
          <cell r="A53" t="str">
            <v>0604</v>
          </cell>
          <cell r="B53" t="str">
            <v>Other use of solvents and related activities </v>
          </cell>
          <cell r="C53" t="str">
            <v>-</v>
          </cell>
          <cell r="D53" t="str">
            <v>-</v>
          </cell>
          <cell r="E53">
            <v>376670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</row>
        <row r="54">
          <cell r="A54" t="str">
            <v>0605</v>
          </cell>
          <cell r="B54" t="str">
            <v>Use of N2O 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</row>
        <row r="55">
          <cell r="A55" t="str">
            <v>Total 06</v>
          </cell>
          <cell r="C55" t="str">
            <v>-</v>
          </cell>
          <cell r="D55" t="str">
            <v>-</v>
          </cell>
          <cell r="E55">
            <v>662555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21398.8631554683</v>
          </cell>
          <cell r="D58">
            <v>665145.739586201</v>
          </cell>
          <cell r="E58">
            <v>522062.698278505</v>
          </cell>
          <cell r="F58">
            <v>20720.7120194136</v>
          </cell>
          <cell r="G58">
            <v>3905946.64205392</v>
          </cell>
          <cell r="H58">
            <v>65222.07077267357</v>
          </cell>
          <cell r="I58">
            <v>5065.18129787454</v>
          </cell>
          <cell r="J58" t="str">
            <v>-</v>
          </cell>
        </row>
        <row r="59">
          <cell r="A59" t="str">
            <v>0702</v>
          </cell>
          <cell r="B59" t="str">
            <v>Light duty vehicles &lt; 3.5 t </v>
          </cell>
          <cell r="C59">
            <v>6415.70321349792</v>
          </cell>
          <cell r="D59">
            <v>68135.8411318479</v>
          </cell>
          <cell r="E59">
            <v>48408.9794536297</v>
          </cell>
          <cell r="F59">
            <v>1730.23198539886</v>
          </cell>
          <cell r="G59">
            <v>323764.053385269</v>
          </cell>
          <cell r="H59">
            <v>13005.406580545492</v>
          </cell>
          <cell r="I59">
            <v>446.213148444</v>
          </cell>
          <cell r="J59" t="str">
            <v>-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34845.1744588196</v>
          </cell>
          <cell r="D60">
            <v>404816.746269878</v>
          </cell>
          <cell r="E60">
            <v>63845.1255312597</v>
          </cell>
          <cell r="F60">
            <v>2161.78452</v>
          </cell>
          <cell r="G60">
            <v>173423.675081883</v>
          </cell>
          <cell r="H60">
            <v>32204.45682581295</v>
          </cell>
          <cell r="I60">
            <v>1029.4212</v>
          </cell>
          <cell r="J60" t="str">
            <v>-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21.9933936889846</v>
          </cell>
          <cell r="D61">
            <v>73.9865923357664</v>
          </cell>
          <cell r="E61">
            <v>8878.39108029197</v>
          </cell>
          <cell r="F61">
            <v>147.973184671533</v>
          </cell>
          <cell r="G61">
            <v>14797.3184671533</v>
          </cell>
          <cell r="H61">
            <v>81.78067751745525</v>
          </cell>
          <cell r="I61">
            <v>1.47973184671533</v>
          </cell>
          <cell r="J61" t="str">
            <v>-</v>
          </cell>
        </row>
        <row r="62">
          <cell r="A62" t="str">
            <v>0705</v>
          </cell>
          <cell r="B62" t="str">
            <v>Motorcycles &gt; 50 cm3 </v>
          </cell>
          <cell r="C62">
            <v>82.2815785251377</v>
          </cell>
          <cell r="D62">
            <v>754.179075985401</v>
          </cell>
          <cell r="E62">
            <v>10485.216459854</v>
          </cell>
          <cell r="F62">
            <v>522.823455656934</v>
          </cell>
          <cell r="G62">
            <v>53733.3300656934</v>
          </cell>
          <cell r="H62">
            <v>305.9574767836629</v>
          </cell>
          <cell r="I62">
            <v>5.33187630656934</v>
          </cell>
          <cell r="J62" t="str">
            <v>-</v>
          </cell>
        </row>
        <row r="63">
          <cell r="A63" t="str">
            <v>0706</v>
          </cell>
          <cell r="B63" t="str">
            <v>Gasoline evaporation from vehicles </v>
          </cell>
          <cell r="C63" t="str">
            <v>-</v>
          </cell>
          <cell r="D63" t="str">
            <v>-</v>
          </cell>
          <cell r="E63">
            <v>107721.418280836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</row>
        <row r="64">
          <cell r="A64" t="str">
            <v>0707</v>
          </cell>
          <cell r="B64" t="str">
            <v>Automobile tyre and brake wear 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</row>
        <row r="65">
          <cell r="A65" t="str">
            <v>Total 07</v>
          </cell>
          <cell r="C65">
            <v>62764.01579999994</v>
          </cell>
          <cell r="D65">
            <v>1138926.4926562482</v>
          </cell>
          <cell r="E65">
            <v>761401.8290843763</v>
          </cell>
          <cell r="F65">
            <v>25283.525165140927</v>
          </cell>
          <cell r="G65">
            <v>4471665.019053918</v>
          </cell>
          <cell r="H65">
            <v>110819.67233333313</v>
          </cell>
          <cell r="I65">
            <v>6547.627254471824</v>
          </cell>
          <cell r="J65" t="str">
            <v>-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7617</v>
          </cell>
          <cell r="D68">
            <v>40488</v>
          </cell>
          <cell r="E68">
            <v>1416</v>
          </cell>
          <cell r="F68">
            <v>72</v>
          </cell>
          <cell r="G68">
            <v>6054</v>
          </cell>
          <cell r="H68">
            <v>3833.114999999993</v>
          </cell>
          <cell r="I68">
            <v>70</v>
          </cell>
          <cell r="J68" t="str">
            <v>-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2123</v>
          </cell>
          <cell r="D69">
            <v>20608</v>
          </cell>
          <cell r="E69">
            <v>7695</v>
          </cell>
          <cell r="F69">
            <v>97</v>
          </cell>
          <cell r="G69">
            <v>11339</v>
          </cell>
          <cell r="H69">
            <v>1879.188666666663</v>
          </cell>
          <cell r="I69" t="str">
            <v>-</v>
          </cell>
          <cell r="J69" t="str">
            <v>-</v>
          </cell>
        </row>
        <row r="70">
          <cell r="A70" t="str">
            <v>0803</v>
          </cell>
          <cell r="B70" t="str">
            <v>Other mobile &amp; mach.- inland waterways 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29497</v>
          </cell>
          <cell r="D71">
            <v>81200</v>
          </cell>
          <cell r="E71">
            <v>9164</v>
          </cell>
          <cell r="F71">
            <v>116</v>
          </cell>
          <cell r="G71">
            <v>11600</v>
          </cell>
          <cell r="H71">
            <v>3640.25566666666</v>
          </cell>
          <cell r="I71">
            <v>233</v>
          </cell>
          <cell r="J71" t="str">
            <v>-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2672</v>
          </cell>
          <cell r="D72">
            <v>15432</v>
          </cell>
          <cell r="E72">
            <v>3908</v>
          </cell>
          <cell r="F72">
            <v>415</v>
          </cell>
          <cell r="G72">
            <v>12174</v>
          </cell>
          <cell r="H72">
            <v>2876.015999999995</v>
          </cell>
          <cell r="I72" t="str">
            <v>-</v>
          </cell>
          <cell r="J72" t="str">
            <v>-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1778</v>
          </cell>
          <cell r="D73">
            <v>26680</v>
          </cell>
          <cell r="E73">
            <v>4065</v>
          </cell>
          <cell r="F73">
            <v>84</v>
          </cell>
          <cell r="G73">
            <v>8885</v>
          </cell>
          <cell r="H73">
            <v>1553.6913333333305</v>
          </cell>
          <cell r="I73">
            <v>650</v>
          </cell>
          <cell r="J73" t="str">
            <v>-</v>
          </cell>
        </row>
        <row r="74">
          <cell r="A74" t="str">
            <v>0807</v>
          </cell>
          <cell r="B74" t="str">
            <v>Other mobile &amp; mach.- forestry 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4369</v>
          </cell>
          <cell r="D75">
            <v>60387</v>
          </cell>
          <cell r="E75">
            <v>39903</v>
          </cell>
          <cell r="F75">
            <v>1825</v>
          </cell>
          <cell r="G75">
            <v>673676</v>
          </cell>
          <cell r="H75">
            <v>4617.777999999991</v>
          </cell>
          <cell r="I75">
            <v>1578</v>
          </cell>
          <cell r="J75" t="str">
            <v>-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119</v>
          </cell>
          <cell r="D76">
            <v>954</v>
          </cell>
          <cell r="E76">
            <v>56176</v>
          </cell>
          <cell r="F76">
            <v>614</v>
          </cell>
          <cell r="G76">
            <v>124015</v>
          </cell>
          <cell r="H76">
            <v>321.4309999999994</v>
          </cell>
          <cell r="I76">
            <v>19</v>
          </cell>
          <cell r="J76" t="str">
            <v>-</v>
          </cell>
        </row>
        <row r="77">
          <cell r="A77" t="str">
            <v>0810</v>
          </cell>
          <cell r="B77" t="str">
            <v>Other mobile &amp; mach.- other off-road 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</row>
        <row r="78">
          <cell r="A78" t="str">
            <v>Total 08</v>
          </cell>
          <cell r="C78">
            <v>48175</v>
          </cell>
          <cell r="D78">
            <v>245749</v>
          </cell>
          <cell r="E78">
            <v>122327</v>
          </cell>
          <cell r="F78">
            <v>3223</v>
          </cell>
          <cell r="G78">
            <v>847743</v>
          </cell>
          <cell r="H78">
            <v>18721.475666666633</v>
          </cell>
          <cell r="I78">
            <v>2550</v>
          </cell>
          <cell r="J78" t="str">
            <v>-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15713</v>
          </cell>
          <cell r="D81">
            <v>9870</v>
          </cell>
          <cell r="E81">
            <v>8654</v>
          </cell>
          <cell r="F81">
            <v>38373</v>
          </cell>
          <cell r="G81">
            <v>2956</v>
          </cell>
          <cell r="H81">
            <v>9368.93466666665</v>
          </cell>
          <cell r="I81">
            <v>429</v>
          </cell>
          <cell r="J81" t="str">
            <v>-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</row>
        <row r="83">
          <cell r="A83" t="str">
            <v>0909</v>
          </cell>
          <cell r="B83" t="str">
            <v>Cremation 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</row>
        <row r="84">
          <cell r="A84" t="str">
            <v>0910</v>
          </cell>
          <cell r="B84" t="str">
            <v>Other waste treatment </v>
          </cell>
          <cell r="C84" t="str">
            <v>-</v>
          </cell>
          <cell r="D84" t="str">
            <v>-</v>
          </cell>
          <cell r="E84">
            <v>17900</v>
          </cell>
          <cell r="F84">
            <v>1790000</v>
          </cell>
          <cell r="G84" t="str">
            <v>-</v>
          </cell>
          <cell r="H84" t="str">
            <v>-</v>
          </cell>
          <cell r="I84" t="str">
            <v>-</v>
          </cell>
          <cell r="J84">
            <v>20000</v>
          </cell>
        </row>
        <row r="85">
          <cell r="A85" t="str">
            <v>Total 09</v>
          </cell>
          <cell r="C85">
            <v>15713</v>
          </cell>
          <cell r="D85">
            <v>9870</v>
          </cell>
          <cell r="E85">
            <v>26554</v>
          </cell>
          <cell r="F85">
            <v>1828373</v>
          </cell>
          <cell r="G85">
            <v>2956</v>
          </cell>
          <cell r="H85">
            <v>9368.93466666665</v>
          </cell>
          <cell r="I85">
            <v>429</v>
          </cell>
          <cell r="J85">
            <v>20000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>
            <v>1269.8179999999975</v>
          </cell>
          <cell r="I88">
            <v>5166.72</v>
          </cell>
          <cell r="J88">
            <v>40000</v>
          </cell>
        </row>
        <row r="89">
          <cell r="A89" t="str">
            <v>1002</v>
          </cell>
          <cell r="B89" t="str">
            <v>Cultures without fertilizers 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>
            <v>1266.702</v>
          </cell>
          <cell r="J89" t="str">
            <v>-</v>
          </cell>
        </row>
        <row r="90">
          <cell r="A90" t="str">
            <v>1003</v>
          </cell>
          <cell r="B90" t="str">
            <v>On-field burning of stubble, straw, ... 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</row>
        <row r="91">
          <cell r="A91" t="str">
            <v>1004</v>
          </cell>
          <cell r="B91" t="str">
            <v>Enteric fermentation </v>
          </cell>
          <cell r="C91" t="str">
            <v>-</v>
          </cell>
          <cell r="D91" t="str">
            <v>-</v>
          </cell>
          <cell r="E91" t="str">
            <v>-</v>
          </cell>
          <cell r="F91">
            <v>990743.69394</v>
          </cell>
          <cell r="G91" t="str">
            <v>-</v>
          </cell>
          <cell r="H91" t="str">
            <v>-</v>
          </cell>
          <cell r="I91">
            <v>3144.9516826</v>
          </cell>
          <cell r="J91" t="str">
            <v>-</v>
          </cell>
        </row>
        <row r="92">
          <cell r="A92" t="str">
            <v>1005</v>
          </cell>
          <cell r="B92" t="str">
            <v>Manure management </v>
          </cell>
          <cell r="C92" t="str">
            <v>-</v>
          </cell>
          <cell r="D92" t="str">
            <v>-</v>
          </cell>
          <cell r="E92" t="str">
            <v>-</v>
          </cell>
          <cell r="F92">
            <v>124986.30606</v>
          </cell>
          <cell r="G92" t="str">
            <v>-</v>
          </cell>
          <cell r="H92" t="str">
            <v>-</v>
          </cell>
          <cell r="I92">
            <v>396.7483174</v>
          </cell>
          <cell r="J92">
            <v>240000</v>
          </cell>
        </row>
        <row r="93">
          <cell r="A93" t="str">
            <v>1006</v>
          </cell>
          <cell r="B93" t="str">
            <v>Use of pesticides 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A94" t="str">
            <v>1007</v>
          </cell>
          <cell r="B94" t="str">
            <v>Managed deciduous forests </v>
          </cell>
          <cell r="C94" t="str">
            <v>-</v>
          </cell>
          <cell r="D94" t="str">
            <v>-</v>
          </cell>
          <cell r="E94">
            <v>1506.56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</row>
        <row r="95">
          <cell r="A95" t="str">
            <v>1008</v>
          </cell>
          <cell r="B95" t="str">
            <v>Managed coniferous forests </v>
          </cell>
          <cell r="C95" t="str">
            <v>-</v>
          </cell>
          <cell r="D95" t="str">
            <v>-</v>
          </cell>
          <cell r="E95">
            <v>38493.44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</row>
        <row r="96">
          <cell r="A96" t="str">
            <v>1011</v>
          </cell>
          <cell r="B96" t="str">
            <v>Luwc - wood biomass stock change/annual growth 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</row>
        <row r="97">
          <cell r="A97" t="str">
            <v>1012</v>
          </cell>
          <cell r="B97" t="str">
            <v>Luwc - wood biomass stock change/annual harvest 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</row>
        <row r="98">
          <cell r="A98" t="str">
            <v>1013</v>
          </cell>
          <cell r="B98" t="str">
            <v>Luwc - conversion/burning aboveground biomass 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</row>
        <row r="99">
          <cell r="A99" t="str">
            <v>1014</v>
          </cell>
          <cell r="B99" t="str">
            <v>Luwc - conversion/aboveground biomass decay 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</row>
        <row r="100">
          <cell r="A100" t="str">
            <v>1015</v>
          </cell>
          <cell r="B100" t="str">
            <v>Luwc - conversion/soil carbon release 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40000</v>
          </cell>
          <cell r="F105">
            <v>1115730</v>
          </cell>
          <cell r="G105">
            <v>0</v>
          </cell>
          <cell r="H105">
            <v>1269.8179999999975</v>
          </cell>
          <cell r="I105">
            <v>9975.122000000001</v>
          </cell>
          <cell r="J105">
            <v>280000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 t="str">
            <v>-</v>
          </cell>
          <cell r="D108" t="str">
            <v>-</v>
          </cell>
          <cell r="E108">
            <v>1506.56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</row>
        <row r="109">
          <cell r="A109" t="str">
            <v>1102</v>
          </cell>
          <cell r="B109" t="str">
            <v>Non-managed coniferous forests </v>
          </cell>
          <cell r="C109" t="str">
            <v>-</v>
          </cell>
          <cell r="D109" t="str">
            <v>-</v>
          </cell>
          <cell r="E109">
            <v>38493.44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</row>
        <row r="110">
          <cell r="A110" t="str">
            <v>1103</v>
          </cell>
          <cell r="B110" t="str">
            <v>Forest fires </v>
          </cell>
          <cell r="C110" t="str">
            <v>-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</row>
        <row r="111">
          <cell r="A111" t="str">
            <v>1104</v>
          </cell>
          <cell r="B111" t="str">
            <v>Natural grassland 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</row>
        <row r="112">
          <cell r="A112" t="str">
            <v>1105</v>
          </cell>
          <cell r="B112" t="str">
            <v>Wetlands (marshes-swamps) 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</row>
        <row r="113">
          <cell r="A113" t="str">
            <v>1106</v>
          </cell>
          <cell r="B113" t="str">
            <v>Waters 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</row>
        <row r="114">
          <cell r="A114" t="str">
            <v>1107</v>
          </cell>
          <cell r="B114" t="str">
            <v>Animals 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A115" t="str">
            <v>1108</v>
          </cell>
          <cell r="B115" t="str">
            <v>Volcanoes 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</row>
        <row r="116">
          <cell r="A116" t="str">
            <v>1109</v>
          </cell>
          <cell r="B116" t="str">
            <v>Near-surface deposits 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A117" t="str">
            <v>Total 11</v>
          </cell>
          <cell r="C117">
            <v>0</v>
          </cell>
          <cell r="D117">
            <v>0</v>
          </cell>
          <cell r="E117">
            <v>40000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9">
          <cell r="A119" t="str">
            <v>Total (**)</v>
          </cell>
          <cell r="C119">
            <v>2696573.0668573002</v>
          </cell>
          <cell r="D119">
            <v>2387095.5009081103</v>
          </cell>
          <cell r="E119">
            <v>2430650.626522376</v>
          </cell>
          <cell r="F119">
            <v>3847961.525165141</v>
          </cell>
          <cell r="G119">
            <v>5967328.019053918</v>
          </cell>
          <cell r="H119">
            <v>551142.2693333322</v>
          </cell>
          <cell r="I119">
            <v>99503.56925447183</v>
          </cell>
          <cell r="J119">
            <v>320000</v>
          </cell>
        </row>
        <row r="120">
          <cell r="A120" t="str">
            <v>Comparable total (***)</v>
          </cell>
          <cell r="C120">
            <v>2696573.0668573002</v>
          </cell>
          <cell r="D120">
            <v>2387095.5009081103</v>
          </cell>
          <cell r="E120">
            <v>2350650.626522376</v>
          </cell>
          <cell r="F120">
            <v>3847961.525165141</v>
          </cell>
          <cell r="G120">
            <v>5967328.019053918</v>
          </cell>
          <cell r="H120">
            <v>549872.4513333322</v>
          </cell>
          <cell r="I120">
            <v>99503.56925447183</v>
          </cell>
          <cell r="J120">
            <v>320000</v>
          </cell>
        </row>
      </sheetData>
      <sheetData sheetId="12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1722062.2474</v>
          </cell>
          <cell r="D10">
            <v>429046.92500000005</v>
          </cell>
          <cell r="E10">
            <v>6349.704</v>
          </cell>
          <cell r="F10">
            <v>6386.085</v>
          </cell>
          <cell r="G10">
            <v>107706.375</v>
          </cell>
          <cell r="H10">
            <v>316602.5184</v>
          </cell>
          <cell r="I10">
            <v>11484.7324</v>
          </cell>
          <cell r="J10">
            <v>2178</v>
          </cell>
        </row>
        <row r="11">
          <cell r="A11" t="str">
            <v>0102</v>
          </cell>
          <cell r="B11" t="str">
            <v>District heating plants </v>
          </cell>
          <cell r="C11">
            <v>86137.6494</v>
          </cell>
          <cell r="D11">
            <v>20317.0147</v>
          </cell>
          <cell r="E11">
            <v>1299.7079999999999</v>
          </cell>
          <cell r="F11">
            <v>1303.575</v>
          </cell>
          <cell r="G11">
            <v>6566.804999999999</v>
          </cell>
          <cell r="H11">
            <v>12383.7312</v>
          </cell>
          <cell r="I11">
            <v>449.9434</v>
          </cell>
          <cell r="J11">
            <v>350</v>
          </cell>
        </row>
        <row r="12">
          <cell r="A12" t="str">
            <v>0103</v>
          </cell>
          <cell r="B12" t="str">
            <v>Petroleum refining plants </v>
          </cell>
          <cell r="C12">
            <v>77323.64035</v>
          </cell>
          <cell r="D12">
            <v>17784.4627</v>
          </cell>
          <cell r="E12">
            <v>493.90799999999996</v>
          </cell>
          <cell r="F12">
            <v>497.555</v>
          </cell>
          <cell r="G12">
            <v>2953.125</v>
          </cell>
          <cell r="H12">
            <v>11194.5168</v>
          </cell>
          <cell r="I12">
            <v>369.284</v>
          </cell>
          <cell r="J12">
            <v>12</v>
          </cell>
        </row>
        <row r="13">
          <cell r="A13" t="str">
            <v>0104</v>
          </cell>
          <cell r="B13" t="str">
            <v>Solid fuel transformation plants </v>
          </cell>
          <cell r="C13">
            <v>160815.585425</v>
          </cell>
          <cell r="D13">
            <v>32733.71425</v>
          </cell>
          <cell r="E13">
            <v>683.5079999999999</v>
          </cell>
          <cell r="F13">
            <v>592.1</v>
          </cell>
          <cell r="G13">
            <v>22657.32</v>
          </cell>
          <cell r="H13">
            <v>15486.2088</v>
          </cell>
          <cell r="I13">
            <v>462.0909</v>
          </cell>
          <cell r="J13">
            <v>84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19966.334025</v>
          </cell>
          <cell r="D14">
            <v>7635.54835</v>
          </cell>
          <cell r="E14">
            <v>187.70399999999998</v>
          </cell>
          <cell r="F14">
            <v>189.09</v>
          </cell>
          <cell r="G14">
            <v>2074.275</v>
          </cell>
          <cell r="H14">
            <v>4407.5592</v>
          </cell>
          <cell r="I14">
            <v>140.4251</v>
          </cell>
          <cell r="J14">
            <v>8</v>
          </cell>
        </row>
        <row r="15">
          <cell r="A15" t="str">
            <v>Total 01</v>
          </cell>
          <cell r="C15">
            <v>2066305.4566</v>
          </cell>
          <cell r="D15">
            <v>507517.66500000004</v>
          </cell>
          <cell r="E15">
            <v>9014.532</v>
          </cell>
          <cell r="F15">
            <v>8968.405</v>
          </cell>
          <cell r="G15">
            <v>141957.9</v>
          </cell>
          <cell r="H15">
            <v>360074.5344</v>
          </cell>
          <cell r="I15">
            <v>12906.4758</v>
          </cell>
          <cell r="J15">
            <v>2632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97671.7808</v>
          </cell>
          <cell r="D18">
            <v>27246.997900000002</v>
          </cell>
          <cell r="E18">
            <v>3458.778</v>
          </cell>
          <cell r="F18">
            <v>3510.58</v>
          </cell>
          <cell r="G18">
            <v>62126.6625</v>
          </cell>
          <cell r="H18">
            <v>33599.064</v>
          </cell>
          <cell r="I18">
            <v>861.62790862</v>
          </cell>
          <cell r="J18">
            <v>62</v>
          </cell>
        </row>
        <row r="19">
          <cell r="A19" t="str">
            <v>0202</v>
          </cell>
          <cell r="B19" t="str">
            <v>Residential plants </v>
          </cell>
          <cell r="C19">
            <v>197755.8539</v>
          </cell>
          <cell r="D19">
            <v>89735.7999</v>
          </cell>
          <cell r="E19">
            <v>53123.076</v>
          </cell>
          <cell r="F19">
            <v>53862</v>
          </cell>
          <cell r="G19">
            <v>1054626.615</v>
          </cell>
          <cell r="H19">
            <v>119632.1568</v>
          </cell>
          <cell r="I19">
            <v>3069.9162</v>
          </cell>
          <cell r="J19">
            <v>228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69489.211</v>
          </cell>
          <cell r="D20">
            <v>22443.7828</v>
          </cell>
          <cell r="E20">
            <v>3166.794</v>
          </cell>
          <cell r="F20">
            <v>3035.9449999999997</v>
          </cell>
          <cell r="G20">
            <v>59632.807499999995</v>
          </cell>
          <cell r="H20">
            <v>29760.4176</v>
          </cell>
          <cell r="I20">
            <v>753.6309</v>
          </cell>
          <cell r="J20">
            <v>50</v>
          </cell>
        </row>
        <row r="21">
          <cell r="A21" t="str">
            <v>Total 02</v>
          </cell>
          <cell r="C21">
            <v>364916.8457</v>
          </cell>
          <cell r="D21">
            <v>139426.5806</v>
          </cell>
          <cell r="E21">
            <v>59748.648</v>
          </cell>
          <cell r="F21">
            <v>60408.525</v>
          </cell>
          <cell r="G21">
            <v>1176386.085</v>
          </cell>
          <cell r="H21">
            <v>182991.6384</v>
          </cell>
          <cell r="I21">
            <v>4685.17500862</v>
          </cell>
          <cell r="J21">
            <v>340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349430.83009999996</v>
          </cell>
          <cell r="D24">
            <v>152944.07690000001</v>
          </cell>
          <cell r="E24">
            <v>6503.28</v>
          </cell>
          <cell r="F24">
            <v>7498.66</v>
          </cell>
          <cell r="G24">
            <v>61133.94</v>
          </cell>
          <cell r="H24">
            <v>102016.464</v>
          </cell>
          <cell r="I24">
            <v>3292.4584</v>
          </cell>
          <cell r="J24">
            <v>1082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12136.542</v>
          </cell>
          <cell r="D25">
            <v>5172.5456</v>
          </cell>
          <cell r="E25">
            <v>458.832</v>
          </cell>
          <cell r="F25">
            <v>216.785</v>
          </cell>
          <cell r="G25">
            <v>1427.895</v>
          </cell>
          <cell r="H25">
            <v>27867.2736</v>
          </cell>
          <cell r="I25">
            <v>192.4164</v>
          </cell>
          <cell r="J25">
            <v>35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53648.1088</v>
          </cell>
          <cell r="D26">
            <v>99347.0266</v>
          </cell>
          <cell r="E26">
            <v>3792</v>
          </cell>
          <cell r="F26">
            <v>3813.315</v>
          </cell>
          <cell r="G26">
            <v>613248.3</v>
          </cell>
          <cell r="H26">
            <v>26499.168</v>
          </cell>
          <cell r="I26">
            <v>971.8</v>
          </cell>
          <cell r="J26">
            <v>70</v>
          </cell>
        </row>
        <row r="27">
          <cell r="A27" t="str">
            <v>Total 03</v>
          </cell>
          <cell r="C27">
            <v>415215.48089999997</v>
          </cell>
          <cell r="D27">
            <v>257463.64910000004</v>
          </cell>
          <cell r="E27">
            <v>10754.112000000001</v>
          </cell>
          <cell r="F27">
            <v>11528.76</v>
          </cell>
          <cell r="G27">
            <v>675810.1349999999</v>
          </cell>
          <cell r="H27">
            <v>156382.9056</v>
          </cell>
          <cell r="I27">
            <v>4456.6748</v>
          </cell>
          <cell r="J27">
            <v>1187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10170</v>
          </cell>
          <cell r="D30" t="str">
            <v>-</v>
          </cell>
          <cell r="E30">
            <v>42370</v>
          </cell>
          <cell r="F30">
            <v>4708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11995</v>
          </cell>
          <cell r="D31">
            <v>3177</v>
          </cell>
          <cell r="E31">
            <v>6200</v>
          </cell>
          <cell r="F31">
            <v>3871</v>
          </cell>
          <cell r="G31">
            <v>504649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5717</v>
          </cell>
          <cell r="D32" t="str">
            <v>-</v>
          </cell>
          <cell r="E32" t="str">
            <v>-</v>
          </cell>
          <cell r="F32" t="str">
            <v>-</v>
          </cell>
          <cell r="G32">
            <v>88867</v>
          </cell>
          <cell r="H32">
            <v>737</v>
          </cell>
          <cell r="I32" t="str">
            <v>-</v>
          </cell>
          <cell r="J32" t="str">
            <v>-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23855</v>
          </cell>
          <cell r="D33">
            <v>12595</v>
          </cell>
          <cell r="E33" t="str">
            <v>-</v>
          </cell>
          <cell r="F33" t="str">
            <v>-</v>
          </cell>
          <cell r="G33">
            <v>1625</v>
          </cell>
          <cell r="H33">
            <v>2138</v>
          </cell>
          <cell r="I33">
            <v>9701</v>
          </cell>
          <cell r="J33">
            <v>8354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 t="str">
            <v>-</v>
          </cell>
          <cell r="D34" t="str">
            <v>-</v>
          </cell>
          <cell r="E34">
            <v>56400</v>
          </cell>
          <cell r="F34" t="str">
            <v>-</v>
          </cell>
          <cell r="G34" t="str">
            <v>-</v>
          </cell>
          <cell r="H34" t="str">
            <v>-</v>
          </cell>
          <cell r="I34">
            <v>71736</v>
          </cell>
          <cell r="J34" t="str">
            <v>-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15353</v>
          </cell>
          <cell r="D35">
            <v>6857</v>
          </cell>
          <cell r="E35">
            <v>31498</v>
          </cell>
          <cell r="F35" t="str">
            <v>-</v>
          </cell>
          <cell r="G35" t="str">
            <v>-</v>
          </cell>
          <cell r="H35">
            <v>22305</v>
          </cell>
          <cell r="I35" t="str">
            <v>-</v>
          </cell>
          <cell r="J35" t="str">
            <v>-</v>
          </cell>
        </row>
        <row r="36">
          <cell r="A36" t="str">
            <v>0407</v>
          </cell>
          <cell r="B36" t="str">
            <v>Cooling plants 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</row>
        <row r="37">
          <cell r="A37" t="str">
            <v>Total 04</v>
          </cell>
          <cell r="C37">
            <v>67090</v>
          </cell>
          <cell r="D37">
            <v>22629</v>
          </cell>
          <cell r="E37">
            <v>136468</v>
          </cell>
          <cell r="F37">
            <v>8580</v>
          </cell>
          <cell r="G37">
            <v>595142</v>
          </cell>
          <cell r="H37">
            <v>25180</v>
          </cell>
          <cell r="I37">
            <v>81437</v>
          </cell>
          <cell r="J37">
            <v>8354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 t="str">
            <v>-</v>
          </cell>
          <cell r="D40" t="str">
            <v>-</v>
          </cell>
          <cell r="E40" t="str">
            <v>-</v>
          </cell>
          <cell r="F40">
            <v>845812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 t="str">
            <v>-</v>
          </cell>
          <cell r="D41" t="str">
            <v>-</v>
          </cell>
          <cell r="E41" t="str">
            <v>-</v>
          </cell>
          <cell r="F41">
            <v>4172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17320</v>
          </cell>
          <cell r="D42" t="str">
            <v>-</v>
          </cell>
          <cell r="E42" t="str">
            <v>-</v>
          </cell>
          <cell r="F42">
            <v>51561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</row>
        <row r="44">
          <cell r="A44" t="str">
            <v>0505</v>
          </cell>
          <cell r="B44" t="str">
            <v>Gasoline distribution </v>
          </cell>
          <cell r="C44" t="str">
            <v>-</v>
          </cell>
          <cell r="D44" t="str">
            <v>-</v>
          </cell>
          <cell r="E44">
            <v>88330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</row>
        <row r="45">
          <cell r="A45" t="str">
            <v>0506</v>
          </cell>
          <cell r="B45" t="str">
            <v>Gas distribution networks </v>
          </cell>
          <cell r="C45" t="str">
            <v>-</v>
          </cell>
          <cell r="D45" t="str">
            <v>-</v>
          </cell>
          <cell r="E45" t="str">
            <v>-</v>
          </cell>
          <cell r="F45">
            <v>259504</v>
          </cell>
          <cell r="G45">
            <v>13000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A46" t="str">
            <v>0507</v>
          </cell>
          <cell r="B46" t="str">
            <v>Geothermal energy extraction 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A47" t="str">
            <v>Total 05</v>
          </cell>
          <cell r="C47">
            <v>17320</v>
          </cell>
          <cell r="D47" t="str">
            <v>-</v>
          </cell>
          <cell r="E47">
            <v>88330</v>
          </cell>
          <cell r="F47">
            <v>1161048</v>
          </cell>
          <cell r="G47">
            <v>13000</v>
          </cell>
          <cell r="H47" t="str">
            <v>-</v>
          </cell>
          <cell r="I47" t="str">
            <v>-</v>
          </cell>
          <cell r="J47" t="str">
            <v>-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 t="str">
            <v>-</v>
          </cell>
          <cell r="D50" t="str">
            <v>-</v>
          </cell>
          <cell r="E50">
            <v>480000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A51" t="str">
            <v>0602</v>
          </cell>
          <cell r="B51" t="str">
            <v>Degreasing, dry cleaning and electronics </v>
          </cell>
          <cell r="C51" t="str">
            <v>-</v>
          </cell>
          <cell r="D51" t="str">
            <v>-</v>
          </cell>
          <cell r="E51">
            <v>114000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</row>
        <row r="52">
          <cell r="A52" t="str">
            <v>0603</v>
          </cell>
          <cell r="B52" t="str">
            <v>Chemicals products manufacturing or processing </v>
          </cell>
          <cell r="C52" t="str">
            <v>-</v>
          </cell>
          <cell r="D52" t="str">
            <v>-</v>
          </cell>
          <cell r="E52">
            <v>70000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</row>
        <row r="53">
          <cell r="A53" t="str">
            <v>0604</v>
          </cell>
          <cell r="B53" t="str">
            <v>Other use of solvents and related activities </v>
          </cell>
          <cell r="C53" t="str">
            <v>-</v>
          </cell>
          <cell r="D53" t="str">
            <v>-</v>
          </cell>
          <cell r="E53">
            <v>426000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>
            <v>1044</v>
          </cell>
        </row>
        <row r="54">
          <cell r="A54" t="str">
            <v>0605</v>
          </cell>
          <cell r="B54" t="str">
            <v>Use of N2O 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>
            <v>6200</v>
          </cell>
          <cell r="J54" t="str">
            <v>-</v>
          </cell>
        </row>
        <row r="55">
          <cell r="A55" t="str">
            <v>Total 06</v>
          </cell>
          <cell r="C55" t="str">
            <v>-</v>
          </cell>
          <cell r="D55" t="str">
            <v>-</v>
          </cell>
          <cell r="E55">
            <v>1090000</v>
          </cell>
          <cell r="F55" t="str">
            <v>-</v>
          </cell>
          <cell r="G55" t="str">
            <v>-</v>
          </cell>
          <cell r="H55" t="str">
            <v>-</v>
          </cell>
          <cell r="I55">
            <v>6200</v>
          </cell>
          <cell r="J55">
            <v>1044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19103</v>
          </cell>
          <cell r="D58">
            <v>534707</v>
          </cell>
          <cell r="E58">
            <v>546976</v>
          </cell>
          <cell r="F58">
            <v>30385</v>
          </cell>
          <cell r="G58">
            <v>3312954</v>
          </cell>
          <cell r="H58">
            <v>106502</v>
          </cell>
          <cell r="I58">
            <v>17200</v>
          </cell>
          <cell r="J58">
            <v>17789</v>
          </cell>
        </row>
        <row r="59">
          <cell r="A59" t="str">
            <v>0702</v>
          </cell>
          <cell r="B59" t="str">
            <v>Light duty vehicles &lt; 3.5 t </v>
          </cell>
          <cell r="C59">
            <v>4470</v>
          </cell>
          <cell r="D59">
            <v>53747</v>
          </cell>
          <cell r="E59">
            <v>33477</v>
          </cell>
          <cell r="F59">
            <v>1537</v>
          </cell>
          <cell r="G59">
            <v>276810</v>
          </cell>
          <cell r="H59">
            <v>10136</v>
          </cell>
          <cell r="I59">
            <v>1800</v>
          </cell>
          <cell r="J59">
            <v>242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27447</v>
          </cell>
          <cell r="D60">
            <v>455175</v>
          </cell>
          <cell r="E60">
            <v>63127</v>
          </cell>
          <cell r="F60">
            <v>1953</v>
          </cell>
          <cell r="G60">
            <v>137078</v>
          </cell>
          <cell r="H60">
            <v>41696</v>
          </cell>
          <cell r="I60" t="str">
            <v>-</v>
          </cell>
          <cell r="J60" t="str">
            <v>-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9</v>
          </cell>
          <cell r="D61">
            <v>30</v>
          </cell>
          <cell r="E61">
            <v>9016</v>
          </cell>
          <cell r="F61">
            <v>475</v>
          </cell>
          <cell r="G61">
            <v>27107</v>
          </cell>
          <cell r="H61">
            <v>139</v>
          </cell>
          <cell r="I61" t="str">
            <v>-</v>
          </cell>
          <cell r="J61" t="str">
            <v>-</v>
          </cell>
        </row>
        <row r="62">
          <cell r="A62" t="str">
            <v>0705</v>
          </cell>
          <cell r="B62" t="str">
            <v>Motorcycles &gt; 50 cm3 </v>
          </cell>
          <cell r="C62">
            <v>58</v>
          </cell>
          <cell r="D62">
            <v>1920</v>
          </cell>
          <cell r="E62">
            <v>24063</v>
          </cell>
          <cell r="F62">
            <v>1266</v>
          </cell>
          <cell r="G62">
            <v>199284</v>
          </cell>
          <cell r="H62">
            <v>921</v>
          </cell>
          <cell r="I62" t="str">
            <v>-</v>
          </cell>
          <cell r="J62">
            <v>30</v>
          </cell>
        </row>
        <row r="63">
          <cell r="A63" t="str">
            <v>0706</v>
          </cell>
          <cell r="B63" t="str">
            <v>Gasoline evaporation from vehicles </v>
          </cell>
          <cell r="C63" t="str">
            <v>-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</row>
        <row r="64">
          <cell r="A64" t="str">
            <v>0707</v>
          </cell>
          <cell r="B64" t="str">
            <v>Automobile tyre and brake wear 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</row>
        <row r="65">
          <cell r="A65" t="str">
            <v>Total 07</v>
          </cell>
          <cell r="C65">
            <v>51087</v>
          </cell>
          <cell r="D65">
            <v>1045579</v>
          </cell>
          <cell r="E65">
            <v>676659</v>
          </cell>
          <cell r="F65">
            <v>35616</v>
          </cell>
          <cell r="G65">
            <v>3953233</v>
          </cell>
          <cell r="H65">
            <v>159395</v>
          </cell>
          <cell r="I65">
            <v>19000</v>
          </cell>
          <cell r="J65">
            <v>18061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823</v>
          </cell>
          <cell r="D68">
            <v>21505</v>
          </cell>
          <cell r="E68">
            <v>9283</v>
          </cell>
          <cell r="F68">
            <v>655</v>
          </cell>
          <cell r="G68">
            <v>62324</v>
          </cell>
          <cell r="H68">
            <v>3016</v>
          </cell>
          <cell r="I68" t="str">
            <v>-</v>
          </cell>
          <cell r="J68" t="str">
            <v>-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2558</v>
          </cell>
          <cell r="D69">
            <v>41340</v>
          </cell>
          <cell r="E69">
            <v>8752</v>
          </cell>
          <cell r="F69">
            <v>188</v>
          </cell>
          <cell r="G69">
            <v>16005</v>
          </cell>
          <cell r="H69">
            <v>2601</v>
          </cell>
          <cell r="I69" t="str">
            <v>-</v>
          </cell>
          <cell r="J69" t="str">
            <v>-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1897</v>
          </cell>
          <cell r="D70">
            <v>29264</v>
          </cell>
          <cell r="E70">
            <v>4698</v>
          </cell>
          <cell r="F70">
            <v>94</v>
          </cell>
          <cell r="G70">
            <v>9752</v>
          </cell>
          <cell r="H70">
            <v>2254</v>
          </cell>
          <cell r="I70" t="str">
            <v>-</v>
          </cell>
          <cell r="J70" t="str">
            <v>-</v>
          </cell>
        </row>
        <row r="71">
          <cell r="A71" t="str">
            <v>0804</v>
          </cell>
          <cell r="B71" t="str">
            <v>Other mobile &amp; mach.- maritime activities</v>
          </cell>
          <cell r="C71" t="str">
            <v>-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4985</v>
          </cell>
          <cell r="D72">
            <v>71063</v>
          </cell>
          <cell r="E72">
            <v>12521</v>
          </cell>
          <cell r="F72">
            <v>208</v>
          </cell>
          <cell r="G72">
            <v>74057</v>
          </cell>
          <cell r="H72">
            <v>3339</v>
          </cell>
          <cell r="I72" t="str">
            <v>-</v>
          </cell>
          <cell r="J72" t="str">
            <v>-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6160</v>
          </cell>
          <cell r="D73">
            <v>130672</v>
          </cell>
          <cell r="E73">
            <v>39028</v>
          </cell>
          <cell r="F73">
            <v>1162</v>
          </cell>
          <cell r="G73">
            <v>79608</v>
          </cell>
          <cell r="H73">
            <v>9082</v>
          </cell>
          <cell r="I73" t="str">
            <v>-</v>
          </cell>
          <cell r="J73" t="str">
            <v>-</v>
          </cell>
        </row>
        <row r="74">
          <cell r="A74" t="str">
            <v>0807</v>
          </cell>
          <cell r="B74" t="str">
            <v>Other mobile &amp; mach.- forestry 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</row>
        <row r="75">
          <cell r="A75" t="str">
            <v>0808</v>
          </cell>
          <cell r="B75" t="str">
            <v>Other mobile &amp; mach.- industry 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</row>
        <row r="76">
          <cell r="A76" t="str">
            <v>0809</v>
          </cell>
          <cell r="B76" t="str">
            <v>Other mobile &amp; mach.- household and gardening </v>
          </cell>
          <cell r="C76" t="str">
            <v>-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</row>
        <row r="77">
          <cell r="A77" t="str">
            <v>0810</v>
          </cell>
          <cell r="B77" t="str">
            <v>Other mobile &amp; mach.- other off-road 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</row>
        <row r="78">
          <cell r="A78" t="str">
            <v>Total 08</v>
          </cell>
          <cell r="C78">
            <v>16423</v>
          </cell>
          <cell r="D78">
            <v>293844</v>
          </cell>
          <cell r="E78">
            <v>74282</v>
          </cell>
          <cell r="F78">
            <v>2307</v>
          </cell>
          <cell r="G78">
            <v>241746</v>
          </cell>
          <cell r="H78">
            <v>20292</v>
          </cell>
          <cell r="I78" t="str">
            <v>-</v>
          </cell>
          <cell r="J78" t="str">
            <v>-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</row>
        <row r="83">
          <cell r="A83" t="str">
            <v>0909</v>
          </cell>
          <cell r="B83" t="str">
            <v>Cremation 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</row>
        <row r="84">
          <cell r="A84" t="str">
            <v>0910</v>
          </cell>
          <cell r="B84" t="str">
            <v>Other waste treatment </v>
          </cell>
          <cell r="C84" t="str">
            <v>-</v>
          </cell>
          <cell r="D84" t="str">
            <v>-</v>
          </cell>
          <cell r="E84" t="str">
            <v>-</v>
          </cell>
          <cell r="F84">
            <v>1900000</v>
          </cell>
          <cell r="G84" t="str">
            <v>-</v>
          </cell>
          <cell r="H84" t="str">
            <v>-</v>
          </cell>
          <cell r="I84">
            <v>4000</v>
          </cell>
          <cell r="J84" t="str">
            <v>-</v>
          </cell>
        </row>
        <row r="85">
          <cell r="A85" t="str">
            <v>Total 09</v>
          </cell>
          <cell r="C85" t="str">
            <v>-</v>
          </cell>
          <cell r="D85" t="str">
            <v>-</v>
          </cell>
          <cell r="E85" t="str">
            <v>-</v>
          </cell>
          <cell r="F85">
            <v>1900000</v>
          </cell>
          <cell r="G85" t="str">
            <v>-</v>
          </cell>
          <cell r="H85" t="str">
            <v>-</v>
          </cell>
          <cell r="I85">
            <v>4000</v>
          </cell>
          <cell r="J85" t="str">
            <v>-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>
            <v>50500</v>
          </cell>
          <cell r="J88">
            <v>58000</v>
          </cell>
        </row>
        <row r="89">
          <cell r="A89" t="str">
            <v>1002</v>
          </cell>
          <cell r="B89" t="str">
            <v>Cultures without fertilizers 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</row>
        <row r="90">
          <cell r="A90" t="str">
            <v>1003</v>
          </cell>
          <cell r="B90" t="str">
            <v>On-field burning of stubble, straw, ... 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</row>
        <row r="91">
          <cell r="A91" t="str">
            <v>1004</v>
          </cell>
          <cell r="B91" t="str">
            <v>Enteric fermentation </v>
          </cell>
          <cell r="C91" t="str">
            <v>-</v>
          </cell>
          <cell r="D91" t="str">
            <v>-</v>
          </cell>
          <cell r="E91" t="str">
            <v>-</v>
          </cell>
          <cell r="F91">
            <v>1162000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</row>
        <row r="92">
          <cell r="A92" t="str">
            <v>1005</v>
          </cell>
          <cell r="B92" t="str">
            <v>Manure management </v>
          </cell>
          <cell r="C92" t="str">
            <v>-</v>
          </cell>
          <cell r="D92" t="str">
            <v>-</v>
          </cell>
          <cell r="E92" t="str">
            <v>-</v>
          </cell>
          <cell r="F92">
            <v>498000</v>
          </cell>
          <cell r="G92" t="str">
            <v>-</v>
          </cell>
          <cell r="H92" t="str">
            <v>-</v>
          </cell>
          <cell r="I92">
            <v>35300</v>
          </cell>
          <cell r="J92">
            <v>532900</v>
          </cell>
        </row>
        <row r="93">
          <cell r="A93" t="str">
            <v>1006</v>
          </cell>
          <cell r="B93" t="str">
            <v>Use of pesticides 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A94" t="str">
            <v>1007</v>
          </cell>
          <cell r="B94" t="str">
            <v>Managed deciduous forests </v>
          </cell>
          <cell r="C94" t="str">
            <v>-</v>
          </cell>
          <cell r="D94" t="str">
            <v>-</v>
          </cell>
          <cell r="E94">
            <v>36360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</row>
        <row r="95">
          <cell r="A95" t="str">
            <v>1008</v>
          </cell>
          <cell r="B95" t="str">
            <v>Managed coniferous forests </v>
          </cell>
          <cell r="C95" t="str">
            <v>-</v>
          </cell>
          <cell r="D95" t="str">
            <v>-</v>
          </cell>
          <cell r="E95">
            <v>350075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</row>
        <row r="96">
          <cell r="A96" t="str">
            <v>1011</v>
          </cell>
          <cell r="B96" t="str">
            <v>Luwc - wood biomass stock change/annual growth 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</row>
        <row r="97">
          <cell r="A97" t="str">
            <v>1012</v>
          </cell>
          <cell r="B97" t="str">
            <v>Luwc - wood biomass stock change/annual harvest 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</row>
        <row r="98">
          <cell r="A98" t="str">
            <v>1013</v>
          </cell>
          <cell r="B98" t="str">
            <v>Luwc - conversion/burning aboveground biomass 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</row>
        <row r="99">
          <cell r="A99" t="str">
            <v>1014</v>
          </cell>
          <cell r="B99" t="str">
            <v>Luwc - conversion/aboveground biomass decay 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</row>
        <row r="100">
          <cell r="A100" t="str">
            <v>1015</v>
          </cell>
          <cell r="B100" t="str">
            <v>Luwc - conversion/soil carbon release 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</row>
        <row r="105">
          <cell r="A105" t="str">
            <v>Total 10</v>
          </cell>
          <cell r="C105" t="str">
            <v>-</v>
          </cell>
          <cell r="D105" t="str">
            <v>-</v>
          </cell>
          <cell r="E105">
            <v>386435</v>
          </cell>
          <cell r="F105">
            <v>1660000</v>
          </cell>
          <cell r="G105" t="str">
            <v>-</v>
          </cell>
          <cell r="H105">
            <v>-30000</v>
          </cell>
          <cell r="I105">
            <v>85800</v>
          </cell>
          <cell r="J105">
            <v>590900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</row>
        <row r="109">
          <cell r="A109" t="str">
            <v>1102</v>
          </cell>
          <cell r="B109" t="str">
            <v>Non-managed coniferous forests </v>
          </cell>
          <cell r="C109" t="str">
            <v>-</v>
          </cell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</row>
        <row r="110">
          <cell r="A110" t="str">
            <v>1103</v>
          </cell>
          <cell r="B110" t="str">
            <v>Forest fires </v>
          </cell>
          <cell r="C110" t="str">
            <v>-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</row>
        <row r="111">
          <cell r="A111" t="str">
            <v>1104</v>
          </cell>
          <cell r="B111" t="str">
            <v>Natural grassland 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</row>
        <row r="112">
          <cell r="A112" t="str">
            <v>1105</v>
          </cell>
          <cell r="B112" t="str">
            <v>Wetlands (marshes-swamps) 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</row>
        <row r="113">
          <cell r="A113" t="str">
            <v>1106</v>
          </cell>
          <cell r="B113" t="str">
            <v>Waters 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</row>
        <row r="114">
          <cell r="A114" t="str">
            <v>1107</v>
          </cell>
          <cell r="B114" t="str">
            <v>Animals 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A115" t="str">
            <v>1108</v>
          </cell>
          <cell r="B115" t="str">
            <v>Volcanoes 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</row>
        <row r="116">
          <cell r="A116" t="str">
            <v>1109</v>
          </cell>
          <cell r="B116" t="str">
            <v>Near-surface deposits 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A117" t="str">
            <v>Total 11</v>
          </cell>
          <cell r="C117" t="str">
            <v>-</v>
          </cell>
          <cell r="D117" t="str">
            <v>-</v>
          </cell>
          <cell r="E117" t="str">
            <v>-</v>
          </cell>
          <cell r="F117" t="str">
            <v>-</v>
          </cell>
          <cell r="G117" t="str">
            <v>-</v>
          </cell>
          <cell r="H117" t="str">
            <v>-</v>
          </cell>
          <cell r="I117" t="str">
            <v>-</v>
          </cell>
          <cell r="J117" t="str">
            <v>-</v>
          </cell>
        </row>
        <row r="119">
          <cell r="A119" t="str">
            <v>Total (**)</v>
          </cell>
          <cell r="C119">
            <v>2998357.7832</v>
          </cell>
          <cell r="D119">
            <v>2266459.8947</v>
          </cell>
          <cell r="E119">
            <v>2531691.292</v>
          </cell>
          <cell r="F119">
            <v>4848456.6899999995</v>
          </cell>
          <cell r="G119">
            <v>6797275.119999999</v>
          </cell>
          <cell r="H119">
            <v>874316.0784</v>
          </cell>
          <cell r="I119">
            <v>218485.32560862</v>
          </cell>
          <cell r="J119">
            <v>622518</v>
          </cell>
        </row>
        <row r="120">
          <cell r="A120" t="str">
            <v>Comparable total (***)</v>
          </cell>
          <cell r="C120">
            <v>2998357.7832</v>
          </cell>
          <cell r="D120">
            <v>2266459.8947</v>
          </cell>
          <cell r="E120">
            <v>2145256.292</v>
          </cell>
          <cell r="F120">
            <v>4848456.6899999995</v>
          </cell>
          <cell r="G120">
            <v>6797275.119999999</v>
          </cell>
          <cell r="H120">
            <v>904316.0784</v>
          </cell>
          <cell r="I120">
            <v>218485.32560862</v>
          </cell>
          <cell r="J120">
            <v>622518</v>
          </cell>
        </row>
      </sheetData>
      <sheetData sheetId="13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346085</v>
          </cell>
          <cell r="D10">
            <v>72365</v>
          </cell>
          <cell r="E10">
            <v>1862</v>
          </cell>
          <cell r="F10">
            <v>585</v>
          </cell>
          <cell r="G10">
            <v>6282</v>
          </cell>
          <cell r="H10">
            <v>43592</v>
          </cell>
          <cell r="I10">
            <v>1121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0103</v>
          </cell>
          <cell r="B12" t="str">
            <v>Petroleum refining plants </v>
          </cell>
          <cell r="C12">
            <v>6495</v>
          </cell>
          <cell r="D12">
            <v>4824</v>
          </cell>
          <cell r="E12">
            <v>473</v>
          </cell>
          <cell r="F12">
            <v>98</v>
          </cell>
          <cell r="G12">
            <v>469</v>
          </cell>
          <cell r="H12">
            <v>2374</v>
          </cell>
          <cell r="I12">
            <v>264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64</v>
          </cell>
          <cell r="I14">
            <v>0</v>
          </cell>
          <cell r="J14">
            <v>0</v>
          </cell>
        </row>
        <row r="15">
          <cell r="A15" t="str">
            <v>Total 01</v>
          </cell>
          <cell r="C15">
            <v>352580</v>
          </cell>
          <cell r="D15">
            <v>77189</v>
          </cell>
          <cell r="E15">
            <v>2336</v>
          </cell>
          <cell r="F15">
            <v>683</v>
          </cell>
          <cell r="G15">
            <v>6751</v>
          </cell>
          <cell r="H15">
            <v>46031</v>
          </cell>
          <cell r="I15">
            <v>1385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10366</v>
          </cell>
          <cell r="D18">
            <v>426</v>
          </cell>
          <cell r="E18">
            <v>14</v>
          </cell>
          <cell r="F18">
            <v>10</v>
          </cell>
          <cell r="G18">
            <v>173</v>
          </cell>
          <cell r="H18">
            <v>614</v>
          </cell>
          <cell r="I18">
            <v>116</v>
          </cell>
          <cell r="J18">
            <v>0</v>
          </cell>
        </row>
        <row r="19">
          <cell r="A19" t="str">
            <v>0202</v>
          </cell>
          <cell r="B19" t="str">
            <v>Residential plants </v>
          </cell>
          <cell r="C19">
            <v>80401</v>
          </cell>
          <cell r="D19">
            <v>3212</v>
          </cell>
          <cell r="E19">
            <v>308</v>
          </cell>
          <cell r="F19">
            <v>285</v>
          </cell>
          <cell r="G19">
            <v>4522</v>
          </cell>
          <cell r="H19">
            <v>4590</v>
          </cell>
          <cell r="I19">
            <v>898</v>
          </cell>
          <cell r="J19">
            <v>0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2263</v>
          </cell>
          <cell r="D20">
            <v>109</v>
          </cell>
          <cell r="E20">
            <v>36</v>
          </cell>
          <cell r="F20">
            <v>35</v>
          </cell>
          <cell r="G20">
            <v>355</v>
          </cell>
          <cell r="H20">
            <v>136</v>
          </cell>
          <cell r="I20">
            <v>23</v>
          </cell>
          <cell r="J20">
            <v>0</v>
          </cell>
        </row>
        <row r="21">
          <cell r="A21" t="str">
            <v>Total 02</v>
          </cell>
          <cell r="C21">
            <v>93030</v>
          </cell>
          <cell r="D21">
            <v>3746</v>
          </cell>
          <cell r="E21">
            <v>358</v>
          </cell>
          <cell r="F21">
            <v>331</v>
          </cell>
          <cell r="G21">
            <v>5050</v>
          </cell>
          <cell r="H21">
            <v>5340</v>
          </cell>
          <cell r="I21">
            <v>1036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28525</v>
          </cell>
          <cell r="D24">
            <v>6657</v>
          </cell>
          <cell r="E24">
            <v>450</v>
          </cell>
          <cell r="F24">
            <v>286</v>
          </cell>
          <cell r="G24">
            <v>1875</v>
          </cell>
          <cell r="H24">
            <v>2867</v>
          </cell>
          <cell r="I24">
            <v>572</v>
          </cell>
          <cell r="J24">
            <v>1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28623</v>
          </cell>
          <cell r="D26">
            <v>13938</v>
          </cell>
          <cell r="E26">
            <v>941</v>
          </cell>
          <cell r="F26">
            <v>663</v>
          </cell>
          <cell r="G26">
            <v>3410</v>
          </cell>
          <cell r="H26">
            <v>6113</v>
          </cell>
          <cell r="I26">
            <v>637</v>
          </cell>
          <cell r="J26">
            <v>0</v>
          </cell>
        </row>
        <row r="27">
          <cell r="A27" t="str">
            <v>Total 03</v>
          </cell>
          <cell r="C27">
            <v>57148</v>
          </cell>
          <cell r="D27">
            <v>20595</v>
          </cell>
          <cell r="E27">
            <v>1392</v>
          </cell>
          <cell r="F27">
            <v>949</v>
          </cell>
          <cell r="G27">
            <v>5286</v>
          </cell>
          <cell r="H27">
            <v>8980</v>
          </cell>
          <cell r="I27">
            <v>1209</v>
          </cell>
          <cell r="J27">
            <v>1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2530</v>
          </cell>
          <cell r="D30">
            <v>2087</v>
          </cell>
          <cell r="E30">
            <v>6320</v>
          </cell>
          <cell r="F30">
            <v>0</v>
          </cell>
          <cell r="G30">
            <v>112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2566</v>
          </cell>
          <cell r="D32">
            <v>0</v>
          </cell>
          <cell r="E32">
            <v>0</v>
          </cell>
          <cell r="F32">
            <v>0</v>
          </cell>
          <cell r="G32">
            <v>24398</v>
          </cell>
          <cell r="H32">
            <v>280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7170</v>
          </cell>
          <cell r="D33">
            <v>3385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4052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0</v>
          </cell>
          <cell r="D34">
            <v>0</v>
          </cell>
          <cell r="E34">
            <v>232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0</v>
          </cell>
          <cell r="D35">
            <v>29063</v>
          </cell>
          <cell r="E35">
            <v>2421</v>
          </cell>
          <cell r="F35">
            <v>0</v>
          </cell>
          <cell r="G35">
            <v>0</v>
          </cell>
          <cell r="H35">
            <v>7084</v>
          </cell>
          <cell r="I35">
            <v>0</v>
          </cell>
          <cell r="J35">
            <v>0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Total 04</v>
          </cell>
          <cell r="C37">
            <v>12266</v>
          </cell>
          <cell r="D37">
            <v>34535</v>
          </cell>
          <cell r="E37">
            <v>8973</v>
          </cell>
          <cell r="F37">
            <v>0</v>
          </cell>
          <cell r="G37">
            <v>24510</v>
          </cell>
          <cell r="H37">
            <v>7364</v>
          </cell>
          <cell r="I37">
            <v>0</v>
          </cell>
          <cell r="J37">
            <v>4052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48171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48</v>
          </cell>
          <cell r="F41">
            <v>60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4054</v>
          </cell>
          <cell r="F43">
            <v>322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10829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14931</v>
          </cell>
          <cell r="F47">
            <v>48554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0</v>
          </cell>
          <cell r="D50">
            <v>0</v>
          </cell>
          <cell r="E50">
            <v>15818</v>
          </cell>
          <cell r="F50">
            <v>0</v>
          </cell>
          <cell r="G50">
            <v>0</v>
          </cell>
          <cell r="H50">
            <v>49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6661</v>
          </cell>
          <cell r="F51">
            <v>0</v>
          </cell>
          <cell r="G51">
            <v>0</v>
          </cell>
          <cell r="H51">
            <v>21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9303</v>
          </cell>
          <cell r="F52">
            <v>0</v>
          </cell>
          <cell r="G52">
            <v>0</v>
          </cell>
          <cell r="H52">
            <v>29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49892</v>
          </cell>
          <cell r="F53">
            <v>0</v>
          </cell>
          <cell r="G53">
            <v>0</v>
          </cell>
          <cell r="H53">
            <v>156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81675</v>
          </cell>
          <cell r="F55">
            <v>0</v>
          </cell>
          <cell r="G55">
            <v>0</v>
          </cell>
          <cell r="H55">
            <v>255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1242</v>
          </cell>
          <cell r="D58">
            <v>56284</v>
          </cell>
          <cell r="E58">
            <v>37236</v>
          </cell>
          <cell r="F58">
            <v>1672</v>
          </cell>
          <cell r="G58">
            <v>614302</v>
          </cell>
          <cell r="H58">
            <v>6196</v>
          </cell>
          <cell r="I58">
            <v>92</v>
          </cell>
          <cell r="J58">
            <v>143</v>
          </cell>
        </row>
        <row r="59">
          <cell r="A59" t="str">
            <v>0702</v>
          </cell>
          <cell r="B59" t="str">
            <v>Light duty vehicles &lt; 3.5 t </v>
          </cell>
          <cell r="C59">
            <v>213</v>
          </cell>
          <cell r="D59">
            <v>21575</v>
          </cell>
          <cell r="E59">
            <v>17531</v>
          </cell>
          <cell r="F59">
            <v>418</v>
          </cell>
          <cell r="G59">
            <v>175477</v>
          </cell>
          <cell r="H59">
            <v>1629</v>
          </cell>
          <cell r="I59">
            <v>31</v>
          </cell>
          <cell r="J59">
            <v>12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20987</v>
          </cell>
          <cell r="D60">
            <v>49919</v>
          </cell>
          <cell r="E60">
            <v>7387</v>
          </cell>
          <cell r="F60">
            <v>0</v>
          </cell>
          <cell r="G60">
            <v>27260</v>
          </cell>
          <cell r="H60">
            <v>4599</v>
          </cell>
          <cell r="I60">
            <v>0</v>
          </cell>
          <cell r="J60">
            <v>0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49</v>
          </cell>
          <cell r="D61">
            <v>450</v>
          </cell>
          <cell r="E61">
            <v>46109</v>
          </cell>
          <cell r="F61">
            <v>717</v>
          </cell>
          <cell r="G61">
            <v>79988</v>
          </cell>
          <cell r="H61">
            <v>432</v>
          </cell>
          <cell r="I61">
            <v>7</v>
          </cell>
          <cell r="J61">
            <v>8</v>
          </cell>
        </row>
        <row r="62">
          <cell r="A62" t="str">
            <v>0705</v>
          </cell>
          <cell r="B62" t="str">
            <v>Motorcycles &gt; 50 cm3 </v>
          </cell>
          <cell r="C62">
            <v>51</v>
          </cell>
          <cell r="D62">
            <v>476</v>
          </cell>
          <cell r="E62">
            <v>67142</v>
          </cell>
          <cell r="F62">
            <v>731</v>
          </cell>
          <cell r="G62">
            <v>81866</v>
          </cell>
          <cell r="H62">
            <v>449</v>
          </cell>
          <cell r="I62">
            <v>10</v>
          </cell>
          <cell r="J62">
            <v>8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44444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22543</v>
          </cell>
          <cell r="D65">
            <v>128704</v>
          </cell>
          <cell r="E65">
            <v>219848</v>
          </cell>
          <cell r="F65">
            <v>3538</v>
          </cell>
          <cell r="G65">
            <v>978893</v>
          </cell>
          <cell r="H65">
            <v>13305</v>
          </cell>
          <cell r="I65">
            <v>141</v>
          </cell>
          <cell r="J65">
            <v>171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73</v>
          </cell>
          <cell r="D69">
            <v>2059</v>
          </cell>
          <cell r="E69">
            <v>242</v>
          </cell>
          <cell r="F69">
            <v>9</v>
          </cell>
          <cell r="G69">
            <v>24</v>
          </cell>
          <cell r="H69">
            <v>168</v>
          </cell>
          <cell r="I69">
            <v>64</v>
          </cell>
          <cell r="J69">
            <v>0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14564</v>
          </cell>
          <cell r="D71">
            <v>37992</v>
          </cell>
          <cell r="E71">
            <v>2022</v>
          </cell>
          <cell r="F71">
            <v>26</v>
          </cell>
          <cell r="G71">
            <v>4299</v>
          </cell>
          <cell r="H71">
            <v>1821</v>
          </cell>
          <cell r="I71">
            <v>116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514</v>
          </cell>
          <cell r="D72">
            <v>4945</v>
          </cell>
          <cell r="E72">
            <v>12192</v>
          </cell>
          <cell r="F72">
            <v>0</v>
          </cell>
          <cell r="G72">
            <v>18460</v>
          </cell>
          <cell r="H72">
            <v>1515</v>
          </cell>
          <cell r="I72">
            <v>1148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3555</v>
          </cell>
          <cell r="D73">
            <v>39914</v>
          </cell>
          <cell r="E73">
            <v>9394</v>
          </cell>
          <cell r="F73">
            <v>318</v>
          </cell>
          <cell r="G73">
            <v>86876</v>
          </cell>
          <cell r="H73">
            <v>2681</v>
          </cell>
          <cell r="I73">
            <v>1017</v>
          </cell>
          <cell r="J73">
            <v>6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Total 08</v>
          </cell>
          <cell r="C78">
            <v>18705</v>
          </cell>
          <cell r="D78">
            <v>84910</v>
          </cell>
          <cell r="E78">
            <v>23850</v>
          </cell>
          <cell r="F78">
            <v>353</v>
          </cell>
          <cell r="G78">
            <v>109660</v>
          </cell>
          <cell r="H78">
            <v>6184</v>
          </cell>
          <cell r="I78">
            <v>2346</v>
          </cell>
          <cell r="J78">
            <v>6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0</v>
          </cell>
          <cell r="D81">
            <v>1707</v>
          </cell>
          <cell r="E81">
            <v>8560</v>
          </cell>
          <cell r="F81">
            <v>3706</v>
          </cell>
          <cell r="G81">
            <v>23984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str">
            <v>-</v>
          </cell>
          <cell r="I82">
            <v>0</v>
          </cell>
          <cell r="J82">
            <v>0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 t="str">
            <v>-</v>
          </cell>
          <cell r="I83">
            <v>0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0</v>
          </cell>
          <cell r="F84">
            <v>110968</v>
          </cell>
          <cell r="G84">
            <v>0</v>
          </cell>
          <cell r="H84">
            <v>352</v>
          </cell>
          <cell r="I84">
            <v>0</v>
          </cell>
          <cell r="J84">
            <v>0</v>
          </cell>
        </row>
        <row r="85">
          <cell r="A85" t="str">
            <v>Total 09</v>
          </cell>
          <cell r="C85">
            <v>0</v>
          </cell>
          <cell r="D85">
            <v>1707</v>
          </cell>
          <cell r="E85">
            <v>8560</v>
          </cell>
          <cell r="F85">
            <v>114674</v>
          </cell>
          <cell r="G85">
            <v>23984</v>
          </cell>
          <cell r="H85">
            <v>352</v>
          </cell>
          <cell r="I85">
            <v>0</v>
          </cell>
          <cell r="J85">
            <v>0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0</v>
          </cell>
          <cell r="E88">
            <v>28734</v>
          </cell>
          <cell r="F88">
            <v>91108</v>
          </cell>
          <cell r="G88">
            <v>0</v>
          </cell>
          <cell r="H88">
            <v>0</v>
          </cell>
          <cell r="I88">
            <v>7855</v>
          </cell>
          <cell r="J88">
            <v>341507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0</v>
          </cell>
          <cell r="E89">
            <v>0</v>
          </cell>
          <cell r="F89">
            <v>14277</v>
          </cell>
          <cell r="G89">
            <v>0</v>
          </cell>
          <cell r="H89">
            <v>0</v>
          </cell>
          <cell r="I89">
            <v>609</v>
          </cell>
          <cell r="J89">
            <v>0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5389</v>
          </cell>
          <cell r="E90">
            <v>19114</v>
          </cell>
          <cell r="F90">
            <v>6405</v>
          </cell>
          <cell r="G90">
            <v>134498</v>
          </cell>
          <cell r="H90" t="str">
            <v>-</v>
          </cell>
          <cell r="I90">
            <v>149</v>
          </cell>
          <cell r="J90">
            <v>17644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140636</v>
          </cell>
          <cell r="G91">
            <v>0</v>
          </cell>
          <cell r="H91" t="str">
            <v>-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27125</v>
          </cell>
          <cell r="G92">
            <v>0</v>
          </cell>
          <cell r="H92" t="str">
            <v>-</v>
          </cell>
          <cell r="I92">
            <v>0</v>
          </cell>
          <cell r="J92">
            <v>81816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-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0</v>
          </cell>
          <cell r="E94">
            <v>747789</v>
          </cell>
          <cell r="F94">
            <v>0</v>
          </cell>
          <cell r="G94">
            <v>0</v>
          </cell>
          <cell r="H94" t="str">
            <v>-</v>
          </cell>
          <cell r="I94">
            <v>0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0</v>
          </cell>
          <cell r="E95">
            <v>97077</v>
          </cell>
          <cell r="F95">
            <v>0</v>
          </cell>
          <cell r="G95">
            <v>0</v>
          </cell>
          <cell r="H95" t="str">
            <v>-</v>
          </cell>
          <cell r="I95">
            <v>0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0</v>
          </cell>
          <cell r="D105">
            <v>5389</v>
          </cell>
          <cell r="E105">
            <v>892714</v>
          </cell>
          <cell r="F105">
            <v>279551</v>
          </cell>
          <cell r="G105">
            <v>134498</v>
          </cell>
          <cell r="H105">
            <v>0</v>
          </cell>
          <cell r="I105">
            <v>8612</v>
          </cell>
          <cell r="J105">
            <v>440968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 t="str">
            <v>-</v>
          </cell>
          <cell r="I108">
            <v>0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 t="str">
            <v>-</v>
          </cell>
          <cell r="I109">
            <v>0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940</v>
          </cell>
          <cell r="D110">
            <v>1106</v>
          </cell>
          <cell r="E110">
            <v>7464</v>
          </cell>
          <cell r="F110">
            <v>553</v>
          </cell>
          <cell r="G110">
            <v>72</v>
          </cell>
          <cell r="H110" t="str">
            <v>-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3993</v>
          </cell>
          <cell r="F111">
            <v>11989</v>
          </cell>
          <cell r="G111">
            <v>0</v>
          </cell>
          <cell r="H111" t="str">
            <v>-</v>
          </cell>
          <cell r="I111">
            <v>1213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10739</v>
          </cell>
          <cell r="G112">
            <v>0</v>
          </cell>
          <cell r="H112" t="str">
            <v>-</v>
          </cell>
          <cell r="I112">
            <v>779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10633</v>
          </cell>
          <cell r="G113">
            <v>0</v>
          </cell>
          <cell r="H113" t="str">
            <v>-</v>
          </cell>
          <cell r="I113">
            <v>161075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 t="str">
            <v>-</v>
          </cell>
          <cell r="I114">
            <v>0</v>
          </cell>
          <cell r="J114">
            <v>0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-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>-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940</v>
          </cell>
          <cell r="D117">
            <v>1106</v>
          </cell>
          <cell r="E117">
            <v>11458</v>
          </cell>
          <cell r="F117">
            <v>33913</v>
          </cell>
          <cell r="G117">
            <v>72</v>
          </cell>
          <cell r="H117" t="str">
            <v>-</v>
          </cell>
          <cell r="I117">
            <v>163067</v>
          </cell>
          <cell r="J117">
            <v>0</v>
          </cell>
        </row>
        <row r="119">
          <cell r="A119" t="str">
            <v>Total (**)</v>
          </cell>
          <cell r="C119">
            <v>557212</v>
          </cell>
          <cell r="D119">
            <v>357881</v>
          </cell>
          <cell r="E119">
            <v>1266095</v>
          </cell>
          <cell r="F119">
            <v>482546</v>
          </cell>
          <cell r="G119">
            <v>1288704</v>
          </cell>
          <cell r="H119">
            <v>87811</v>
          </cell>
          <cell r="I119">
            <v>177796</v>
          </cell>
          <cell r="J119">
            <v>445198</v>
          </cell>
        </row>
        <row r="120">
          <cell r="A120" t="str">
            <v>Comparable total (***)</v>
          </cell>
          <cell r="C120">
            <v>556272</v>
          </cell>
          <cell r="D120">
            <v>356775</v>
          </cell>
          <cell r="E120">
            <v>361923</v>
          </cell>
          <cell r="F120">
            <v>448633</v>
          </cell>
          <cell r="G120">
            <v>1288632</v>
          </cell>
          <cell r="H120">
            <v>87811</v>
          </cell>
          <cell r="I120">
            <v>14729</v>
          </cell>
          <cell r="J120">
            <v>445198</v>
          </cell>
        </row>
      </sheetData>
      <sheetData sheetId="14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95540</v>
          </cell>
          <cell r="D10">
            <v>45116</v>
          </cell>
          <cell r="E10">
            <v>255</v>
          </cell>
          <cell r="F10">
            <v>0</v>
          </cell>
          <cell r="G10">
            <v>3432</v>
          </cell>
          <cell r="H10">
            <v>12381</v>
          </cell>
          <cell r="I10">
            <v>1633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0103</v>
          </cell>
          <cell r="B12" t="str">
            <v>Petroleum refining plants </v>
          </cell>
          <cell r="C12">
            <v>535</v>
          </cell>
          <cell r="D12">
            <v>308</v>
          </cell>
          <cell r="E12">
            <v>4</v>
          </cell>
          <cell r="F12">
            <v>1</v>
          </cell>
          <cell r="G12">
            <v>11</v>
          </cell>
          <cell r="H12">
            <v>193</v>
          </cell>
          <cell r="I12">
            <v>14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129</v>
          </cell>
          <cell r="D13">
            <v>46</v>
          </cell>
          <cell r="E13">
            <v>46</v>
          </cell>
          <cell r="F13">
            <v>23</v>
          </cell>
          <cell r="G13">
            <v>46</v>
          </cell>
          <cell r="H13">
            <v>46</v>
          </cell>
          <cell r="I13">
            <v>2</v>
          </cell>
          <cell r="J13">
            <v>0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 t="str">
            <v>Total 01</v>
          </cell>
          <cell r="C15">
            <v>96204</v>
          </cell>
          <cell r="D15">
            <v>45470</v>
          </cell>
          <cell r="E15">
            <v>305</v>
          </cell>
          <cell r="F15">
            <v>24</v>
          </cell>
          <cell r="G15">
            <v>3489</v>
          </cell>
          <cell r="H15">
            <v>12619</v>
          </cell>
          <cell r="I15">
            <v>1649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13260</v>
          </cell>
          <cell r="D18">
            <v>2564</v>
          </cell>
          <cell r="E18">
            <v>337</v>
          </cell>
          <cell r="F18">
            <v>184</v>
          </cell>
          <cell r="G18">
            <v>1280</v>
          </cell>
          <cell r="H18">
            <v>2835</v>
          </cell>
          <cell r="I18">
            <v>338</v>
          </cell>
          <cell r="J18">
            <v>0</v>
          </cell>
        </row>
        <row r="19">
          <cell r="A19" t="str">
            <v>0202</v>
          </cell>
          <cell r="B19" t="str">
            <v>Residential plants </v>
          </cell>
          <cell r="C19">
            <v>17680</v>
          </cell>
          <cell r="D19">
            <v>5033</v>
          </cell>
          <cell r="E19">
            <v>5280</v>
          </cell>
          <cell r="F19">
            <v>2461</v>
          </cell>
          <cell r="G19">
            <v>58928</v>
          </cell>
          <cell r="H19">
            <v>5789</v>
          </cell>
          <cell r="I19">
            <v>494</v>
          </cell>
          <cell r="J19">
            <v>0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996</v>
          </cell>
          <cell r="D20">
            <v>356</v>
          </cell>
          <cell r="E20">
            <v>71</v>
          </cell>
          <cell r="F20">
            <v>36</v>
          </cell>
          <cell r="G20">
            <v>114</v>
          </cell>
          <cell r="H20">
            <v>521</v>
          </cell>
          <cell r="I20">
            <v>71</v>
          </cell>
          <cell r="J20">
            <v>0</v>
          </cell>
        </row>
        <row r="21">
          <cell r="A21" t="str">
            <v>Total 02</v>
          </cell>
          <cell r="C21">
            <v>31935</v>
          </cell>
          <cell r="D21">
            <v>7953</v>
          </cell>
          <cell r="E21">
            <v>5688</v>
          </cell>
          <cell r="F21">
            <v>2680</v>
          </cell>
          <cell r="G21">
            <v>60322</v>
          </cell>
          <cell r="H21">
            <v>9145</v>
          </cell>
          <cell r="I21">
            <v>903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34947</v>
          </cell>
          <cell r="D24">
            <v>6185</v>
          </cell>
          <cell r="E24">
            <v>73</v>
          </cell>
          <cell r="F24">
            <v>49</v>
          </cell>
          <cell r="G24">
            <v>1375</v>
          </cell>
          <cell r="H24">
            <v>3183</v>
          </cell>
          <cell r="I24">
            <v>354</v>
          </cell>
          <cell r="J24">
            <v>0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4685</v>
          </cell>
          <cell r="D26">
            <v>3660</v>
          </cell>
          <cell r="E26">
            <v>79</v>
          </cell>
          <cell r="F26">
            <v>79</v>
          </cell>
          <cell r="G26">
            <v>263</v>
          </cell>
          <cell r="H26">
            <v>457</v>
          </cell>
          <cell r="I26">
            <v>27</v>
          </cell>
          <cell r="J26">
            <v>0</v>
          </cell>
        </row>
        <row r="27">
          <cell r="A27" t="str">
            <v>Total 03</v>
          </cell>
          <cell r="C27">
            <v>39632</v>
          </cell>
          <cell r="D27">
            <v>9845</v>
          </cell>
          <cell r="E27">
            <v>152</v>
          </cell>
          <cell r="F27">
            <v>128</v>
          </cell>
          <cell r="G27">
            <v>1637</v>
          </cell>
          <cell r="H27">
            <v>3640</v>
          </cell>
          <cell r="I27">
            <v>382</v>
          </cell>
          <cell r="J27">
            <v>0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0</v>
          </cell>
          <cell r="D30">
            <v>0</v>
          </cell>
          <cell r="E30">
            <v>917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0</v>
          </cell>
          <cell r="D33">
            <v>280</v>
          </cell>
          <cell r="E33">
            <v>0</v>
          </cell>
          <cell r="F33">
            <v>0</v>
          </cell>
          <cell r="G33">
            <v>0</v>
          </cell>
          <cell r="H33">
            <v>702</v>
          </cell>
          <cell r="I33">
            <v>2620</v>
          </cell>
          <cell r="J33">
            <v>0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1125</v>
          </cell>
          <cell r="I35">
            <v>0</v>
          </cell>
          <cell r="J35">
            <v>0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Total 04</v>
          </cell>
          <cell r="C37">
            <v>0</v>
          </cell>
          <cell r="D37">
            <v>280</v>
          </cell>
          <cell r="E37">
            <v>917</v>
          </cell>
          <cell r="F37">
            <v>0</v>
          </cell>
          <cell r="G37">
            <v>0</v>
          </cell>
          <cell r="H37">
            <v>1827</v>
          </cell>
          <cell r="I37">
            <v>2620</v>
          </cell>
          <cell r="J37">
            <v>0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3448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0</v>
          </cell>
          <cell r="F45">
            <v>10680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3448</v>
          </cell>
          <cell r="F47">
            <v>10680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0</v>
          </cell>
          <cell r="D50">
            <v>0</v>
          </cell>
          <cell r="E50">
            <v>7000</v>
          </cell>
          <cell r="F50">
            <v>0</v>
          </cell>
          <cell r="G50">
            <v>0</v>
          </cell>
          <cell r="H50">
            <v>22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5205</v>
          </cell>
          <cell r="F51">
            <v>0</v>
          </cell>
          <cell r="G51">
            <v>0</v>
          </cell>
          <cell r="H51">
            <v>16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2840</v>
          </cell>
          <cell r="F52">
            <v>0</v>
          </cell>
          <cell r="G52">
            <v>0</v>
          </cell>
          <cell r="H52">
            <v>9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6949</v>
          </cell>
          <cell r="F53">
            <v>0</v>
          </cell>
          <cell r="G53">
            <v>0</v>
          </cell>
          <cell r="H53">
            <v>22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21994</v>
          </cell>
          <cell r="F55">
            <v>0</v>
          </cell>
          <cell r="G55">
            <v>0</v>
          </cell>
          <cell r="H55">
            <v>69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3029</v>
          </cell>
          <cell r="D58">
            <v>28927</v>
          </cell>
          <cell r="E58">
            <v>25280</v>
          </cell>
          <cell r="F58">
            <v>1075</v>
          </cell>
          <cell r="G58">
            <v>226779</v>
          </cell>
          <cell r="H58">
            <v>3542</v>
          </cell>
          <cell r="I58">
            <v>238</v>
          </cell>
          <cell r="J58">
            <v>279</v>
          </cell>
        </row>
        <row r="59">
          <cell r="A59" t="str">
            <v>0702</v>
          </cell>
          <cell r="B59" t="str">
            <v>Light duty vehicles &lt; 3.5 t </v>
          </cell>
          <cell r="C59">
            <v>2141</v>
          </cell>
          <cell r="D59">
            <v>6592</v>
          </cell>
          <cell r="E59">
            <v>2814</v>
          </cell>
          <cell r="F59">
            <v>54</v>
          </cell>
          <cell r="G59">
            <v>19407</v>
          </cell>
          <cell r="H59">
            <v>1213</v>
          </cell>
          <cell r="I59">
            <v>65</v>
          </cell>
          <cell r="J59">
            <v>4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1326</v>
          </cell>
          <cell r="D60">
            <v>8627</v>
          </cell>
          <cell r="E60">
            <v>1095</v>
          </cell>
          <cell r="F60">
            <v>36</v>
          </cell>
          <cell r="G60">
            <v>8765</v>
          </cell>
          <cell r="H60">
            <v>703</v>
          </cell>
          <cell r="I60">
            <v>39</v>
          </cell>
          <cell r="J60">
            <v>4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3</v>
          </cell>
          <cell r="D61">
            <v>4</v>
          </cell>
          <cell r="E61">
            <v>443</v>
          </cell>
          <cell r="F61">
            <v>8</v>
          </cell>
          <cell r="G61">
            <v>750</v>
          </cell>
          <cell r="H61">
            <v>4</v>
          </cell>
          <cell r="I61">
            <v>0</v>
          </cell>
          <cell r="J61">
            <v>0</v>
          </cell>
        </row>
        <row r="62">
          <cell r="A62" t="str">
            <v>0705</v>
          </cell>
          <cell r="B62" t="str">
            <v>Motorcycles &gt; 50 cm3 </v>
          </cell>
          <cell r="C62">
            <v>21</v>
          </cell>
          <cell r="D62">
            <v>84</v>
          </cell>
          <cell r="E62">
            <v>782</v>
          </cell>
          <cell r="F62">
            <v>56</v>
          </cell>
          <cell r="G62">
            <v>5585</v>
          </cell>
          <cell r="H62">
            <v>33</v>
          </cell>
          <cell r="I62">
            <v>1</v>
          </cell>
          <cell r="J62">
            <v>1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27870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6520</v>
          </cell>
          <cell r="D65">
            <v>44233</v>
          </cell>
          <cell r="E65">
            <v>58283</v>
          </cell>
          <cell r="F65">
            <v>1227</v>
          </cell>
          <cell r="G65">
            <v>261285</v>
          </cell>
          <cell r="H65">
            <v>5495</v>
          </cell>
          <cell r="I65">
            <v>342</v>
          </cell>
          <cell r="J65">
            <v>288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226</v>
          </cell>
          <cell r="D69">
            <v>2033</v>
          </cell>
          <cell r="E69">
            <v>264</v>
          </cell>
          <cell r="F69">
            <v>13</v>
          </cell>
          <cell r="G69">
            <v>615</v>
          </cell>
          <cell r="H69">
            <v>184</v>
          </cell>
          <cell r="I69">
            <v>75</v>
          </cell>
          <cell r="J69">
            <v>0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1475</v>
          </cell>
          <cell r="D70">
            <v>1394</v>
          </cell>
          <cell r="E70">
            <v>156</v>
          </cell>
          <cell r="F70">
            <v>7</v>
          </cell>
          <cell r="G70">
            <v>356</v>
          </cell>
          <cell r="H70">
            <v>107</v>
          </cell>
          <cell r="I70">
            <v>43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200</v>
          </cell>
          <cell r="D72">
            <v>1797</v>
          </cell>
          <cell r="E72">
            <v>819</v>
          </cell>
          <cell r="F72">
            <v>0</v>
          </cell>
          <cell r="G72">
            <v>3374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521</v>
          </cell>
          <cell r="D73">
            <v>4282</v>
          </cell>
          <cell r="E73">
            <v>633</v>
          </cell>
          <cell r="F73">
            <v>19</v>
          </cell>
          <cell r="G73">
            <v>1378</v>
          </cell>
          <cell r="H73">
            <v>273</v>
          </cell>
          <cell r="I73">
            <v>112</v>
          </cell>
          <cell r="J73">
            <v>0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Total 08</v>
          </cell>
          <cell r="C78">
            <v>2422</v>
          </cell>
          <cell r="D78">
            <v>9507</v>
          </cell>
          <cell r="E78">
            <v>1872</v>
          </cell>
          <cell r="F78">
            <v>38</v>
          </cell>
          <cell r="G78">
            <v>5723</v>
          </cell>
          <cell r="H78">
            <v>564</v>
          </cell>
          <cell r="I78">
            <v>230</v>
          </cell>
          <cell r="J78">
            <v>0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0</v>
          </cell>
          <cell r="D81">
            <v>60</v>
          </cell>
          <cell r="E81">
            <v>450</v>
          </cell>
          <cell r="F81">
            <v>30</v>
          </cell>
          <cell r="G81">
            <v>600</v>
          </cell>
          <cell r="H81">
            <v>54</v>
          </cell>
          <cell r="I81">
            <v>0</v>
          </cell>
          <cell r="J81">
            <v>0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str">
            <v>-</v>
          </cell>
          <cell r="I82">
            <v>0</v>
          </cell>
          <cell r="J82">
            <v>0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 t="str">
            <v>-</v>
          </cell>
          <cell r="I83">
            <v>0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0</v>
          </cell>
          <cell r="F84">
            <v>136000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Total 09</v>
          </cell>
          <cell r="C85">
            <v>0</v>
          </cell>
          <cell r="D85">
            <v>60</v>
          </cell>
          <cell r="E85">
            <v>450</v>
          </cell>
          <cell r="F85">
            <v>136030</v>
          </cell>
          <cell r="G85">
            <v>600</v>
          </cell>
          <cell r="H85">
            <v>54</v>
          </cell>
          <cell r="I85">
            <v>0</v>
          </cell>
          <cell r="J85">
            <v>0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0</v>
          </cell>
          <cell r="E88">
            <v>58937</v>
          </cell>
          <cell r="F88">
            <v>29468</v>
          </cell>
          <cell r="G88">
            <v>0</v>
          </cell>
          <cell r="H88">
            <v>0</v>
          </cell>
          <cell r="I88">
            <v>18645</v>
          </cell>
          <cell r="J88">
            <v>7387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462</v>
          </cell>
          <cell r="J89">
            <v>0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>-</v>
          </cell>
          <cell r="I90">
            <v>0</v>
          </cell>
          <cell r="J90">
            <v>0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548212</v>
          </cell>
          <cell r="G91">
            <v>0</v>
          </cell>
          <cell r="H91" t="str">
            <v>-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56124</v>
          </cell>
          <cell r="G92">
            <v>0</v>
          </cell>
          <cell r="H92" t="str">
            <v>-</v>
          </cell>
          <cell r="I92">
            <v>0</v>
          </cell>
          <cell r="J92">
            <v>116923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-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0</v>
          </cell>
          <cell r="E94">
            <v>286</v>
          </cell>
          <cell r="F94">
            <v>1300</v>
          </cell>
          <cell r="G94">
            <v>0</v>
          </cell>
          <cell r="H94" t="str">
            <v>-</v>
          </cell>
          <cell r="I94">
            <v>98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0</v>
          </cell>
          <cell r="E95">
            <v>22943</v>
          </cell>
          <cell r="F95">
            <v>21850</v>
          </cell>
          <cell r="G95">
            <v>0</v>
          </cell>
          <cell r="H95" t="str">
            <v>-</v>
          </cell>
          <cell r="I95">
            <v>656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-5620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82165</v>
          </cell>
          <cell r="F105">
            <v>656954</v>
          </cell>
          <cell r="G105">
            <v>0</v>
          </cell>
          <cell r="H105">
            <v>-5620</v>
          </cell>
          <cell r="I105">
            <v>19859</v>
          </cell>
          <cell r="J105">
            <v>124310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 t="str">
            <v>-</v>
          </cell>
          <cell r="I108">
            <v>0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 t="str">
            <v>-</v>
          </cell>
          <cell r="I109">
            <v>0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>-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 t="str">
            <v>-</v>
          </cell>
          <cell r="I111">
            <v>0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36787</v>
          </cell>
          <cell r="G112">
            <v>0</v>
          </cell>
          <cell r="H112" t="str">
            <v>-</v>
          </cell>
          <cell r="I112">
            <v>0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 t="str">
            <v>-</v>
          </cell>
          <cell r="I113">
            <v>0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 t="str">
            <v>-</v>
          </cell>
          <cell r="I114">
            <v>0</v>
          </cell>
          <cell r="J114">
            <v>0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-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>-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0</v>
          </cell>
          <cell r="D117">
            <v>0</v>
          </cell>
          <cell r="E117">
            <v>0</v>
          </cell>
          <cell r="F117">
            <v>36787</v>
          </cell>
          <cell r="G117">
            <v>0</v>
          </cell>
          <cell r="H117" t="str">
            <v>-</v>
          </cell>
          <cell r="I117">
            <v>0</v>
          </cell>
          <cell r="J117">
            <v>0</v>
          </cell>
        </row>
        <row r="119">
          <cell r="A119" t="str">
            <v>Total (**)</v>
          </cell>
          <cell r="C119">
            <v>176713</v>
          </cell>
          <cell r="D119">
            <v>117348</v>
          </cell>
          <cell r="E119">
            <v>175274</v>
          </cell>
          <cell r="F119">
            <v>844548</v>
          </cell>
          <cell r="G119">
            <v>333056</v>
          </cell>
          <cell r="H119">
            <v>27793</v>
          </cell>
          <cell r="I119">
            <v>25985</v>
          </cell>
          <cell r="J119">
            <v>124598</v>
          </cell>
        </row>
        <row r="120">
          <cell r="A120" t="str">
            <v>Comparable total (***)</v>
          </cell>
          <cell r="C120">
            <v>176713</v>
          </cell>
          <cell r="D120">
            <v>117348</v>
          </cell>
          <cell r="E120">
            <v>93109</v>
          </cell>
          <cell r="F120">
            <v>807761</v>
          </cell>
          <cell r="G120">
            <v>333056</v>
          </cell>
          <cell r="H120">
            <v>33413</v>
          </cell>
          <cell r="I120">
            <v>25985</v>
          </cell>
          <cell r="J120">
            <v>124598</v>
          </cell>
        </row>
      </sheetData>
      <sheetData sheetId="15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0102</v>
          </cell>
          <cell r="B11" t="str">
            <v>District heating plants 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</row>
        <row r="12">
          <cell r="A12" t="str">
            <v>0103</v>
          </cell>
          <cell r="B12" t="str">
            <v>Petroleum refining plants 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0104</v>
          </cell>
          <cell r="B13" t="str">
            <v>Solid fuel transformation plants 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</row>
        <row r="15">
          <cell r="A15" t="str">
            <v>Total 01</v>
          </cell>
          <cell r="C15">
            <v>742610</v>
          </cell>
          <cell r="D15">
            <v>446242</v>
          </cell>
          <cell r="E15">
            <v>6520</v>
          </cell>
          <cell r="F15">
            <v>5920</v>
          </cell>
          <cell r="G15">
            <v>43108</v>
          </cell>
          <cell r="H15">
            <v>130912</v>
          </cell>
          <cell r="I15">
            <v>19146</v>
          </cell>
          <cell r="J15">
            <v>99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</row>
        <row r="19">
          <cell r="A19" t="str">
            <v>0202</v>
          </cell>
          <cell r="B19" t="str">
            <v>Residential plants 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</row>
        <row r="20">
          <cell r="A20" t="str">
            <v>0203</v>
          </cell>
          <cell r="B20" t="str">
            <v>Plants in agriculture, forestry and aquaculture 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</row>
        <row r="21">
          <cell r="A21" t="str">
            <v>Total 02</v>
          </cell>
          <cell r="C21">
            <v>71305</v>
          </cell>
          <cell r="D21">
            <v>58488</v>
          </cell>
          <cell r="E21">
            <v>23807</v>
          </cell>
          <cell r="F21">
            <v>18445</v>
          </cell>
          <cell r="G21">
            <v>288449</v>
          </cell>
          <cell r="H21">
            <v>69121</v>
          </cell>
          <cell r="I21">
            <v>7668</v>
          </cell>
          <cell r="J21">
            <v>2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</row>
        <row r="25">
          <cell r="A25" t="str">
            <v>0302</v>
          </cell>
          <cell r="B25" t="str">
            <v>Comb. manu. ind.- process furnaces without contact 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</row>
        <row r="26">
          <cell r="A26" t="str">
            <v>0303</v>
          </cell>
          <cell r="B26" t="str">
            <v>Comb. manu. ind.- processes with contact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</row>
        <row r="27">
          <cell r="A27" t="str">
            <v>Total 03</v>
          </cell>
          <cell r="C27">
            <v>395051</v>
          </cell>
          <cell r="D27">
            <v>245953</v>
          </cell>
          <cell r="E27">
            <v>7213</v>
          </cell>
          <cell r="F27">
            <v>5827</v>
          </cell>
          <cell r="G27">
            <v>372277</v>
          </cell>
          <cell r="H27">
            <v>75847</v>
          </cell>
          <cell r="I27">
            <v>7327</v>
          </cell>
          <cell r="J27">
            <v>72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A32" t="str">
            <v>0403</v>
          </cell>
          <cell r="B32" t="str">
            <v>Processes in non-ferrous metal industries 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</row>
        <row r="33">
          <cell r="A33" t="str">
            <v>0404</v>
          </cell>
          <cell r="B33" t="str">
            <v>Processes in inorganic chemical industries 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 t="str">
            <v>-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</row>
        <row r="36">
          <cell r="A36" t="str">
            <v>0407</v>
          </cell>
          <cell r="B36" t="str">
            <v>Cooling plants 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</row>
        <row r="37">
          <cell r="A37" t="str">
            <v>Total 04</v>
          </cell>
          <cell r="C37">
            <v>98362</v>
          </cell>
          <cell r="D37">
            <v>10852</v>
          </cell>
          <cell r="E37">
            <v>104965</v>
          </cell>
          <cell r="F37">
            <v>9718</v>
          </cell>
          <cell r="G37">
            <v>480917</v>
          </cell>
          <cell r="H37">
            <v>28445</v>
          </cell>
          <cell r="I37">
            <v>15347</v>
          </cell>
          <cell r="J37">
            <v>23920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</row>
        <row r="44">
          <cell r="A44" t="str">
            <v>0505</v>
          </cell>
          <cell r="B44" t="str">
            <v>Gasoline distribution 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</row>
        <row r="45">
          <cell r="A45" t="str">
            <v>0506</v>
          </cell>
          <cell r="B45" t="str">
            <v>Gas distribution networks 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A46" t="str">
            <v>0507</v>
          </cell>
          <cell r="B46" t="str">
            <v>Geothermal energy extraction 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146098</v>
          </cell>
          <cell r="F47">
            <v>393395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A51" t="str">
            <v>0602</v>
          </cell>
          <cell r="B51" t="str">
            <v>Degreasing, dry cleaning and electronics </v>
          </cell>
          <cell r="C51" t="str">
            <v>-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</row>
        <row r="52">
          <cell r="A52" t="str">
            <v>0603</v>
          </cell>
          <cell r="B52" t="str">
            <v>Chemicals products manufacturing or processing </v>
          </cell>
          <cell r="C52" t="str">
            <v>-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</row>
        <row r="53">
          <cell r="A53" t="str">
            <v>0604</v>
          </cell>
          <cell r="B53" t="str">
            <v>Other use of solvents and related activities </v>
          </cell>
          <cell r="C53" t="str">
            <v>-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</row>
        <row r="54">
          <cell r="A54" t="str">
            <v>0605</v>
          </cell>
          <cell r="B54" t="str">
            <v>Use of N2O 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556003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</row>
        <row r="59">
          <cell r="A59" t="str">
            <v>0702</v>
          </cell>
          <cell r="B59" t="str">
            <v>Light duty vehicles &lt; 3.5 t 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</row>
        <row r="60">
          <cell r="A60" t="str">
            <v>0703</v>
          </cell>
          <cell r="B60" t="str">
            <v>Heavy duty vehicles &gt; 3.5 t and buses 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</row>
        <row r="61">
          <cell r="A61" t="str">
            <v>0704</v>
          </cell>
          <cell r="B61" t="str">
            <v>Mopeds and motorcycles &lt; 50 cm3 </v>
          </cell>
          <cell r="C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</row>
        <row r="62">
          <cell r="A62" t="str">
            <v>0705</v>
          </cell>
          <cell r="B62" t="str">
            <v>Motorcycles &gt; 50 cm3 </v>
          </cell>
          <cell r="C62" t="str">
            <v>-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</row>
        <row r="63">
          <cell r="A63" t="str">
            <v>0706</v>
          </cell>
          <cell r="B63" t="str">
            <v>Gasoline evaporation from vehicles </v>
          </cell>
          <cell r="C63" t="str">
            <v>-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</row>
        <row r="64">
          <cell r="A64" t="str">
            <v>0707</v>
          </cell>
          <cell r="B64" t="str">
            <v>Automobile tyre and brake wear 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</row>
        <row r="65">
          <cell r="A65" t="str">
            <v>Total 07</v>
          </cell>
          <cell r="C65">
            <v>74887</v>
          </cell>
          <cell r="D65">
            <v>1056552</v>
          </cell>
          <cell r="E65">
            <v>1079283</v>
          </cell>
          <cell r="F65">
            <v>29353</v>
          </cell>
          <cell r="G65">
            <v>5810763</v>
          </cell>
          <cell r="H65">
            <v>91239</v>
          </cell>
          <cell r="I65">
            <v>3378</v>
          </cell>
          <cell r="J65">
            <v>751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</row>
        <row r="69">
          <cell r="A69" t="str">
            <v>0802</v>
          </cell>
          <cell r="B69" t="str">
            <v>Other mobile &amp; mach.- railways </v>
          </cell>
          <cell r="C69" t="str">
            <v>-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</row>
        <row r="70">
          <cell r="A70" t="str">
            <v>0803</v>
          </cell>
          <cell r="B70" t="str">
            <v>Other mobile &amp; mach.- inland waterways 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</row>
        <row r="71">
          <cell r="A71" t="str">
            <v>0804</v>
          </cell>
          <cell r="B71" t="str">
            <v>Other mobile &amp; mach.- maritime activities</v>
          </cell>
          <cell r="C71" t="str">
            <v>-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</row>
        <row r="72">
          <cell r="A72" t="str">
            <v>0805</v>
          </cell>
          <cell r="B72" t="str">
            <v>Other mobile &amp; mach.- air traffic</v>
          </cell>
          <cell r="C72" t="str">
            <v>-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</row>
        <row r="73">
          <cell r="A73" t="str">
            <v>0806</v>
          </cell>
          <cell r="B73" t="str">
            <v>Other mobile &amp; mach.- agriculture 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</row>
        <row r="74">
          <cell r="A74" t="str">
            <v>0807</v>
          </cell>
          <cell r="B74" t="str">
            <v>Other mobile &amp; mach.- forestry 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</row>
        <row r="75">
          <cell r="A75" t="str">
            <v>0808</v>
          </cell>
          <cell r="B75" t="str">
            <v>Other mobile &amp; mach.- industry 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</row>
        <row r="76">
          <cell r="A76" t="str">
            <v>0809</v>
          </cell>
          <cell r="B76" t="str">
            <v>Other mobile &amp; mach.- household and gardening </v>
          </cell>
          <cell r="C76" t="str">
            <v>-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</row>
        <row r="77">
          <cell r="A77" t="str">
            <v>0810</v>
          </cell>
          <cell r="B77" t="str">
            <v>Other mobile &amp; mach.- other off-road 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</row>
        <row r="78">
          <cell r="A78" t="str">
            <v>Total 08</v>
          </cell>
          <cell r="C78">
            <v>50555</v>
          </cell>
          <cell r="D78">
            <v>308350</v>
          </cell>
          <cell r="E78">
            <v>209380</v>
          </cell>
          <cell r="F78">
            <v>5289</v>
          </cell>
          <cell r="G78">
            <v>678166</v>
          </cell>
          <cell r="H78">
            <v>22825</v>
          </cell>
          <cell r="I78">
            <v>4155</v>
          </cell>
          <cell r="J78">
            <v>35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</row>
        <row r="83">
          <cell r="A83" t="str">
            <v>0909</v>
          </cell>
          <cell r="B83" t="str">
            <v>Cremation 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</row>
        <row r="84">
          <cell r="A84" t="str">
            <v>0910</v>
          </cell>
          <cell r="B84" t="str">
            <v>Other waste treatment 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</row>
        <row r="85">
          <cell r="A85" t="str">
            <v>Total 09</v>
          </cell>
          <cell r="C85">
            <v>3784</v>
          </cell>
          <cell r="D85">
            <v>30367</v>
          </cell>
          <cell r="E85">
            <v>105271</v>
          </cell>
          <cell r="F85">
            <v>1765820</v>
          </cell>
          <cell r="G85">
            <v>1526880</v>
          </cell>
          <cell r="H85">
            <v>8635</v>
          </cell>
          <cell r="I85">
            <v>1351</v>
          </cell>
          <cell r="J85">
            <v>13586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</row>
        <row r="89">
          <cell r="A89" t="str">
            <v>1002</v>
          </cell>
          <cell r="B89" t="str">
            <v>Cultures without fertilizers 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</row>
        <row r="90">
          <cell r="A90" t="str">
            <v>1003</v>
          </cell>
          <cell r="B90" t="str">
            <v>On-field burning of stubble, straw, ... 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</row>
        <row r="91">
          <cell r="A91" t="str">
            <v>1004</v>
          </cell>
          <cell r="B91" t="str">
            <v>Enteric fermentation 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</row>
        <row r="92">
          <cell r="A92" t="str">
            <v>1005</v>
          </cell>
          <cell r="B92" t="str">
            <v>Manure management </v>
          </cell>
          <cell r="C92" t="str">
            <v>-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</row>
        <row r="93">
          <cell r="A93" t="str">
            <v>1006</v>
          </cell>
          <cell r="B93" t="str">
            <v>Use of pesticides 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A94" t="str">
            <v>1007</v>
          </cell>
          <cell r="B94" t="str">
            <v>Managed deciduous forests </v>
          </cell>
          <cell r="C94" t="str">
            <v>-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</row>
        <row r="95">
          <cell r="A95" t="str">
            <v>1008</v>
          </cell>
          <cell r="B95" t="str">
            <v>Managed coniferous forests </v>
          </cell>
          <cell r="C95" t="str">
            <v>-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</row>
        <row r="96">
          <cell r="A96" t="str">
            <v>1011</v>
          </cell>
          <cell r="B96" t="str">
            <v>Luwc - wood biomass stock change/annual growth 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</row>
        <row r="97">
          <cell r="A97" t="str">
            <v>1012</v>
          </cell>
          <cell r="B97" t="str">
            <v>Luwc - wood biomass stock change/annual harvest 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</row>
        <row r="98">
          <cell r="A98" t="str">
            <v>1013</v>
          </cell>
          <cell r="B98" t="str">
            <v>Luwc - conversion/burning aboveground biomass 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</row>
        <row r="99">
          <cell r="A99" t="str">
            <v>1014</v>
          </cell>
          <cell r="B99" t="str">
            <v>Luwc - conversion/aboveground biomass decay 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</row>
        <row r="100">
          <cell r="A100" t="str">
            <v>1015</v>
          </cell>
          <cell r="B100" t="str">
            <v>Luwc - conversion/soil carbon release 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</row>
        <row r="105">
          <cell r="A105" t="str">
            <v>Total 10</v>
          </cell>
          <cell r="C105">
            <v>0</v>
          </cell>
          <cell r="D105">
            <v>481</v>
          </cell>
          <cell r="E105">
            <v>546261</v>
          </cell>
          <cell r="F105">
            <v>1897888</v>
          </cell>
          <cell r="G105">
            <v>25905</v>
          </cell>
          <cell r="H105">
            <v>0</v>
          </cell>
          <cell r="I105">
            <v>72564</v>
          </cell>
          <cell r="J105">
            <v>350483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</row>
        <row r="109">
          <cell r="A109" t="str">
            <v>1102</v>
          </cell>
          <cell r="B109" t="str">
            <v>Non-managed coniferous forests </v>
          </cell>
          <cell r="C109" t="str">
            <v>-</v>
          </cell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</row>
        <row r="110">
          <cell r="A110" t="str">
            <v>1103</v>
          </cell>
          <cell r="B110" t="str">
            <v>Forest fires </v>
          </cell>
          <cell r="C110" t="str">
            <v>-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</row>
        <row r="111">
          <cell r="A111" t="str">
            <v>1104</v>
          </cell>
          <cell r="B111" t="str">
            <v>Natural grassland 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</row>
        <row r="112">
          <cell r="A112" t="str">
            <v>1105</v>
          </cell>
          <cell r="B112" t="str">
            <v>Wetlands (marshes-swamps) 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</row>
        <row r="113">
          <cell r="A113" t="str">
            <v>1106</v>
          </cell>
          <cell r="B113" t="str">
            <v>Waters 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</row>
        <row r="114">
          <cell r="A114" t="str">
            <v>1107</v>
          </cell>
          <cell r="B114" t="str">
            <v>Animals 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A115" t="str">
            <v>1108</v>
          </cell>
          <cell r="B115" t="str">
            <v>Volcanoes 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</row>
        <row r="116">
          <cell r="A116" t="str">
            <v>1109</v>
          </cell>
          <cell r="B116" t="str">
            <v>Near-surface deposits 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A117" t="str">
            <v>Total 11</v>
          </cell>
          <cell r="C117">
            <v>2235347</v>
          </cell>
          <cell r="D117">
            <v>49</v>
          </cell>
          <cell r="E117">
            <v>0</v>
          </cell>
          <cell r="F117">
            <v>72088</v>
          </cell>
          <cell r="G117">
            <v>4445</v>
          </cell>
          <cell r="H117">
            <v>0</v>
          </cell>
          <cell r="I117">
            <v>6598</v>
          </cell>
          <cell r="J117">
            <v>0</v>
          </cell>
        </row>
        <row r="119">
          <cell r="A119" t="str">
            <v>Total</v>
          </cell>
          <cell r="C119">
            <v>3671901</v>
          </cell>
          <cell r="D119">
            <v>2157334</v>
          </cell>
          <cell r="E119">
            <v>2784801</v>
          </cell>
          <cell r="F119">
            <v>4203743</v>
          </cell>
          <cell r="G119">
            <v>9230910</v>
          </cell>
          <cell r="H119">
            <v>427024</v>
          </cell>
          <cell r="I119">
            <v>137534</v>
          </cell>
          <cell r="J119">
            <v>388948</v>
          </cell>
        </row>
        <row r="120">
          <cell r="A120" t="str">
            <v>Comparable total (**)</v>
          </cell>
          <cell r="C120">
            <v>1436554</v>
          </cell>
          <cell r="D120">
            <v>2157285</v>
          </cell>
          <cell r="E120">
            <v>2238540</v>
          </cell>
          <cell r="F120">
            <v>4131655</v>
          </cell>
          <cell r="G120">
            <v>9226465</v>
          </cell>
          <cell r="H120">
            <v>427024</v>
          </cell>
          <cell r="I120">
            <v>130936</v>
          </cell>
          <cell r="J120">
            <v>388948</v>
          </cell>
        </row>
      </sheetData>
      <sheetData sheetId="16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107</v>
          </cell>
          <cell r="D10">
            <v>258</v>
          </cell>
          <cell r="E10">
            <v>5</v>
          </cell>
          <cell r="F10">
            <v>2</v>
          </cell>
          <cell r="G10">
            <v>43</v>
          </cell>
          <cell r="H10">
            <v>1064</v>
          </cell>
          <cell r="I10">
            <v>4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0103</v>
          </cell>
          <cell r="B12" t="str">
            <v>Petroleum refining plants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 t="str">
            <v>Total 01</v>
          </cell>
          <cell r="C15">
            <v>107</v>
          </cell>
          <cell r="D15">
            <v>258</v>
          </cell>
          <cell r="E15">
            <v>5</v>
          </cell>
          <cell r="F15">
            <v>2</v>
          </cell>
          <cell r="G15">
            <v>43</v>
          </cell>
          <cell r="H15">
            <v>1064</v>
          </cell>
          <cell r="I15">
            <v>4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610</v>
          </cell>
          <cell r="D18">
            <v>486</v>
          </cell>
          <cell r="E18">
            <v>266</v>
          </cell>
          <cell r="F18">
            <v>246</v>
          </cell>
          <cell r="G18">
            <v>4163</v>
          </cell>
          <cell r="H18">
            <v>611</v>
          </cell>
          <cell r="I18">
            <v>10</v>
          </cell>
          <cell r="J18">
            <v>0</v>
          </cell>
        </row>
        <row r="19">
          <cell r="A19" t="str">
            <v>0202</v>
          </cell>
          <cell r="B19" t="str">
            <v>Residential plants </v>
          </cell>
          <cell r="C19">
            <v>610</v>
          </cell>
          <cell r="D19">
            <v>486</v>
          </cell>
          <cell r="E19">
            <v>266</v>
          </cell>
          <cell r="F19">
            <v>246</v>
          </cell>
          <cell r="G19">
            <v>4163</v>
          </cell>
          <cell r="H19">
            <v>611</v>
          </cell>
          <cell r="I19">
            <v>10</v>
          </cell>
          <cell r="J19">
            <v>0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0</v>
          </cell>
          <cell r="D20">
            <v>6</v>
          </cell>
          <cell r="E20">
            <v>31</v>
          </cell>
          <cell r="F20">
            <v>21</v>
          </cell>
          <cell r="G20">
            <v>390</v>
          </cell>
          <cell r="H20">
            <v>3</v>
          </cell>
          <cell r="I20">
            <v>0</v>
          </cell>
          <cell r="J20">
            <v>0</v>
          </cell>
        </row>
        <row r="21">
          <cell r="A21" t="str">
            <v>Total 02</v>
          </cell>
          <cell r="C21">
            <v>1220</v>
          </cell>
          <cell r="D21">
            <v>977</v>
          </cell>
          <cell r="E21">
            <v>563</v>
          </cell>
          <cell r="F21">
            <v>514</v>
          </cell>
          <cell r="G21">
            <v>8716</v>
          </cell>
          <cell r="H21">
            <v>1224</v>
          </cell>
          <cell r="I21">
            <v>19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1840</v>
          </cell>
          <cell r="D24">
            <v>1667</v>
          </cell>
          <cell r="E24">
            <v>55</v>
          </cell>
          <cell r="F24">
            <v>55</v>
          </cell>
          <cell r="G24">
            <v>306</v>
          </cell>
          <cell r="H24">
            <v>1455</v>
          </cell>
          <cell r="I24">
            <v>29</v>
          </cell>
          <cell r="J24">
            <v>0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49</v>
          </cell>
          <cell r="H25">
            <v>1191</v>
          </cell>
          <cell r="I25">
            <v>0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8724</v>
          </cell>
          <cell r="D26">
            <v>8014</v>
          </cell>
          <cell r="E26">
            <v>291</v>
          </cell>
          <cell r="F26">
            <v>4</v>
          </cell>
          <cell r="G26">
            <v>75927</v>
          </cell>
          <cell r="H26">
            <v>2829</v>
          </cell>
          <cell r="I26">
            <v>7</v>
          </cell>
          <cell r="J26">
            <v>0</v>
          </cell>
        </row>
        <row r="27">
          <cell r="A27" t="str">
            <v>Total 03</v>
          </cell>
          <cell r="C27">
            <v>10564</v>
          </cell>
          <cell r="D27">
            <v>9681</v>
          </cell>
          <cell r="E27">
            <v>345</v>
          </cell>
          <cell r="F27">
            <v>59</v>
          </cell>
          <cell r="G27">
            <v>76282</v>
          </cell>
          <cell r="H27">
            <v>5475</v>
          </cell>
          <cell r="I27">
            <v>37</v>
          </cell>
          <cell r="J27">
            <v>0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131</v>
          </cell>
          <cell r="D31">
            <v>160</v>
          </cell>
          <cell r="E31">
            <v>961</v>
          </cell>
          <cell r="F31">
            <v>0</v>
          </cell>
          <cell r="G31">
            <v>13717</v>
          </cell>
          <cell r="H31">
            <v>442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0</v>
          </cell>
          <cell r="D35">
            <v>0</v>
          </cell>
          <cell r="E35">
            <v>122</v>
          </cell>
          <cell r="F35">
            <v>0</v>
          </cell>
          <cell r="G35">
            <v>0</v>
          </cell>
          <cell r="H35">
            <v>4</v>
          </cell>
          <cell r="I35">
            <v>0</v>
          </cell>
          <cell r="J35">
            <v>0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1750</v>
          </cell>
        </row>
        <row r="37">
          <cell r="A37" t="str">
            <v>Total 04</v>
          </cell>
          <cell r="C37">
            <v>131</v>
          </cell>
          <cell r="D37">
            <v>160</v>
          </cell>
          <cell r="E37">
            <v>1083</v>
          </cell>
          <cell r="F37">
            <v>0</v>
          </cell>
          <cell r="G37">
            <v>13717</v>
          </cell>
          <cell r="H37">
            <v>447</v>
          </cell>
          <cell r="I37">
            <v>0</v>
          </cell>
          <cell r="J37">
            <v>1750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19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1646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170</v>
          </cell>
          <cell r="F45">
            <v>1534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1835</v>
          </cell>
          <cell r="F47">
            <v>1534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0</v>
          </cell>
          <cell r="D50">
            <v>0</v>
          </cell>
          <cell r="E50">
            <v>1373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266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802</v>
          </cell>
          <cell r="F52">
            <v>0</v>
          </cell>
          <cell r="G52">
            <v>0</v>
          </cell>
          <cell r="H52">
            <v>3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1311</v>
          </cell>
          <cell r="F53">
            <v>0</v>
          </cell>
          <cell r="G53">
            <v>0</v>
          </cell>
          <cell r="H53">
            <v>4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3752</v>
          </cell>
          <cell r="F55">
            <v>0</v>
          </cell>
          <cell r="G55">
            <v>0</v>
          </cell>
          <cell r="H55">
            <v>12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227</v>
          </cell>
          <cell r="D58">
            <v>4968</v>
          </cell>
          <cell r="E58">
            <v>3641</v>
          </cell>
          <cell r="F58">
            <v>128</v>
          </cell>
          <cell r="G58">
            <v>30365</v>
          </cell>
          <cell r="H58">
            <v>693</v>
          </cell>
          <cell r="I58">
            <v>72</v>
          </cell>
          <cell r="J58">
            <v>100</v>
          </cell>
        </row>
        <row r="59">
          <cell r="A59" t="str">
            <v>0702</v>
          </cell>
          <cell r="B59" t="str">
            <v>Light duty vehicles &lt; 3.5 t </v>
          </cell>
          <cell r="C59">
            <v>121</v>
          </cell>
          <cell r="D59">
            <v>1566</v>
          </cell>
          <cell r="E59">
            <v>1027</v>
          </cell>
          <cell r="F59">
            <v>18</v>
          </cell>
          <cell r="G59">
            <v>10171</v>
          </cell>
          <cell r="H59">
            <v>200</v>
          </cell>
          <cell r="I59">
            <v>10</v>
          </cell>
          <cell r="J59">
            <v>1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233</v>
          </cell>
          <cell r="D60">
            <v>3426</v>
          </cell>
          <cell r="E60">
            <v>649</v>
          </cell>
          <cell r="F60">
            <v>20</v>
          </cell>
          <cell r="G60">
            <v>2288</v>
          </cell>
          <cell r="H60">
            <v>244</v>
          </cell>
          <cell r="I60">
            <v>8</v>
          </cell>
          <cell r="J60">
            <v>1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0</v>
          </cell>
          <cell r="D61">
            <v>1</v>
          </cell>
          <cell r="E61">
            <v>113</v>
          </cell>
          <cell r="F61">
            <v>2</v>
          </cell>
          <cell r="G61">
            <v>192</v>
          </cell>
          <cell r="H61">
            <v>1</v>
          </cell>
          <cell r="I61">
            <v>0</v>
          </cell>
          <cell r="J61">
            <v>0</v>
          </cell>
        </row>
        <row r="62">
          <cell r="A62" t="str">
            <v>0705</v>
          </cell>
          <cell r="B62" t="str">
            <v>Motorcycles &gt; 50 cm3 </v>
          </cell>
          <cell r="C62">
            <v>1</v>
          </cell>
          <cell r="D62">
            <v>7</v>
          </cell>
          <cell r="E62">
            <v>345</v>
          </cell>
          <cell r="F62">
            <v>7</v>
          </cell>
          <cell r="G62">
            <v>822</v>
          </cell>
          <cell r="H62">
            <v>4</v>
          </cell>
          <cell r="I62">
            <v>0</v>
          </cell>
          <cell r="J62">
            <v>0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3286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582</v>
          </cell>
          <cell r="D65">
            <v>9968</v>
          </cell>
          <cell r="E65">
            <v>9062</v>
          </cell>
          <cell r="F65">
            <v>175</v>
          </cell>
          <cell r="G65">
            <v>43838</v>
          </cell>
          <cell r="H65">
            <v>1143</v>
          </cell>
          <cell r="I65">
            <v>90</v>
          </cell>
          <cell r="J65">
            <v>102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28</v>
          </cell>
          <cell r="D69">
            <v>380</v>
          </cell>
          <cell r="E69">
            <v>73</v>
          </cell>
          <cell r="F69">
            <v>2</v>
          </cell>
          <cell r="G69">
            <v>153</v>
          </cell>
          <cell r="H69">
            <v>23</v>
          </cell>
          <cell r="I69">
            <v>6</v>
          </cell>
          <cell r="J69">
            <v>0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7</v>
          </cell>
          <cell r="D70">
            <v>75</v>
          </cell>
          <cell r="E70">
            <v>3</v>
          </cell>
          <cell r="F70">
            <v>8</v>
          </cell>
          <cell r="G70">
            <v>26</v>
          </cell>
          <cell r="H70">
            <v>6</v>
          </cell>
          <cell r="I70">
            <v>1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35</v>
          </cell>
          <cell r="D72">
            <v>123</v>
          </cell>
          <cell r="E72">
            <v>159</v>
          </cell>
          <cell r="F72">
            <v>0</v>
          </cell>
          <cell r="G72">
            <v>476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64</v>
          </cell>
          <cell r="D73">
            <v>617</v>
          </cell>
          <cell r="E73">
            <v>194</v>
          </cell>
          <cell r="F73">
            <v>0</v>
          </cell>
          <cell r="G73">
            <v>771</v>
          </cell>
          <cell r="H73">
            <v>67</v>
          </cell>
          <cell r="I73">
            <v>0</v>
          </cell>
          <cell r="J73">
            <v>0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3</v>
          </cell>
          <cell r="D74">
            <v>27</v>
          </cell>
          <cell r="E74">
            <v>17</v>
          </cell>
          <cell r="F74">
            <v>0</v>
          </cell>
          <cell r="G74">
            <v>60</v>
          </cell>
          <cell r="H74">
            <v>3</v>
          </cell>
          <cell r="I74">
            <v>0</v>
          </cell>
          <cell r="J74">
            <v>0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2</v>
          </cell>
          <cell r="D76">
            <v>0</v>
          </cell>
          <cell r="E76">
            <v>538</v>
          </cell>
          <cell r="F76">
            <v>0</v>
          </cell>
          <cell r="G76">
            <v>1117</v>
          </cell>
          <cell r="H76">
            <v>2</v>
          </cell>
          <cell r="I76">
            <v>0</v>
          </cell>
          <cell r="J76">
            <v>0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Total 08</v>
          </cell>
          <cell r="C78">
            <v>137</v>
          </cell>
          <cell r="D78">
            <v>1222</v>
          </cell>
          <cell r="E78">
            <v>984</v>
          </cell>
          <cell r="F78">
            <v>9</v>
          </cell>
          <cell r="G78">
            <v>2603</v>
          </cell>
          <cell r="H78">
            <v>100</v>
          </cell>
          <cell r="I78">
            <v>7</v>
          </cell>
          <cell r="J78">
            <v>0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87</v>
          </cell>
          <cell r="D81">
            <v>290</v>
          </cell>
          <cell r="E81">
            <v>10</v>
          </cell>
          <cell r="F81">
            <v>10</v>
          </cell>
          <cell r="G81">
            <v>8</v>
          </cell>
          <cell r="H81">
            <v>18</v>
          </cell>
          <cell r="I81">
            <v>7</v>
          </cell>
          <cell r="J81">
            <v>0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str">
            <v>-</v>
          </cell>
          <cell r="I82">
            <v>0</v>
          </cell>
          <cell r="J82">
            <v>0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 t="str">
            <v>-</v>
          </cell>
          <cell r="I83">
            <v>0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12</v>
          </cell>
          <cell r="F84">
            <v>2674</v>
          </cell>
          <cell r="G84">
            <v>0</v>
          </cell>
          <cell r="H84">
            <v>1</v>
          </cell>
          <cell r="I84">
            <v>16</v>
          </cell>
          <cell r="J84">
            <v>24</v>
          </cell>
        </row>
        <row r="85">
          <cell r="A85" t="str">
            <v>Total 09</v>
          </cell>
          <cell r="C85">
            <v>87</v>
          </cell>
          <cell r="D85">
            <v>290</v>
          </cell>
          <cell r="E85">
            <v>22</v>
          </cell>
          <cell r="F85">
            <v>2684</v>
          </cell>
          <cell r="G85">
            <v>8</v>
          </cell>
          <cell r="H85">
            <v>19</v>
          </cell>
          <cell r="I85">
            <v>23</v>
          </cell>
          <cell r="J85">
            <v>24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0</v>
          </cell>
          <cell r="E88">
            <v>165</v>
          </cell>
          <cell r="F88">
            <v>0</v>
          </cell>
          <cell r="G88">
            <v>0</v>
          </cell>
          <cell r="H88">
            <v>0</v>
          </cell>
          <cell r="I88">
            <v>474</v>
          </cell>
          <cell r="J88">
            <v>391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</v>
          </cell>
          <cell r="J89">
            <v>0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>-</v>
          </cell>
          <cell r="I90">
            <v>0</v>
          </cell>
          <cell r="J90">
            <v>0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15843</v>
          </cell>
          <cell r="G91">
            <v>0</v>
          </cell>
          <cell r="H91" t="str">
            <v>-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1090</v>
          </cell>
          <cell r="G92">
            <v>0</v>
          </cell>
          <cell r="H92" t="str">
            <v>-</v>
          </cell>
          <cell r="I92">
            <v>0</v>
          </cell>
          <cell r="J92">
            <v>4852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-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0</v>
          </cell>
          <cell r="E94">
            <v>637</v>
          </cell>
          <cell r="F94">
            <v>0</v>
          </cell>
          <cell r="G94">
            <v>0</v>
          </cell>
          <cell r="H94" t="str">
            <v>-</v>
          </cell>
          <cell r="I94">
            <v>22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0</v>
          </cell>
          <cell r="E95">
            <v>198</v>
          </cell>
          <cell r="F95">
            <v>0</v>
          </cell>
          <cell r="G95">
            <v>0</v>
          </cell>
          <cell r="H95" t="str">
            <v>-</v>
          </cell>
          <cell r="I95">
            <v>13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1000</v>
          </cell>
          <cell r="F105">
            <v>16932</v>
          </cell>
          <cell r="G105">
            <v>0</v>
          </cell>
          <cell r="H105">
            <v>0</v>
          </cell>
          <cell r="I105">
            <v>509</v>
          </cell>
          <cell r="J105">
            <v>5243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0</v>
          </cell>
          <cell r="E108">
            <v>637</v>
          </cell>
          <cell r="F108">
            <v>0</v>
          </cell>
          <cell r="G108">
            <v>0</v>
          </cell>
          <cell r="H108" t="str">
            <v>-</v>
          </cell>
          <cell r="I108">
            <v>22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0</v>
          </cell>
          <cell r="E109">
            <v>198</v>
          </cell>
          <cell r="F109">
            <v>0</v>
          </cell>
          <cell r="G109">
            <v>0</v>
          </cell>
          <cell r="H109" t="str">
            <v>-</v>
          </cell>
          <cell r="I109">
            <v>13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>-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43</v>
          </cell>
          <cell r="F111">
            <v>0</v>
          </cell>
          <cell r="G111">
            <v>0</v>
          </cell>
          <cell r="H111" t="str">
            <v>-</v>
          </cell>
          <cell r="I111">
            <v>22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 t="str">
            <v>-</v>
          </cell>
          <cell r="I112">
            <v>0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2</v>
          </cell>
          <cell r="G113">
            <v>0</v>
          </cell>
          <cell r="H113" t="str">
            <v>-</v>
          </cell>
          <cell r="I113">
            <v>0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800</v>
          </cell>
          <cell r="G114">
            <v>0</v>
          </cell>
          <cell r="H114" t="str">
            <v>-</v>
          </cell>
          <cell r="I114">
            <v>0</v>
          </cell>
          <cell r="J114">
            <v>0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-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>-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0</v>
          </cell>
          <cell r="D117">
            <v>0</v>
          </cell>
          <cell r="E117">
            <v>878</v>
          </cell>
          <cell r="F117">
            <v>802</v>
          </cell>
          <cell r="G117">
            <v>0</v>
          </cell>
          <cell r="H117" t="str">
            <v>-</v>
          </cell>
          <cell r="I117">
            <v>56</v>
          </cell>
          <cell r="J117">
            <v>0</v>
          </cell>
        </row>
        <row r="119">
          <cell r="A119" t="str">
            <v>Total (**)</v>
          </cell>
          <cell r="C119">
            <v>12828</v>
          </cell>
          <cell r="D119">
            <v>22556</v>
          </cell>
          <cell r="E119">
            <v>19529</v>
          </cell>
          <cell r="F119">
            <v>22711</v>
          </cell>
          <cell r="G119">
            <v>145207</v>
          </cell>
          <cell r="H119">
            <v>9484</v>
          </cell>
          <cell r="I119">
            <v>745</v>
          </cell>
          <cell r="J119">
            <v>7119</v>
          </cell>
        </row>
        <row r="120">
          <cell r="A120" t="str">
            <v>Comparable total (***)</v>
          </cell>
          <cell r="C120">
            <v>12828</v>
          </cell>
          <cell r="D120">
            <v>22556</v>
          </cell>
          <cell r="E120">
            <v>17651</v>
          </cell>
          <cell r="F120">
            <v>21909</v>
          </cell>
          <cell r="G120">
            <v>145207</v>
          </cell>
          <cell r="H120">
            <v>9484</v>
          </cell>
          <cell r="I120">
            <v>689</v>
          </cell>
          <cell r="J120">
            <v>7119</v>
          </cell>
        </row>
      </sheetData>
      <sheetData sheetId="17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20500</v>
          </cell>
          <cell r="D10">
            <v>58700</v>
          </cell>
          <cell r="E10">
            <v>390</v>
          </cell>
          <cell r="F10">
            <v>438</v>
          </cell>
          <cell r="G10">
            <v>3470</v>
          </cell>
          <cell r="H10">
            <v>40800</v>
          </cell>
          <cell r="I10">
            <v>728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>
            <v>24</v>
          </cell>
          <cell r="D11">
            <v>1350</v>
          </cell>
          <cell r="E11">
            <v>47</v>
          </cell>
          <cell r="F11">
            <v>82</v>
          </cell>
          <cell r="G11">
            <v>754</v>
          </cell>
          <cell r="H11">
            <v>944</v>
          </cell>
          <cell r="I11">
            <v>0</v>
          </cell>
          <cell r="J11">
            <v>0</v>
          </cell>
        </row>
        <row r="12">
          <cell r="A12" t="str">
            <v>0103</v>
          </cell>
          <cell r="B12" t="str">
            <v>Petroleum refining plants </v>
          </cell>
          <cell r="C12">
            <v>19800</v>
          </cell>
          <cell r="D12">
            <v>7780</v>
          </cell>
          <cell r="E12">
            <v>259</v>
          </cell>
          <cell r="F12">
            <v>360</v>
          </cell>
          <cell r="G12">
            <v>1080</v>
          </cell>
          <cell r="H12">
            <v>4880</v>
          </cell>
          <cell r="I12">
            <v>28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1200</v>
          </cell>
          <cell r="D13">
            <v>2270</v>
          </cell>
          <cell r="E13">
            <v>474</v>
          </cell>
          <cell r="F13">
            <v>354</v>
          </cell>
          <cell r="G13">
            <v>2260</v>
          </cell>
          <cell r="H13">
            <v>1150</v>
          </cell>
          <cell r="I13">
            <v>15</v>
          </cell>
          <cell r="J13">
            <v>14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738</v>
          </cell>
          <cell r="D14">
            <v>901</v>
          </cell>
          <cell r="E14">
            <v>36</v>
          </cell>
          <cell r="F14">
            <v>55</v>
          </cell>
          <cell r="G14">
            <v>309</v>
          </cell>
          <cell r="H14">
            <v>464</v>
          </cell>
          <cell r="I14">
            <v>15</v>
          </cell>
          <cell r="J14">
            <v>0</v>
          </cell>
        </row>
        <row r="15">
          <cell r="A15" t="str">
            <v>Total 01</v>
          </cell>
          <cell r="C15">
            <v>42262</v>
          </cell>
          <cell r="D15">
            <v>71001</v>
          </cell>
          <cell r="E15">
            <v>1206</v>
          </cell>
          <cell r="F15">
            <v>1289</v>
          </cell>
          <cell r="G15">
            <v>7873</v>
          </cell>
          <cell r="H15">
            <v>48238</v>
          </cell>
          <cell r="I15">
            <v>786</v>
          </cell>
          <cell r="J15">
            <v>14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166</v>
          </cell>
          <cell r="D18">
            <v>162</v>
          </cell>
          <cell r="E18">
            <v>19</v>
          </cell>
          <cell r="F18">
            <v>29</v>
          </cell>
          <cell r="G18">
            <v>89</v>
          </cell>
          <cell r="H18">
            <v>151</v>
          </cell>
          <cell r="I18">
            <v>0</v>
          </cell>
          <cell r="J18">
            <v>0</v>
          </cell>
        </row>
        <row r="19">
          <cell r="A19" t="str">
            <v>0202</v>
          </cell>
          <cell r="B19" t="str">
            <v>Residential plants </v>
          </cell>
          <cell r="C19">
            <v>4580</v>
          </cell>
          <cell r="D19">
            <v>44100</v>
          </cell>
          <cell r="E19">
            <v>11300</v>
          </cell>
          <cell r="F19">
            <v>21600</v>
          </cell>
          <cell r="G19">
            <v>101000</v>
          </cell>
          <cell r="H19">
            <v>35200</v>
          </cell>
          <cell r="I19">
            <v>461</v>
          </cell>
          <cell r="J19">
            <v>0</v>
          </cell>
        </row>
        <row r="20">
          <cell r="A20" t="str">
            <v>0203</v>
          </cell>
          <cell r="B20" t="str">
            <v>Plants in agriculture, forestry and aquaculture 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</row>
        <row r="21">
          <cell r="A21" t="str">
            <v>Total 02</v>
          </cell>
          <cell r="C21">
            <v>4746</v>
          </cell>
          <cell r="D21">
            <v>44262</v>
          </cell>
          <cell r="E21">
            <v>11319</v>
          </cell>
          <cell r="F21">
            <v>21629</v>
          </cell>
          <cell r="G21">
            <v>101089</v>
          </cell>
          <cell r="H21">
            <v>35351</v>
          </cell>
          <cell r="I21">
            <v>461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42000</v>
          </cell>
          <cell r="D24">
            <v>59600</v>
          </cell>
          <cell r="E24">
            <v>1460</v>
          </cell>
          <cell r="F24">
            <v>3440</v>
          </cell>
          <cell r="G24">
            <v>121000</v>
          </cell>
          <cell r="H24">
            <v>38200</v>
          </cell>
          <cell r="I24">
            <v>224</v>
          </cell>
          <cell r="J24">
            <v>1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0</v>
          </cell>
          <cell r="D25">
            <v>12</v>
          </cell>
          <cell r="E25">
            <v>0</v>
          </cell>
          <cell r="F25">
            <v>0</v>
          </cell>
          <cell r="G25">
            <v>4</v>
          </cell>
          <cell r="H25">
            <v>17</v>
          </cell>
          <cell r="I25">
            <v>224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</row>
        <row r="27">
          <cell r="A27" t="str">
            <v>Total 03</v>
          </cell>
          <cell r="C27">
            <v>42000</v>
          </cell>
          <cell r="D27">
            <v>59612</v>
          </cell>
          <cell r="E27">
            <v>1460</v>
          </cell>
          <cell r="F27">
            <v>3440</v>
          </cell>
          <cell r="G27">
            <v>121004</v>
          </cell>
          <cell r="H27">
            <v>38217</v>
          </cell>
          <cell r="I27">
            <v>448</v>
          </cell>
          <cell r="J27">
            <v>1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16700</v>
          </cell>
          <cell r="D30">
            <v>3010</v>
          </cell>
          <cell r="E30">
            <v>17500</v>
          </cell>
          <cell r="F30">
            <v>340</v>
          </cell>
          <cell r="G30">
            <v>1010</v>
          </cell>
          <cell r="H30">
            <v>1450</v>
          </cell>
          <cell r="I30">
            <v>28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2840</v>
          </cell>
          <cell r="D31">
            <v>1900</v>
          </cell>
          <cell r="E31">
            <v>1200</v>
          </cell>
          <cell r="F31">
            <v>457</v>
          </cell>
          <cell r="G31">
            <v>65700</v>
          </cell>
          <cell r="H31">
            <v>929</v>
          </cell>
          <cell r="I31">
            <v>0</v>
          </cell>
          <cell r="J31">
            <v>4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1490</v>
          </cell>
          <cell r="D32">
            <v>93</v>
          </cell>
          <cell r="E32">
            <v>871</v>
          </cell>
          <cell r="F32">
            <v>16</v>
          </cell>
          <cell r="G32">
            <v>23300</v>
          </cell>
          <cell r="H32">
            <v>75</v>
          </cell>
          <cell r="I32">
            <v>0</v>
          </cell>
          <cell r="J32">
            <v>25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3030</v>
          </cell>
          <cell r="D33">
            <v>2790</v>
          </cell>
          <cell r="E33">
            <v>981</v>
          </cell>
          <cell r="F33">
            <v>1490</v>
          </cell>
          <cell r="G33">
            <v>7560</v>
          </cell>
          <cell r="H33">
            <v>1030</v>
          </cell>
          <cell r="I33">
            <v>9410</v>
          </cell>
          <cell r="J33">
            <v>7110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560</v>
          </cell>
          <cell r="D34">
            <v>1890</v>
          </cell>
          <cell r="E34">
            <v>59200</v>
          </cell>
          <cell r="F34">
            <v>3940</v>
          </cell>
          <cell r="G34">
            <v>9960</v>
          </cell>
          <cell r="H34">
            <v>1350</v>
          </cell>
          <cell r="I34">
            <v>1900</v>
          </cell>
          <cell r="J34">
            <v>503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2420</v>
          </cell>
          <cell r="D35">
            <v>2420</v>
          </cell>
          <cell r="E35">
            <v>43800</v>
          </cell>
          <cell r="F35">
            <v>397</v>
          </cell>
          <cell r="G35">
            <v>2910</v>
          </cell>
          <cell r="H35">
            <v>551</v>
          </cell>
          <cell r="I35">
            <v>0</v>
          </cell>
          <cell r="J35">
            <v>2050</v>
          </cell>
        </row>
        <row r="36">
          <cell r="A36" t="str">
            <v>0407</v>
          </cell>
          <cell r="B36" t="str">
            <v>Cooling plants </v>
          </cell>
          <cell r="C36">
            <v>7</v>
          </cell>
          <cell r="D36">
            <v>32</v>
          </cell>
          <cell r="E36">
            <v>99</v>
          </cell>
          <cell r="F36">
            <v>2</v>
          </cell>
          <cell r="G36">
            <v>13</v>
          </cell>
          <cell r="H36">
            <v>2</v>
          </cell>
          <cell r="I36">
            <v>0</v>
          </cell>
          <cell r="J36">
            <v>1</v>
          </cell>
        </row>
        <row r="37">
          <cell r="A37" t="str">
            <v>Total 04</v>
          </cell>
          <cell r="C37">
            <v>27047</v>
          </cell>
          <cell r="D37">
            <v>12135</v>
          </cell>
          <cell r="E37">
            <v>123651</v>
          </cell>
          <cell r="F37">
            <v>6642</v>
          </cell>
          <cell r="G37">
            <v>110453</v>
          </cell>
          <cell r="H37">
            <v>5387</v>
          </cell>
          <cell r="I37">
            <v>11338</v>
          </cell>
          <cell r="J37">
            <v>9693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24</v>
          </cell>
          <cell r="E40">
            <v>2</v>
          </cell>
          <cell r="F40">
            <v>3</v>
          </cell>
          <cell r="G40">
            <v>15</v>
          </cell>
          <cell r="H40">
            <v>15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486</v>
          </cell>
          <cell r="F41">
            <v>36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398</v>
          </cell>
          <cell r="D42">
            <v>70</v>
          </cell>
          <cell r="E42">
            <v>14100</v>
          </cell>
          <cell r="F42">
            <v>84400</v>
          </cell>
          <cell r="G42">
            <v>7140</v>
          </cell>
          <cell r="H42">
            <v>166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22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13100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524</v>
          </cell>
          <cell r="E45">
            <v>6970</v>
          </cell>
          <cell r="F45">
            <v>103000</v>
          </cell>
          <cell r="G45">
            <v>1020</v>
          </cell>
          <cell r="H45">
            <v>237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A47" t="str">
            <v>Total 05</v>
          </cell>
          <cell r="C47">
            <v>398</v>
          </cell>
          <cell r="D47">
            <v>618</v>
          </cell>
          <cell r="E47">
            <v>34680</v>
          </cell>
          <cell r="F47">
            <v>187439</v>
          </cell>
          <cell r="G47">
            <v>8175</v>
          </cell>
          <cell r="H47">
            <v>418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5</v>
          </cell>
          <cell r="D50">
            <v>323</v>
          </cell>
          <cell r="E50">
            <v>53400</v>
          </cell>
          <cell r="F50">
            <v>10</v>
          </cell>
          <cell r="G50">
            <v>549</v>
          </cell>
          <cell r="H50">
            <v>52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60</v>
          </cell>
          <cell r="E51">
            <v>1750</v>
          </cell>
          <cell r="F51">
            <v>4</v>
          </cell>
          <cell r="G51">
            <v>15</v>
          </cell>
          <cell r="H51">
            <v>22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3</v>
          </cell>
          <cell r="D52">
            <v>33</v>
          </cell>
          <cell r="E52">
            <v>1870</v>
          </cell>
          <cell r="F52">
            <v>9</v>
          </cell>
          <cell r="G52">
            <v>25</v>
          </cell>
          <cell r="H52">
            <v>69</v>
          </cell>
          <cell r="I52">
            <v>0</v>
          </cell>
          <cell r="J52">
            <v>873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4</v>
          </cell>
          <cell r="E53">
            <v>2110</v>
          </cell>
          <cell r="F53">
            <v>0</v>
          </cell>
          <cell r="G53">
            <v>4</v>
          </cell>
          <cell r="H53">
            <v>0.5</v>
          </cell>
          <cell r="I53">
            <v>0</v>
          </cell>
          <cell r="J53">
            <v>34</v>
          </cell>
        </row>
        <row r="54">
          <cell r="A54" t="str">
            <v>0605</v>
          </cell>
          <cell r="B54" t="str">
            <v>Use of N2O 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</row>
        <row r="55">
          <cell r="A55" t="str">
            <v>Total 06</v>
          </cell>
          <cell r="C55">
            <v>8</v>
          </cell>
          <cell r="D55">
            <v>420</v>
          </cell>
          <cell r="E55">
            <v>59130</v>
          </cell>
          <cell r="F55">
            <v>23</v>
          </cell>
          <cell r="G55">
            <v>593</v>
          </cell>
          <cell r="H55">
            <v>143.5</v>
          </cell>
          <cell r="I55">
            <v>0</v>
          </cell>
          <cell r="J55">
            <v>907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5460</v>
          </cell>
          <cell r="D58">
            <v>118000</v>
          </cell>
          <cell r="E58">
            <v>61000</v>
          </cell>
          <cell r="F58">
            <v>4150</v>
          </cell>
          <cell r="G58">
            <v>407000</v>
          </cell>
          <cell r="H58">
            <v>17500</v>
          </cell>
          <cell r="I58">
            <v>4070</v>
          </cell>
          <cell r="J58">
            <v>118</v>
          </cell>
        </row>
        <row r="59">
          <cell r="A59" t="str">
            <v>0702</v>
          </cell>
          <cell r="B59" t="str">
            <v>Light duty vehicles &lt; 3.5 t </v>
          </cell>
          <cell r="C59">
            <v>606</v>
          </cell>
          <cell r="D59">
            <v>13100</v>
          </cell>
          <cell r="E59">
            <v>6770</v>
          </cell>
          <cell r="F59">
            <v>461</v>
          </cell>
          <cell r="G59">
            <v>45300</v>
          </cell>
          <cell r="H59">
            <v>1950</v>
          </cell>
          <cell r="I59">
            <v>452</v>
          </cell>
          <cell r="J59">
            <v>13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6660</v>
          </cell>
          <cell r="D60">
            <v>116000</v>
          </cell>
          <cell r="E60">
            <v>17400</v>
          </cell>
          <cell r="F60">
            <v>854</v>
          </cell>
          <cell r="G60">
            <v>27400</v>
          </cell>
          <cell r="H60">
            <v>7360</v>
          </cell>
          <cell r="I60">
            <v>1700</v>
          </cell>
          <cell r="J60">
            <v>1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10</v>
          </cell>
          <cell r="D61">
            <v>62</v>
          </cell>
          <cell r="E61">
            <v>6800</v>
          </cell>
          <cell r="F61">
            <v>421</v>
          </cell>
          <cell r="G61">
            <v>12500</v>
          </cell>
          <cell r="H61">
            <v>82</v>
          </cell>
          <cell r="I61">
            <v>15</v>
          </cell>
          <cell r="J61">
            <v>0</v>
          </cell>
        </row>
        <row r="62">
          <cell r="A62" t="str">
            <v>0705</v>
          </cell>
          <cell r="B62" t="str">
            <v>Motorcycles &gt; 50 cm3 </v>
          </cell>
          <cell r="C62">
            <v>24</v>
          </cell>
          <cell r="D62">
            <v>313</v>
          </cell>
          <cell r="E62">
            <v>5100</v>
          </cell>
          <cell r="F62">
            <v>314</v>
          </cell>
          <cell r="G62">
            <v>23400</v>
          </cell>
          <cell r="H62">
            <v>191</v>
          </cell>
          <cell r="I62">
            <v>13</v>
          </cell>
          <cell r="J62">
            <v>0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40200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</row>
        <row r="65">
          <cell r="A65" t="str">
            <v>Total 07</v>
          </cell>
          <cell r="C65">
            <v>12760</v>
          </cell>
          <cell r="D65">
            <v>247475</v>
          </cell>
          <cell r="E65">
            <v>137270</v>
          </cell>
          <cell r="F65">
            <v>6200</v>
          </cell>
          <cell r="G65">
            <v>515600</v>
          </cell>
          <cell r="H65">
            <v>27083</v>
          </cell>
          <cell r="I65">
            <v>6250</v>
          </cell>
          <cell r="J65">
            <v>132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1010</v>
          </cell>
          <cell r="D68">
            <v>15700</v>
          </cell>
          <cell r="E68">
            <v>2920</v>
          </cell>
          <cell r="F68">
            <v>143</v>
          </cell>
          <cell r="G68">
            <v>9520</v>
          </cell>
          <cell r="H68">
            <v>1090</v>
          </cell>
          <cell r="I68">
            <v>253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88</v>
          </cell>
          <cell r="D69">
            <v>1550</v>
          </cell>
          <cell r="E69">
            <v>68</v>
          </cell>
          <cell r="F69">
            <v>3</v>
          </cell>
          <cell r="G69">
            <v>254</v>
          </cell>
          <cell r="H69">
            <v>96</v>
          </cell>
          <cell r="I69">
            <v>22</v>
          </cell>
          <cell r="J69">
            <v>0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1540</v>
          </cell>
          <cell r="D70">
            <v>28400</v>
          </cell>
          <cell r="E70">
            <v>2770</v>
          </cell>
          <cell r="F70">
            <v>152</v>
          </cell>
          <cell r="G70">
            <v>8490</v>
          </cell>
          <cell r="H70">
            <v>1710</v>
          </cell>
          <cell r="I70">
            <v>368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11100</v>
          </cell>
          <cell r="D71">
            <v>19000</v>
          </cell>
          <cell r="E71">
            <v>890</v>
          </cell>
          <cell r="F71">
            <v>44</v>
          </cell>
          <cell r="G71">
            <v>3020</v>
          </cell>
          <cell r="H71">
            <v>974</v>
          </cell>
          <cell r="I71">
            <v>0.1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179</v>
          </cell>
          <cell r="D72">
            <v>2240</v>
          </cell>
          <cell r="E72">
            <v>953</v>
          </cell>
          <cell r="F72">
            <v>95</v>
          </cell>
          <cell r="G72">
            <v>4870</v>
          </cell>
          <cell r="H72">
            <v>653</v>
          </cell>
          <cell r="I72">
            <v>44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</row>
        <row r="74">
          <cell r="A74" t="str">
            <v>0807</v>
          </cell>
          <cell r="B74" t="str">
            <v>Other mobile &amp; mach.- forestry 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</row>
        <row r="75">
          <cell r="A75" t="str">
            <v>0808</v>
          </cell>
          <cell r="B75" t="str">
            <v>Other mobile &amp; mach.- industry 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</row>
        <row r="76">
          <cell r="A76" t="str">
            <v>0809</v>
          </cell>
          <cell r="B76" t="str">
            <v>Other mobile &amp; mach.- household and gardening </v>
          </cell>
          <cell r="C76" t="str">
            <v>-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</row>
        <row r="77">
          <cell r="A77" t="str">
            <v>0810</v>
          </cell>
          <cell r="B77" t="str">
            <v>Other mobile &amp; mach.- other off-road 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</row>
        <row r="78">
          <cell r="A78" t="str">
            <v>Total 08</v>
          </cell>
          <cell r="C78">
            <v>13917</v>
          </cell>
          <cell r="D78">
            <v>66890</v>
          </cell>
          <cell r="E78">
            <v>7601</v>
          </cell>
          <cell r="F78">
            <v>437</v>
          </cell>
          <cell r="G78">
            <v>26154</v>
          </cell>
          <cell r="H78">
            <v>4523</v>
          </cell>
          <cell r="I78">
            <v>687.1</v>
          </cell>
          <cell r="J78">
            <v>0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1850</v>
          </cell>
          <cell r="D81">
            <v>5870</v>
          </cell>
          <cell r="E81">
            <v>65</v>
          </cell>
          <cell r="F81">
            <v>1290</v>
          </cell>
          <cell r="G81">
            <v>2110</v>
          </cell>
          <cell r="H81">
            <v>3160</v>
          </cell>
          <cell r="I81">
            <v>0</v>
          </cell>
          <cell r="J81">
            <v>0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</row>
        <row r="83">
          <cell r="A83" t="str">
            <v>0909</v>
          </cell>
          <cell r="B83" t="str">
            <v>Cremation 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</row>
        <row r="84">
          <cell r="A84" t="str">
            <v>0910</v>
          </cell>
          <cell r="B84" t="str">
            <v>Other waste treatment </v>
          </cell>
          <cell r="C84">
            <v>697</v>
          </cell>
          <cell r="D84">
            <v>560</v>
          </cell>
          <cell r="E84">
            <v>1720</v>
          </cell>
          <cell r="F84">
            <v>287000</v>
          </cell>
          <cell r="G84">
            <v>1220</v>
          </cell>
          <cell r="H84">
            <v>854</v>
          </cell>
          <cell r="I84">
            <v>522</v>
          </cell>
          <cell r="J84">
            <v>467</v>
          </cell>
        </row>
        <row r="85">
          <cell r="A85" t="str">
            <v>Total 09</v>
          </cell>
          <cell r="C85">
            <v>2547</v>
          </cell>
          <cell r="D85">
            <v>6430</v>
          </cell>
          <cell r="E85">
            <v>1785</v>
          </cell>
          <cell r="F85">
            <v>288290</v>
          </cell>
          <cell r="G85">
            <v>3330</v>
          </cell>
          <cell r="H85">
            <v>4014</v>
          </cell>
          <cell r="I85">
            <v>522</v>
          </cell>
          <cell r="J85">
            <v>467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301</v>
          </cell>
          <cell r="D88">
            <v>9440</v>
          </cell>
          <cell r="E88">
            <v>1670</v>
          </cell>
          <cell r="F88">
            <v>2920</v>
          </cell>
          <cell r="G88">
            <v>1470</v>
          </cell>
          <cell r="H88">
            <v>9050</v>
          </cell>
          <cell r="I88">
            <v>24400</v>
          </cell>
          <cell r="J88">
            <v>8290</v>
          </cell>
        </row>
        <row r="89">
          <cell r="A89" t="str">
            <v>1002</v>
          </cell>
          <cell r="B89" t="str">
            <v>Cultures without fertilizers </v>
          </cell>
          <cell r="C89">
            <v>26</v>
          </cell>
          <cell r="D89">
            <v>131</v>
          </cell>
          <cell r="E89">
            <v>21</v>
          </cell>
          <cell r="F89">
            <v>36</v>
          </cell>
          <cell r="G89">
            <v>21</v>
          </cell>
          <cell r="H89">
            <v>135</v>
          </cell>
          <cell r="I89">
            <v>0</v>
          </cell>
          <cell r="J89">
            <v>0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0</v>
          </cell>
          <cell r="E90">
            <v>0</v>
          </cell>
          <cell r="F90">
            <v>428000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1004</v>
          </cell>
          <cell r="B91" t="str">
            <v>Enteric fermentation 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</row>
        <row r="92">
          <cell r="A92" t="str">
            <v>1005</v>
          </cell>
          <cell r="B92" t="str">
            <v>Manure management </v>
          </cell>
          <cell r="C92">
            <v>61</v>
          </cell>
          <cell r="D92">
            <v>356</v>
          </cell>
          <cell r="E92">
            <v>56</v>
          </cell>
          <cell r="F92">
            <v>108000</v>
          </cell>
          <cell r="G92">
            <v>58</v>
          </cell>
          <cell r="H92">
            <v>379</v>
          </cell>
          <cell r="I92">
            <v>0</v>
          </cell>
          <cell r="J92">
            <v>153000</v>
          </cell>
        </row>
        <row r="93">
          <cell r="A93" t="str">
            <v>1006</v>
          </cell>
          <cell r="B93" t="str">
            <v>Use of pesticides 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10000</v>
          </cell>
          <cell r="E94">
            <v>287</v>
          </cell>
          <cell r="F94">
            <v>21900</v>
          </cell>
          <cell r="G94">
            <v>11800</v>
          </cell>
          <cell r="H94">
            <v>0</v>
          </cell>
          <cell r="I94">
            <v>906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119</v>
          </cell>
          <cell r="E95">
            <v>1290</v>
          </cell>
          <cell r="F95">
            <v>1700</v>
          </cell>
          <cell r="G95">
            <v>789</v>
          </cell>
          <cell r="H95">
            <v>0</v>
          </cell>
          <cell r="I95">
            <v>94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</row>
        <row r="97">
          <cell r="A97" t="str">
            <v>1012</v>
          </cell>
          <cell r="B97" t="str">
            <v>Luwc - wood biomass stock change/annual harvest 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</row>
        <row r="98">
          <cell r="A98" t="str">
            <v>1013</v>
          </cell>
          <cell r="B98" t="str">
            <v>Luwc - conversion/burning aboveground biomass 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</row>
        <row r="99">
          <cell r="A99" t="str">
            <v>1014</v>
          </cell>
          <cell r="B99" t="str">
            <v>Luwc - conversion/aboveground biomass decay 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</row>
        <row r="100">
          <cell r="A100" t="str">
            <v>1015</v>
          </cell>
          <cell r="B100" t="str">
            <v>Luwc - conversion/soil carbon release 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</row>
        <row r="105">
          <cell r="A105" t="str">
            <v>Total 10</v>
          </cell>
          <cell r="C105">
            <v>388</v>
          </cell>
          <cell r="D105">
            <v>20046</v>
          </cell>
          <cell r="E105">
            <v>3324</v>
          </cell>
          <cell r="F105">
            <v>562556</v>
          </cell>
          <cell r="G105">
            <v>14138</v>
          </cell>
          <cell r="H105">
            <v>9564</v>
          </cell>
          <cell r="I105">
            <v>25400</v>
          </cell>
          <cell r="J105">
            <v>161290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10000</v>
          </cell>
          <cell r="E108">
            <v>287</v>
          </cell>
          <cell r="F108">
            <v>21900</v>
          </cell>
          <cell r="G108">
            <v>11800</v>
          </cell>
          <cell r="H108">
            <v>0</v>
          </cell>
          <cell r="I108">
            <v>906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119</v>
          </cell>
          <cell r="E109">
            <v>1290</v>
          </cell>
          <cell r="F109">
            <v>1700</v>
          </cell>
          <cell r="G109">
            <v>789</v>
          </cell>
          <cell r="H109">
            <v>0</v>
          </cell>
          <cell r="I109">
            <v>94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 t="str">
            <v>-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21</v>
          </cell>
          <cell r="E111">
            <v>0</v>
          </cell>
          <cell r="F111">
            <v>292</v>
          </cell>
          <cell r="G111">
            <v>136</v>
          </cell>
          <cell r="H111">
            <v>0</v>
          </cell>
          <cell r="I111">
            <v>17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72</v>
          </cell>
          <cell r="E112">
            <v>0</v>
          </cell>
          <cell r="F112">
            <v>38400</v>
          </cell>
          <cell r="G112">
            <v>469</v>
          </cell>
          <cell r="H112">
            <v>0</v>
          </cell>
          <cell r="I112">
            <v>33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50100</v>
          </cell>
          <cell r="G113">
            <v>0</v>
          </cell>
          <cell r="H113">
            <v>0</v>
          </cell>
          <cell r="I113">
            <v>12500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A115" t="str">
            <v>1108</v>
          </cell>
          <cell r="B115" t="str">
            <v>Volcanoes 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</row>
        <row r="116">
          <cell r="A116" t="str">
            <v>1109</v>
          </cell>
          <cell r="B116" t="str">
            <v>Near-surface deposits 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A117" t="str">
            <v>Total 11</v>
          </cell>
          <cell r="C117">
            <v>0</v>
          </cell>
          <cell r="D117">
            <v>10212</v>
          </cell>
          <cell r="E117">
            <v>1577</v>
          </cell>
          <cell r="F117">
            <v>112392</v>
          </cell>
          <cell r="G117">
            <v>13194</v>
          </cell>
          <cell r="H117">
            <v>0</v>
          </cell>
          <cell r="I117">
            <v>13550</v>
          </cell>
          <cell r="J117">
            <v>0</v>
          </cell>
        </row>
        <row r="119">
          <cell r="A119" t="str">
            <v>Total</v>
          </cell>
          <cell r="C119">
            <v>146000</v>
          </cell>
          <cell r="D119">
            <v>540000</v>
          </cell>
          <cell r="E119">
            <v>383000</v>
          </cell>
          <cell r="F119">
            <v>1190000</v>
          </cell>
          <cell r="G119">
            <v>921000</v>
          </cell>
          <cell r="H119">
            <v>173000</v>
          </cell>
          <cell r="I119">
            <v>59400</v>
          </cell>
          <cell r="J119">
            <v>172000</v>
          </cell>
        </row>
        <row r="120">
          <cell r="A120" t="str">
            <v>Comparable total (**)</v>
          </cell>
          <cell r="C120">
            <v>146000</v>
          </cell>
          <cell r="D120">
            <v>529788</v>
          </cell>
          <cell r="E120">
            <v>378099</v>
          </cell>
          <cell r="F120">
            <v>1077608</v>
          </cell>
          <cell r="G120">
            <v>907806</v>
          </cell>
          <cell r="H120">
            <v>163436</v>
          </cell>
          <cell r="I120">
            <v>45850</v>
          </cell>
          <cell r="J120">
            <v>172000</v>
          </cell>
        </row>
      </sheetData>
      <sheetData sheetId="18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0102</v>
          </cell>
          <cell r="B11" t="str">
            <v>District heating plants 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</row>
        <row r="12">
          <cell r="A12" t="str">
            <v>0103</v>
          </cell>
          <cell r="B12" t="str">
            <v>Petroleum refining plants 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0104</v>
          </cell>
          <cell r="B13" t="str">
            <v>Solid fuel transformation plants 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</row>
        <row r="15">
          <cell r="A15" t="str">
            <v>Total 01</v>
          </cell>
          <cell r="C15">
            <v>164540</v>
          </cell>
          <cell r="D15">
            <v>52085</v>
          </cell>
          <cell r="E15">
            <v>432</v>
          </cell>
          <cell r="F15">
            <v>819</v>
          </cell>
          <cell r="G15">
            <v>4205</v>
          </cell>
          <cell r="H15">
            <v>14656</v>
          </cell>
          <cell r="I15">
            <v>2225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</row>
        <row r="19">
          <cell r="A19" t="str">
            <v>0202</v>
          </cell>
          <cell r="B19" t="str">
            <v>Residential plants 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</row>
        <row r="20">
          <cell r="A20" t="str">
            <v>0203</v>
          </cell>
          <cell r="B20" t="str">
            <v>Plants in agriculture, forestry and aquaculture 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</row>
        <row r="21">
          <cell r="A21" t="str">
            <v>Total 02</v>
          </cell>
          <cell r="C21">
            <v>5465</v>
          </cell>
          <cell r="D21">
            <v>3528</v>
          </cell>
          <cell r="E21">
            <v>10563</v>
          </cell>
          <cell r="F21">
            <v>7046</v>
          </cell>
          <cell r="G21">
            <v>119211</v>
          </cell>
          <cell r="H21">
            <v>4091</v>
          </cell>
          <cell r="I21">
            <v>231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</row>
        <row r="25">
          <cell r="A25" t="str">
            <v>0302</v>
          </cell>
          <cell r="B25" t="str">
            <v>Comb. manu. ind.- process furnaces without contact 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</row>
        <row r="26">
          <cell r="A26" t="str">
            <v>0303</v>
          </cell>
          <cell r="B26" t="str">
            <v>Comb. manu. ind.- processes with contact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</row>
        <row r="27">
          <cell r="A27" t="str">
            <v>Total 03</v>
          </cell>
          <cell r="C27">
            <v>69341</v>
          </cell>
          <cell r="D27">
            <v>25570</v>
          </cell>
          <cell r="E27">
            <v>3694</v>
          </cell>
          <cell r="F27">
            <v>2268</v>
          </cell>
          <cell r="G27">
            <v>310077</v>
          </cell>
          <cell r="H27">
            <v>14664</v>
          </cell>
          <cell r="I27">
            <v>2030</v>
          </cell>
          <cell r="J27">
            <v>0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A32" t="str">
            <v>0403</v>
          </cell>
          <cell r="B32" t="str">
            <v>Processes in non-ferrous metal industries 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</row>
        <row r="33">
          <cell r="A33" t="str">
            <v>0404</v>
          </cell>
          <cell r="B33" t="str">
            <v>Processes in inorganic chemical industries 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 t="str">
            <v>-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</row>
        <row r="36">
          <cell r="A36" t="str">
            <v>0407</v>
          </cell>
          <cell r="B36" t="str">
            <v>Cooling plants 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</row>
        <row r="37">
          <cell r="A37" t="str">
            <v>Total 04</v>
          </cell>
          <cell r="C37">
            <v>11893</v>
          </cell>
          <cell r="D37">
            <v>4878</v>
          </cell>
          <cell r="E37">
            <v>25685</v>
          </cell>
          <cell r="F37">
            <v>1818</v>
          </cell>
          <cell r="G37">
            <v>14558</v>
          </cell>
          <cell r="H37">
            <v>4204</v>
          </cell>
          <cell r="I37">
            <v>2242</v>
          </cell>
          <cell r="J37">
            <v>5335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</row>
        <row r="44">
          <cell r="A44" t="str">
            <v>0505</v>
          </cell>
          <cell r="B44" t="str">
            <v>Gasoline distribution 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</row>
        <row r="45">
          <cell r="A45" t="str">
            <v>0506</v>
          </cell>
          <cell r="B45" t="str">
            <v>Gas distribution networks 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A46" t="str">
            <v>0507</v>
          </cell>
          <cell r="B46" t="str">
            <v>Geothermal energy extraction 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9175</v>
          </cell>
          <cell r="F47">
            <v>10</v>
          </cell>
          <cell r="G47">
            <v>0</v>
          </cell>
          <cell r="H47">
            <v>0</v>
          </cell>
          <cell r="I47">
            <v>0</v>
          </cell>
          <cell r="J47" t="str">
            <v>-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A51" t="str">
            <v>0602</v>
          </cell>
          <cell r="B51" t="str">
            <v>Degreasing, dry cleaning and electronics </v>
          </cell>
          <cell r="C51" t="str">
            <v>-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</row>
        <row r="52">
          <cell r="A52" t="str">
            <v>0603</v>
          </cell>
          <cell r="B52" t="str">
            <v>Chemicals products manufacturing or processing </v>
          </cell>
          <cell r="C52" t="str">
            <v>-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</row>
        <row r="53">
          <cell r="A53" t="str">
            <v>0604</v>
          </cell>
          <cell r="B53" t="str">
            <v>Other use of solvents and related activities </v>
          </cell>
          <cell r="C53" t="str">
            <v>-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</row>
        <row r="54">
          <cell r="A54" t="str">
            <v>0605</v>
          </cell>
          <cell r="B54" t="str">
            <v>Use of N2O 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67149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-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</row>
        <row r="59">
          <cell r="A59" t="str">
            <v>0702</v>
          </cell>
          <cell r="B59" t="str">
            <v>Light duty vehicles &lt; 3.5 t 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</row>
        <row r="60">
          <cell r="A60" t="str">
            <v>0703</v>
          </cell>
          <cell r="B60" t="str">
            <v>Heavy duty vehicles &gt; 3.5 t and buses 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</row>
        <row r="61">
          <cell r="A61" t="str">
            <v>0704</v>
          </cell>
          <cell r="B61" t="str">
            <v>Mopeds and motorcycles &lt; 50 cm3 </v>
          </cell>
          <cell r="C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</row>
        <row r="62">
          <cell r="A62" t="str">
            <v>0705</v>
          </cell>
          <cell r="B62" t="str">
            <v>Motorcycles &gt; 50 cm3 </v>
          </cell>
          <cell r="C62" t="str">
            <v>-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</row>
        <row r="63">
          <cell r="A63" t="str">
            <v>0706</v>
          </cell>
          <cell r="B63" t="str">
            <v>Gasoline evaporation from vehicles </v>
          </cell>
          <cell r="C63" t="str">
            <v>-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</row>
        <row r="64">
          <cell r="A64" t="str">
            <v>0707</v>
          </cell>
          <cell r="B64" t="str">
            <v>Automobile tyre and brake wear 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</row>
        <row r="65">
          <cell r="A65" t="str">
            <v>Total 07</v>
          </cell>
          <cell r="C65">
            <v>18265</v>
          </cell>
          <cell r="D65">
            <v>135281</v>
          </cell>
          <cell r="E65">
            <v>102764</v>
          </cell>
          <cell r="F65">
            <v>1683</v>
          </cell>
          <cell r="G65">
            <v>733363</v>
          </cell>
          <cell r="H65">
            <v>11405</v>
          </cell>
          <cell r="I65">
            <v>672</v>
          </cell>
          <cell r="J65">
            <v>421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</row>
        <row r="69">
          <cell r="A69" t="str">
            <v>0802</v>
          </cell>
          <cell r="B69" t="str">
            <v>Other mobile &amp; mach.- railways </v>
          </cell>
          <cell r="C69" t="str">
            <v>-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</row>
        <row r="70">
          <cell r="A70" t="str">
            <v>0803</v>
          </cell>
          <cell r="B70" t="str">
            <v>Other mobile &amp; mach.- inland waterways 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</row>
        <row r="71">
          <cell r="A71" t="str">
            <v>0804</v>
          </cell>
          <cell r="B71" t="str">
            <v>Other mobile &amp; mach.- maritime activities</v>
          </cell>
          <cell r="C71" t="str">
            <v>-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</row>
        <row r="72">
          <cell r="A72" t="str">
            <v>0805</v>
          </cell>
          <cell r="B72" t="str">
            <v>Other mobile &amp; mach.- air traffic</v>
          </cell>
          <cell r="C72" t="str">
            <v>-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</row>
        <row r="73">
          <cell r="A73" t="str">
            <v>0806</v>
          </cell>
          <cell r="B73" t="str">
            <v>Other mobile &amp; mach.- agriculture 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</row>
        <row r="74">
          <cell r="A74" t="str">
            <v>0807</v>
          </cell>
          <cell r="B74" t="str">
            <v>Other mobile &amp; mach.- forestry 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</row>
        <row r="75">
          <cell r="A75" t="str">
            <v>0808</v>
          </cell>
          <cell r="B75" t="str">
            <v>Other mobile &amp; mach.- industry 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</row>
        <row r="76">
          <cell r="A76" t="str">
            <v>0809</v>
          </cell>
          <cell r="B76" t="str">
            <v>Other mobile &amp; mach.- household and gardening </v>
          </cell>
          <cell r="C76" t="str">
            <v>-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</row>
        <row r="77">
          <cell r="A77" t="str">
            <v>0810</v>
          </cell>
          <cell r="B77" t="str">
            <v>Other mobile &amp; mach.- other off-road 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</row>
        <row r="78">
          <cell r="A78" t="str">
            <v>Total 08</v>
          </cell>
          <cell r="C78">
            <v>3495</v>
          </cell>
          <cell r="D78">
            <v>27634</v>
          </cell>
          <cell r="E78">
            <v>6035</v>
          </cell>
          <cell r="F78">
            <v>395</v>
          </cell>
          <cell r="G78">
            <v>13753</v>
          </cell>
          <cell r="H78">
            <v>1656</v>
          </cell>
          <cell r="I78">
            <v>52</v>
          </cell>
          <cell r="J78">
            <v>3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</row>
        <row r="83">
          <cell r="A83" t="str">
            <v>0909</v>
          </cell>
          <cell r="B83" t="str">
            <v>Cremation 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</row>
        <row r="84">
          <cell r="A84" t="str">
            <v>0910</v>
          </cell>
          <cell r="B84" t="str">
            <v>Other waste treatment 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</row>
        <row r="85">
          <cell r="A85" t="str">
            <v>Total 09</v>
          </cell>
          <cell r="C85">
            <v>0</v>
          </cell>
          <cell r="D85">
            <v>0</v>
          </cell>
          <cell r="E85">
            <v>0</v>
          </cell>
          <cell r="F85">
            <v>35180</v>
          </cell>
          <cell r="G85">
            <v>0</v>
          </cell>
          <cell r="H85">
            <v>403</v>
          </cell>
          <cell r="I85">
            <v>0</v>
          </cell>
          <cell r="J85" t="str">
            <v>-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</row>
        <row r="89">
          <cell r="A89" t="str">
            <v>1002</v>
          </cell>
          <cell r="B89" t="str">
            <v>Cultures without fertilizers 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</row>
        <row r="90">
          <cell r="A90" t="str">
            <v>1003</v>
          </cell>
          <cell r="B90" t="str">
            <v>On-field burning of stubble, straw, ... 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</row>
        <row r="91">
          <cell r="A91" t="str">
            <v>1004</v>
          </cell>
          <cell r="B91" t="str">
            <v>Enteric fermentation 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</row>
        <row r="92">
          <cell r="A92" t="str">
            <v>1005</v>
          </cell>
          <cell r="B92" t="str">
            <v>Manure management </v>
          </cell>
          <cell r="C92" t="str">
            <v>-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</row>
        <row r="93">
          <cell r="A93" t="str">
            <v>1006</v>
          </cell>
          <cell r="B93" t="str">
            <v>Use of pesticides 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A94" t="str">
            <v>1007</v>
          </cell>
          <cell r="B94" t="str">
            <v>Managed deciduous forests </v>
          </cell>
          <cell r="C94" t="str">
            <v>-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</row>
        <row r="95">
          <cell r="A95" t="str">
            <v>1008</v>
          </cell>
          <cell r="B95" t="str">
            <v>Managed coniferous forests </v>
          </cell>
          <cell r="C95" t="str">
            <v>-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</row>
        <row r="96">
          <cell r="A96" t="str">
            <v>1011</v>
          </cell>
          <cell r="B96" t="str">
            <v>Luwc - wood biomass stock change/annual growth 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</row>
        <row r="97">
          <cell r="A97" t="str">
            <v>1012</v>
          </cell>
          <cell r="B97" t="str">
            <v>Luwc - wood biomass stock change/annual harvest 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</row>
        <row r="98">
          <cell r="A98" t="str">
            <v>1013</v>
          </cell>
          <cell r="B98" t="str">
            <v>Luwc - conversion/burning aboveground biomass 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</row>
        <row r="99">
          <cell r="A99" t="str">
            <v>1014</v>
          </cell>
          <cell r="B99" t="str">
            <v>Luwc - conversion/aboveground biomass decay 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</row>
        <row r="100">
          <cell r="A100" t="str">
            <v>1015</v>
          </cell>
          <cell r="B100" t="str">
            <v>Luwc - conversion/soil carbon release 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3964</v>
          </cell>
          <cell r="F105">
            <v>203662</v>
          </cell>
          <cell r="G105">
            <v>0</v>
          </cell>
          <cell r="H105">
            <v>0</v>
          </cell>
          <cell r="I105">
            <v>30912</v>
          </cell>
          <cell r="J105">
            <v>86875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</row>
        <row r="109">
          <cell r="A109" t="str">
            <v>1102</v>
          </cell>
          <cell r="B109" t="str">
            <v>Non-managed coniferous forests </v>
          </cell>
          <cell r="C109" t="str">
            <v>-</v>
          </cell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</row>
        <row r="110">
          <cell r="A110" t="str">
            <v>1103</v>
          </cell>
          <cell r="B110" t="str">
            <v>Forest fires </v>
          </cell>
          <cell r="C110" t="str">
            <v>-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</row>
        <row r="111">
          <cell r="A111" t="str">
            <v>1104</v>
          </cell>
          <cell r="B111" t="str">
            <v>Natural grassland 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</row>
        <row r="112">
          <cell r="A112" t="str">
            <v>1105</v>
          </cell>
          <cell r="B112" t="str">
            <v>Wetlands (marshes-swamps) 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</row>
        <row r="113">
          <cell r="A113" t="str">
            <v>1106</v>
          </cell>
          <cell r="B113" t="str">
            <v>Waters 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</row>
        <row r="114">
          <cell r="A114" t="str">
            <v>1107</v>
          </cell>
          <cell r="B114" t="str">
            <v>Animals 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A115" t="str">
            <v>1108</v>
          </cell>
          <cell r="B115" t="str">
            <v>Volcanoes 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</row>
        <row r="116">
          <cell r="A116" t="str">
            <v>1109</v>
          </cell>
          <cell r="B116" t="str">
            <v>Near-surface deposits 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A117" t="str">
            <v>Total 11</v>
          </cell>
          <cell r="C117">
            <v>0</v>
          </cell>
          <cell r="D117">
            <v>1562</v>
          </cell>
          <cell r="E117">
            <v>397320</v>
          </cell>
          <cell r="F117">
            <v>130069</v>
          </cell>
          <cell r="G117">
            <v>102</v>
          </cell>
          <cell r="H117">
            <v>2871</v>
          </cell>
          <cell r="I117">
            <v>16830</v>
          </cell>
          <cell r="J117">
            <v>0</v>
          </cell>
        </row>
        <row r="119">
          <cell r="A119" t="str">
            <v>Total</v>
          </cell>
          <cell r="C119">
            <v>272999</v>
          </cell>
          <cell r="D119">
            <v>250538</v>
          </cell>
          <cell r="E119">
            <v>626781</v>
          </cell>
          <cell r="F119">
            <v>382950</v>
          </cell>
          <cell r="G119">
            <v>1195269</v>
          </cell>
          <cell r="H119">
            <v>53950</v>
          </cell>
          <cell r="I119">
            <v>55194</v>
          </cell>
          <cell r="J119">
            <v>92634</v>
          </cell>
        </row>
        <row r="120">
          <cell r="A120" t="str">
            <v>Comparable total (**)</v>
          </cell>
          <cell r="C120">
            <v>272999</v>
          </cell>
          <cell r="D120">
            <v>248976</v>
          </cell>
          <cell r="E120">
            <v>225497</v>
          </cell>
          <cell r="F120">
            <v>252881</v>
          </cell>
          <cell r="G120">
            <v>1195167</v>
          </cell>
          <cell r="H120">
            <v>51079</v>
          </cell>
          <cell r="I120">
            <v>38364</v>
          </cell>
          <cell r="J120">
            <v>92634</v>
          </cell>
        </row>
      </sheetData>
      <sheetData sheetId="19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6972</v>
          </cell>
          <cell r="D10">
            <v>7187</v>
          </cell>
          <cell r="E10">
            <v>1074</v>
          </cell>
          <cell r="F10">
            <v>417</v>
          </cell>
          <cell r="G10">
            <v>3112</v>
          </cell>
          <cell r="H10">
            <v>6674</v>
          </cell>
          <cell r="I10">
            <v>503</v>
          </cell>
          <cell r="J10">
            <v>202</v>
          </cell>
        </row>
        <row r="11">
          <cell r="A11" t="str">
            <v>0102</v>
          </cell>
          <cell r="B11" t="str">
            <v>District heating plants </v>
          </cell>
          <cell r="C11">
            <v>5366</v>
          </cell>
          <cell r="D11">
            <v>9239</v>
          </cell>
          <cell r="E11">
            <v>847</v>
          </cell>
          <cell r="F11">
            <v>545</v>
          </cell>
          <cell r="G11">
            <v>3794</v>
          </cell>
          <cell r="H11">
            <v>4754</v>
          </cell>
          <cell r="I11">
            <v>437</v>
          </cell>
          <cell r="J11">
            <v>150</v>
          </cell>
        </row>
        <row r="12">
          <cell r="A12" t="str">
            <v>0103</v>
          </cell>
          <cell r="B12" t="str">
            <v>Petroleum refining plants </v>
          </cell>
          <cell r="C12">
            <v>1215</v>
          </cell>
          <cell r="D12">
            <v>2870</v>
          </cell>
          <cell r="E12">
            <v>2035</v>
          </cell>
          <cell r="F12">
            <v>0</v>
          </cell>
          <cell r="G12">
            <v>3</v>
          </cell>
          <cell r="H12">
            <v>1972</v>
          </cell>
          <cell r="I12">
            <v>10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1291</v>
          </cell>
          <cell r="D13">
            <v>1595</v>
          </cell>
          <cell r="E13">
            <v>139</v>
          </cell>
          <cell r="F13">
            <v>46</v>
          </cell>
          <cell r="G13">
            <v>278</v>
          </cell>
          <cell r="H13">
            <v>694</v>
          </cell>
          <cell r="I13">
            <v>46</v>
          </cell>
          <cell r="J13">
            <v>14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386</v>
          </cell>
          <cell r="D14">
            <v>982</v>
          </cell>
          <cell r="E14">
            <v>16</v>
          </cell>
          <cell r="F14">
            <v>6</v>
          </cell>
          <cell r="G14">
            <v>109</v>
          </cell>
          <cell r="H14">
            <v>261</v>
          </cell>
          <cell r="I14">
            <v>34</v>
          </cell>
          <cell r="J14">
            <v>6</v>
          </cell>
        </row>
        <row r="15">
          <cell r="A15" t="str">
            <v>Total 01</v>
          </cell>
          <cell r="C15">
            <v>15230</v>
          </cell>
          <cell r="D15">
            <v>21873</v>
          </cell>
          <cell r="E15">
            <v>4111</v>
          </cell>
          <cell r="F15">
            <v>1014</v>
          </cell>
          <cell r="G15">
            <v>7296</v>
          </cell>
          <cell r="H15">
            <v>14355</v>
          </cell>
          <cell r="I15">
            <v>1030</v>
          </cell>
          <cell r="J15">
            <v>372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1193</v>
          </cell>
          <cell r="D18">
            <v>2267</v>
          </cell>
          <cell r="E18">
            <v>106</v>
          </cell>
          <cell r="F18">
            <v>68</v>
          </cell>
          <cell r="G18">
            <v>1674</v>
          </cell>
          <cell r="H18">
            <v>2429</v>
          </cell>
          <cell r="I18">
            <v>82</v>
          </cell>
          <cell r="J18">
            <v>66</v>
          </cell>
        </row>
        <row r="19">
          <cell r="A19" t="str">
            <v>0202</v>
          </cell>
          <cell r="B19" t="str">
            <v>Residential plants </v>
          </cell>
          <cell r="C19">
            <v>4843</v>
          </cell>
          <cell r="D19">
            <v>6813</v>
          </cell>
          <cell r="E19">
            <v>209</v>
          </cell>
          <cell r="F19">
            <v>137</v>
          </cell>
          <cell r="G19">
            <v>3399</v>
          </cell>
          <cell r="H19">
            <v>5113</v>
          </cell>
          <cell r="I19">
            <v>147</v>
          </cell>
          <cell r="J19">
            <v>137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418</v>
          </cell>
          <cell r="D20">
            <v>413</v>
          </cell>
          <cell r="E20">
            <v>19</v>
          </cell>
          <cell r="F20">
            <v>11</v>
          </cell>
          <cell r="G20">
            <v>280</v>
          </cell>
          <cell r="H20">
            <v>394</v>
          </cell>
          <cell r="I20">
            <v>17</v>
          </cell>
          <cell r="J20">
            <v>11</v>
          </cell>
        </row>
        <row r="21">
          <cell r="A21" t="str">
            <v>Total 02</v>
          </cell>
          <cell r="C21">
            <v>6454</v>
          </cell>
          <cell r="D21">
            <v>9493</v>
          </cell>
          <cell r="E21">
            <v>334</v>
          </cell>
          <cell r="F21">
            <v>216</v>
          </cell>
          <cell r="G21">
            <v>5353</v>
          </cell>
          <cell r="H21">
            <v>7936</v>
          </cell>
          <cell r="I21">
            <v>246</v>
          </cell>
          <cell r="J21">
            <v>214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7645</v>
          </cell>
          <cell r="D24">
            <v>9589</v>
          </cell>
          <cell r="E24">
            <v>281</v>
          </cell>
          <cell r="F24">
            <v>121</v>
          </cell>
          <cell r="G24">
            <v>782</v>
          </cell>
          <cell r="H24">
            <v>6176</v>
          </cell>
          <cell r="I24">
            <v>535</v>
          </cell>
          <cell r="J24">
            <v>154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252</v>
          </cell>
          <cell r="D25">
            <v>68</v>
          </cell>
          <cell r="E25">
            <v>0</v>
          </cell>
          <cell r="F25">
            <v>0</v>
          </cell>
          <cell r="G25">
            <v>0</v>
          </cell>
          <cell r="H25">
            <v>1340</v>
          </cell>
          <cell r="I25">
            <v>0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14251</v>
          </cell>
          <cell r="D26">
            <v>12839</v>
          </cell>
          <cell r="E26">
            <v>4204</v>
          </cell>
          <cell r="F26">
            <v>964</v>
          </cell>
          <cell r="G26">
            <v>22063</v>
          </cell>
          <cell r="H26">
            <v>4235</v>
          </cell>
          <cell r="I26">
            <v>283</v>
          </cell>
          <cell r="J26">
            <v>90</v>
          </cell>
        </row>
        <row r="27">
          <cell r="A27" t="str">
            <v>Total 03</v>
          </cell>
          <cell r="C27">
            <v>22148</v>
          </cell>
          <cell r="D27">
            <v>22496</v>
          </cell>
          <cell r="E27">
            <v>4485</v>
          </cell>
          <cell r="F27">
            <v>1085</v>
          </cell>
          <cell r="G27">
            <v>22845</v>
          </cell>
          <cell r="H27">
            <v>11751</v>
          </cell>
          <cell r="I27">
            <v>818</v>
          </cell>
          <cell r="J27">
            <v>244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2952</v>
          </cell>
          <cell r="D30">
            <v>483</v>
          </cell>
          <cell r="E30">
            <v>11799</v>
          </cell>
          <cell r="F30">
            <v>0</v>
          </cell>
          <cell r="G30">
            <v>3</v>
          </cell>
          <cell r="H30">
            <v>1</v>
          </cell>
          <cell r="I30">
            <v>0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119</v>
          </cell>
          <cell r="D31">
            <v>343</v>
          </cell>
          <cell r="E31">
            <v>114</v>
          </cell>
          <cell r="F31">
            <v>0</v>
          </cell>
          <cell r="G31">
            <v>0</v>
          </cell>
          <cell r="H31">
            <v>109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402</v>
          </cell>
          <cell r="D32">
            <v>319</v>
          </cell>
          <cell r="E32">
            <v>65</v>
          </cell>
          <cell r="F32">
            <v>0</v>
          </cell>
          <cell r="G32">
            <v>0</v>
          </cell>
          <cell r="H32">
            <v>267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456</v>
          </cell>
          <cell r="D33">
            <v>1271</v>
          </cell>
          <cell r="E33">
            <v>12</v>
          </cell>
          <cell r="F33">
            <v>0</v>
          </cell>
          <cell r="G33">
            <v>0</v>
          </cell>
          <cell r="H33">
            <v>35</v>
          </cell>
          <cell r="I33">
            <v>2270</v>
          </cell>
          <cell r="J33">
            <v>207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0</v>
          </cell>
          <cell r="D34">
            <v>0</v>
          </cell>
          <cell r="E34">
            <v>3139</v>
          </cell>
          <cell r="F34">
            <v>4</v>
          </cell>
          <cell r="G34">
            <v>0</v>
          </cell>
          <cell r="H34">
            <v>18</v>
          </cell>
          <cell r="I34">
            <v>0</v>
          </cell>
          <cell r="J34">
            <v>70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10564</v>
          </cell>
          <cell r="D35">
            <v>9956</v>
          </cell>
          <cell r="E35">
            <v>18763</v>
          </cell>
          <cell r="F35">
            <v>39</v>
          </cell>
          <cell r="G35">
            <v>4801</v>
          </cell>
          <cell r="H35">
            <v>658</v>
          </cell>
          <cell r="I35">
            <v>99</v>
          </cell>
          <cell r="J35">
            <v>3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Total 04</v>
          </cell>
          <cell r="C37">
            <v>14493</v>
          </cell>
          <cell r="D37">
            <v>12372</v>
          </cell>
          <cell r="E37">
            <v>33892</v>
          </cell>
          <cell r="F37">
            <v>43</v>
          </cell>
          <cell r="G37">
            <v>4804</v>
          </cell>
          <cell r="H37">
            <v>1088</v>
          </cell>
          <cell r="I37">
            <v>2369</v>
          </cell>
          <cell r="J37">
            <v>280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5563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5563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69</v>
          </cell>
          <cell r="D50">
            <v>132</v>
          </cell>
          <cell r="E50">
            <v>39568</v>
          </cell>
          <cell r="F50">
            <v>0</v>
          </cell>
          <cell r="G50">
            <v>0</v>
          </cell>
          <cell r="H50">
            <v>123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2481</v>
          </cell>
          <cell r="F51">
            <v>0</v>
          </cell>
          <cell r="G51">
            <v>0</v>
          </cell>
          <cell r="H51">
            <v>8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4690</v>
          </cell>
          <cell r="F52">
            <v>0</v>
          </cell>
          <cell r="G52">
            <v>0</v>
          </cell>
          <cell r="H52">
            <v>15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105178</v>
          </cell>
          <cell r="F53">
            <v>0</v>
          </cell>
          <cell r="G53">
            <v>0</v>
          </cell>
          <cell r="H53">
            <v>328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Total 06</v>
          </cell>
          <cell r="C55">
            <v>69</v>
          </cell>
          <cell r="D55">
            <v>132</v>
          </cell>
          <cell r="E55">
            <v>151917</v>
          </cell>
          <cell r="F55">
            <v>0</v>
          </cell>
          <cell r="G55">
            <v>0</v>
          </cell>
          <cell r="H55">
            <v>474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1611</v>
          </cell>
          <cell r="D58">
            <v>92620</v>
          </cell>
          <cell r="E58">
            <v>87970</v>
          </cell>
          <cell r="F58">
            <v>11350</v>
          </cell>
          <cell r="G58">
            <v>1068630</v>
          </cell>
          <cell r="H58">
            <v>12070</v>
          </cell>
          <cell r="I58">
            <v>1090</v>
          </cell>
          <cell r="J58">
            <v>2612</v>
          </cell>
        </row>
        <row r="59">
          <cell r="A59" t="str">
            <v>0702</v>
          </cell>
          <cell r="B59" t="str">
            <v>Light duty vehicles &lt; 3.5 t </v>
          </cell>
          <cell r="C59">
            <v>95</v>
          </cell>
          <cell r="D59">
            <v>6520</v>
          </cell>
          <cell r="E59">
            <v>6139</v>
          </cell>
          <cell r="F59">
            <v>725</v>
          </cell>
          <cell r="G59">
            <v>61465</v>
          </cell>
          <cell r="H59">
            <v>694</v>
          </cell>
          <cell r="I59">
            <v>70</v>
          </cell>
          <cell r="J59">
            <v>1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629</v>
          </cell>
          <cell r="D60">
            <v>67220</v>
          </cell>
          <cell r="E60">
            <v>6449</v>
          </cell>
          <cell r="F60">
            <v>720</v>
          </cell>
          <cell r="G60">
            <v>19967</v>
          </cell>
          <cell r="H60">
            <v>3390</v>
          </cell>
          <cell r="I60">
            <v>46</v>
          </cell>
          <cell r="J60">
            <v>13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 t="str">
            <v>0705</v>
          </cell>
          <cell r="B62" t="str">
            <v>Motorcycles &gt; 50 cm3 </v>
          </cell>
          <cell r="C62">
            <v>15</v>
          </cell>
          <cell r="D62">
            <v>100</v>
          </cell>
          <cell r="E62">
            <v>3760</v>
          </cell>
          <cell r="F62">
            <v>420</v>
          </cell>
          <cell r="G62">
            <v>14000</v>
          </cell>
          <cell r="H62">
            <v>111</v>
          </cell>
          <cell r="I62">
            <v>2</v>
          </cell>
          <cell r="J62">
            <v>2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40952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2350</v>
          </cell>
          <cell r="D65">
            <v>166460</v>
          </cell>
          <cell r="E65">
            <v>145270</v>
          </cell>
          <cell r="F65">
            <v>13215</v>
          </cell>
          <cell r="G65">
            <v>1164062</v>
          </cell>
          <cell r="H65">
            <v>16265</v>
          </cell>
          <cell r="I65">
            <v>1208</v>
          </cell>
          <cell r="J65">
            <v>2628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20</v>
          </cell>
          <cell r="D68">
            <v>95318</v>
          </cell>
          <cell r="E68">
            <v>191</v>
          </cell>
          <cell r="F68">
            <v>21</v>
          </cell>
          <cell r="G68">
            <v>572</v>
          </cell>
          <cell r="H68">
            <v>107</v>
          </cell>
          <cell r="I68">
            <v>1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100</v>
          </cell>
          <cell r="D69">
            <v>1000</v>
          </cell>
          <cell r="E69">
            <v>90</v>
          </cell>
          <cell r="F69">
            <v>10</v>
          </cell>
          <cell r="G69">
            <v>600</v>
          </cell>
          <cell r="H69">
            <v>99</v>
          </cell>
          <cell r="I69">
            <v>0</v>
          </cell>
          <cell r="J69">
            <v>0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121</v>
          </cell>
          <cell r="D70">
            <v>628</v>
          </cell>
          <cell r="E70">
            <v>0</v>
          </cell>
          <cell r="F70">
            <v>0</v>
          </cell>
          <cell r="G70">
            <v>0</v>
          </cell>
          <cell r="H70">
            <v>27</v>
          </cell>
          <cell r="I70">
            <v>0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5440</v>
          </cell>
          <cell r="D71">
            <v>20899</v>
          </cell>
          <cell r="E71">
            <v>13799</v>
          </cell>
          <cell r="F71">
            <v>1500</v>
          </cell>
          <cell r="G71">
            <v>39600</v>
          </cell>
          <cell r="H71">
            <v>1086</v>
          </cell>
          <cell r="I71">
            <v>0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92</v>
          </cell>
          <cell r="D72">
            <v>910</v>
          </cell>
          <cell r="E72">
            <v>301</v>
          </cell>
          <cell r="F72">
            <v>39</v>
          </cell>
          <cell r="G72">
            <v>1277</v>
          </cell>
          <cell r="H72">
            <v>944</v>
          </cell>
          <cell r="I72">
            <v>0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1280</v>
          </cell>
          <cell r="D73">
            <v>19460</v>
          </cell>
          <cell r="E73">
            <v>2530</v>
          </cell>
          <cell r="F73">
            <v>71</v>
          </cell>
          <cell r="G73">
            <v>7760</v>
          </cell>
          <cell r="H73">
            <v>1015</v>
          </cell>
          <cell r="I73">
            <v>399</v>
          </cell>
          <cell r="J73">
            <v>2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900</v>
          </cell>
          <cell r="D74">
            <v>13760</v>
          </cell>
          <cell r="E74">
            <v>3010</v>
          </cell>
          <cell r="F74">
            <v>142</v>
          </cell>
          <cell r="G74">
            <v>9736</v>
          </cell>
          <cell r="H74">
            <v>742</v>
          </cell>
          <cell r="I74">
            <v>285</v>
          </cell>
          <cell r="J74">
            <v>2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2320</v>
          </cell>
          <cell r="D75">
            <v>35400</v>
          </cell>
          <cell r="E75">
            <v>3870</v>
          </cell>
          <cell r="F75">
            <v>116</v>
          </cell>
          <cell r="G75">
            <v>11700</v>
          </cell>
          <cell r="H75">
            <v>1832</v>
          </cell>
          <cell r="I75">
            <v>730</v>
          </cell>
          <cell r="J75">
            <v>4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3</v>
          </cell>
          <cell r="D76">
            <v>140</v>
          </cell>
          <cell r="E76">
            <v>1140</v>
          </cell>
          <cell r="F76">
            <v>55</v>
          </cell>
          <cell r="G76">
            <v>3860</v>
          </cell>
          <cell r="H76">
            <v>28</v>
          </cell>
          <cell r="I76">
            <v>1</v>
          </cell>
          <cell r="J76">
            <v>0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1360</v>
          </cell>
          <cell r="D77">
            <v>21500</v>
          </cell>
          <cell r="E77">
            <v>10730</v>
          </cell>
          <cell r="F77">
            <v>202</v>
          </cell>
          <cell r="G77">
            <v>34629</v>
          </cell>
          <cell r="H77">
            <v>1261</v>
          </cell>
          <cell r="I77">
            <v>428</v>
          </cell>
          <cell r="J77">
            <v>3</v>
          </cell>
        </row>
        <row r="78">
          <cell r="A78" t="str">
            <v>Total 08</v>
          </cell>
          <cell r="C78">
            <v>11636</v>
          </cell>
          <cell r="D78">
            <v>209015</v>
          </cell>
          <cell r="E78">
            <v>35661</v>
          </cell>
          <cell r="F78">
            <v>2156</v>
          </cell>
          <cell r="G78">
            <v>109734</v>
          </cell>
          <cell r="H78">
            <v>7141</v>
          </cell>
          <cell r="I78">
            <v>1844</v>
          </cell>
          <cell r="J78">
            <v>11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1783</v>
          </cell>
          <cell r="D81">
            <v>2278</v>
          </cell>
          <cell r="E81">
            <v>0</v>
          </cell>
          <cell r="F81">
            <v>0</v>
          </cell>
          <cell r="G81">
            <v>4354</v>
          </cell>
          <cell r="H81">
            <v>907</v>
          </cell>
          <cell r="I81">
            <v>0</v>
          </cell>
          <cell r="J81">
            <v>0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str">
            <v>-</v>
          </cell>
          <cell r="I82">
            <v>0</v>
          </cell>
          <cell r="J82">
            <v>0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 t="str">
            <v>-</v>
          </cell>
          <cell r="I83">
            <v>0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186</v>
          </cell>
          <cell r="F84">
            <v>40243</v>
          </cell>
          <cell r="G84">
            <v>0</v>
          </cell>
          <cell r="H84">
            <v>26824</v>
          </cell>
          <cell r="I84">
            <v>4</v>
          </cell>
          <cell r="J84">
            <v>0</v>
          </cell>
        </row>
        <row r="85">
          <cell r="A85" t="str">
            <v>Total 09</v>
          </cell>
          <cell r="C85">
            <v>1783</v>
          </cell>
          <cell r="D85">
            <v>2278</v>
          </cell>
          <cell r="E85">
            <v>186</v>
          </cell>
          <cell r="F85">
            <v>40243</v>
          </cell>
          <cell r="G85">
            <v>4354</v>
          </cell>
          <cell r="H85">
            <v>27731</v>
          </cell>
          <cell r="I85">
            <v>4</v>
          </cell>
          <cell r="J85">
            <v>0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2256</v>
          </cell>
          <cell r="J88">
            <v>2115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648</v>
          </cell>
          <cell r="J89">
            <v>84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>-</v>
          </cell>
          <cell r="I90">
            <v>0</v>
          </cell>
          <cell r="J90">
            <v>0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194481</v>
          </cell>
          <cell r="G91">
            <v>0</v>
          </cell>
          <cell r="H91" t="str">
            <v>-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21089</v>
          </cell>
          <cell r="G92">
            <v>0</v>
          </cell>
          <cell r="H92" t="str">
            <v>-</v>
          </cell>
          <cell r="I92">
            <v>0</v>
          </cell>
          <cell r="J92">
            <v>44626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-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0</v>
          </cell>
          <cell r="E94">
            <v>12303</v>
          </cell>
          <cell r="F94">
            <v>0</v>
          </cell>
          <cell r="G94">
            <v>0</v>
          </cell>
          <cell r="H94" t="str">
            <v>-</v>
          </cell>
          <cell r="I94">
            <v>1148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0</v>
          </cell>
          <cell r="E95">
            <v>376355</v>
          </cell>
          <cell r="F95">
            <v>0</v>
          </cell>
          <cell r="G95">
            <v>0</v>
          </cell>
          <cell r="H95" t="str">
            <v>-</v>
          </cell>
          <cell r="I95">
            <v>12043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388658</v>
          </cell>
          <cell r="F105">
            <v>215570</v>
          </cell>
          <cell r="G105">
            <v>0</v>
          </cell>
          <cell r="H105">
            <v>0</v>
          </cell>
          <cell r="I105">
            <v>16095</v>
          </cell>
          <cell r="J105">
            <v>46825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0</v>
          </cell>
          <cell r="E108">
            <v>15733</v>
          </cell>
          <cell r="F108">
            <v>0</v>
          </cell>
          <cell r="G108">
            <v>0</v>
          </cell>
          <cell r="H108" t="str">
            <v>-</v>
          </cell>
          <cell r="I108">
            <v>0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 t="str">
            <v>-</v>
          </cell>
          <cell r="I109">
            <v>0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0</v>
          </cell>
          <cell r="D110">
            <v>195</v>
          </cell>
          <cell r="E110">
            <v>1463</v>
          </cell>
          <cell r="F110">
            <v>29</v>
          </cell>
          <cell r="G110">
            <v>1950</v>
          </cell>
          <cell r="H110" t="str">
            <v>-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 t="str">
            <v>-</v>
          </cell>
          <cell r="I111">
            <v>0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1217230</v>
          </cell>
          <cell r="G112">
            <v>0</v>
          </cell>
          <cell r="H112" t="str">
            <v>-</v>
          </cell>
          <cell r="I112">
            <v>4083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440904</v>
          </cell>
          <cell r="G113">
            <v>0</v>
          </cell>
          <cell r="H113" t="str">
            <v>-</v>
          </cell>
          <cell r="I113">
            <v>14468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32474</v>
          </cell>
          <cell r="G114">
            <v>0</v>
          </cell>
          <cell r="H114" t="str">
            <v>-</v>
          </cell>
          <cell r="I114">
            <v>0</v>
          </cell>
          <cell r="J114">
            <v>0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-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>-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0</v>
          </cell>
          <cell r="D117">
            <v>195</v>
          </cell>
          <cell r="E117">
            <v>17196</v>
          </cell>
          <cell r="F117">
            <v>1690637</v>
          </cell>
          <cell r="G117">
            <v>1950</v>
          </cell>
          <cell r="H117">
            <v>0</v>
          </cell>
          <cell r="I117">
            <v>18551</v>
          </cell>
          <cell r="J117">
            <v>0</v>
          </cell>
        </row>
        <row r="119">
          <cell r="A119" t="str">
            <v>Total (**)</v>
          </cell>
          <cell r="C119">
            <v>74163</v>
          </cell>
          <cell r="D119">
            <v>444314</v>
          </cell>
          <cell r="E119">
            <v>787273</v>
          </cell>
          <cell r="F119">
            <v>1964179</v>
          </cell>
          <cell r="G119">
            <v>1320398</v>
          </cell>
          <cell r="H119">
            <v>86741</v>
          </cell>
          <cell r="I119">
            <v>42165</v>
          </cell>
          <cell r="J119">
            <v>50574</v>
          </cell>
        </row>
        <row r="120">
          <cell r="A120" t="str">
            <v>Comparable total (***)</v>
          </cell>
          <cell r="C120">
            <v>74163</v>
          </cell>
          <cell r="D120">
            <v>444119</v>
          </cell>
          <cell r="E120">
            <v>381419</v>
          </cell>
          <cell r="F120">
            <v>273542</v>
          </cell>
          <cell r="G120">
            <v>1318448</v>
          </cell>
          <cell r="H120">
            <v>86741</v>
          </cell>
          <cell r="I120">
            <v>23614</v>
          </cell>
          <cell r="J120">
            <v>50574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2"/>
      <sheetName val="Overview"/>
      <sheetName val="CC1aa- 6GHG total"/>
      <sheetName val="CC1b-6GHGs per capita"/>
      <sheetName val="CC2a-CO2 total"/>
      <sheetName val="CC2b-CO2 total by sector"/>
      <sheetName val="CC2c-CO2 total by fuel"/>
      <sheetName val="CC2d-CO2 process total"/>
      <sheetName val="CC2e  total Sinks"/>
      <sheetName val="CC3a-CH4 total"/>
      <sheetName val="CC3b-CH4 by sector"/>
      <sheetName val="CC4a-N2O total"/>
      <sheetName val="CC4b-N2O by sector"/>
      <sheetName val="CC5a-all  fluorinated GHG total"/>
      <sheetName val="CC5b-HFCs total"/>
      <sheetName val="CC5c-PFCs total"/>
      <sheetName val="CC5d-SF6 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41.57421875" style="0" customWidth="1"/>
    <col min="3" max="3" width="21.8515625" style="0" customWidth="1"/>
    <col min="5" max="5" width="18.8515625" style="0" customWidth="1"/>
    <col min="7" max="7" width="18.8515625" style="0" customWidth="1"/>
    <col min="8" max="11" width="15.00390625" style="0" customWidth="1"/>
  </cols>
  <sheetData>
    <row r="1" spans="1:2" ht="18">
      <c r="A1" s="140" t="s">
        <v>188</v>
      </c>
      <c r="B1" s="141"/>
    </row>
    <row r="3" spans="1:7" ht="12.75">
      <c r="A3" s="133" t="s">
        <v>108</v>
      </c>
      <c r="B3" s="133" t="s">
        <v>109</v>
      </c>
      <c r="C3" s="133" t="s">
        <v>110</v>
      </c>
      <c r="D3" s="133" t="s">
        <v>111</v>
      </c>
      <c r="E3" s="133" t="s">
        <v>112</v>
      </c>
      <c r="F3" s="133"/>
      <c r="G3" s="134"/>
    </row>
    <row r="4" spans="1:8" ht="12.75">
      <c r="A4" s="45" t="s">
        <v>182</v>
      </c>
      <c r="B4" s="45" t="s">
        <v>184</v>
      </c>
      <c r="C4" s="135" t="s">
        <v>4</v>
      </c>
      <c r="D4" s="45" t="s">
        <v>6</v>
      </c>
      <c r="E4" t="s">
        <v>113</v>
      </c>
      <c r="F4" s="45"/>
      <c r="G4" s="136"/>
      <c r="H4" s="136"/>
    </row>
    <row r="5" spans="1:8" ht="12.75">
      <c r="A5" s="45" t="s">
        <v>173</v>
      </c>
      <c r="B5" s="45" t="s">
        <v>172</v>
      </c>
      <c r="C5" s="135" t="s">
        <v>174</v>
      </c>
      <c r="D5" s="45" t="s">
        <v>6</v>
      </c>
      <c r="E5" t="s">
        <v>113</v>
      </c>
      <c r="F5" s="45"/>
      <c r="G5" s="136"/>
      <c r="H5" s="136"/>
    </row>
    <row r="6" spans="1:7" ht="12.75">
      <c r="A6" s="45" t="s">
        <v>115</v>
      </c>
      <c r="B6" s="45" t="s">
        <v>23</v>
      </c>
      <c r="C6" s="135" t="s">
        <v>24</v>
      </c>
      <c r="D6" s="45" t="s">
        <v>6</v>
      </c>
      <c r="E6" t="s">
        <v>113</v>
      </c>
      <c r="F6" s="45"/>
      <c r="G6" s="136"/>
    </row>
    <row r="7" spans="1:7" ht="12.75">
      <c r="A7" s="135" t="s">
        <v>116</v>
      </c>
      <c r="B7" s="135" t="s">
        <v>117</v>
      </c>
      <c r="C7" s="135" t="s">
        <v>24</v>
      </c>
      <c r="D7" s="135" t="s">
        <v>6</v>
      </c>
      <c r="E7" t="s">
        <v>114</v>
      </c>
      <c r="F7" s="135"/>
      <c r="G7" s="136"/>
    </row>
    <row r="8" spans="1:7" ht="12.75">
      <c r="A8" s="135" t="s">
        <v>118</v>
      </c>
      <c r="B8" s="135" t="s">
        <v>119</v>
      </c>
      <c r="C8" s="135" t="s">
        <v>24</v>
      </c>
      <c r="D8" s="135" t="s">
        <v>6</v>
      </c>
      <c r="E8" t="s">
        <v>114</v>
      </c>
      <c r="F8" s="135"/>
      <c r="G8" s="136"/>
    </row>
    <row r="9" spans="1:7" ht="12.75">
      <c r="A9" s="135" t="s">
        <v>25</v>
      </c>
      <c r="B9" s="135" t="s">
        <v>120</v>
      </c>
      <c r="C9" s="135" t="s">
        <v>24</v>
      </c>
      <c r="D9" s="135" t="s">
        <v>6</v>
      </c>
      <c r="E9" t="s">
        <v>114</v>
      </c>
      <c r="F9" s="135"/>
      <c r="G9" s="136"/>
    </row>
    <row r="10" spans="1:7" ht="12.75">
      <c r="A10" s="135" t="s">
        <v>26</v>
      </c>
      <c r="B10" s="135" t="s">
        <v>27</v>
      </c>
      <c r="C10" s="135" t="s">
        <v>24</v>
      </c>
      <c r="D10" s="135" t="s">
        <v>6</v>
      </c>
      <c r="E10" t="s">
        <v>113</v>
      </c>
      <c r="F10" s="135"/>
      <c r="G10" s="136"/>
    </row>
    <row r="11" spans="1:7" ht="12.75">
      <c r="A11" s="45" t="s">
        <v>81</v>
      </c>
      <c r="B11" s="45" t="s">
        <v>121</v>
      </c>
      <c r="C11" s="135" t="s">
        <v>122</v>
      </c>
      <c r="D11" s="45" t="s">
        <v>6</v>
      </c>
      <c r="E11" t="s">
        <v>113</v>
      </c>
      <c r="F11" s="45"/>
      <c r="G11" s="136"/>
    </row>
    <row r="12" spans="1:7" ht="12.75">
      <c r="A12" s="135" t="s">
        <v>84</v>
      </c>
      <c r="B12" s="135" t="s">
        <v>123</v>
      </c>
      <c r="C12" s="135" t="s">
        <v>122</v>
      </c>
      <c r="D12" s="135" t="s">
        <v>6</v>
      </c>
      <c r="E12" t="s">
        <v>114</v>
      </c>
      <c r="F12" s="135"/>
      <c r="G12" s="136"/>
    </row>
    <row r="13" spans="1:7" ht="12.75">
      <c r="A13" s="45" t="s">
        <v>85</v>
      </c>
      <c r="B13" s="45" t="s">
        <v>124</v>
      </c>
      <c r="C13" s="135" t="s">
        <v>122</v>
      </c>
      <c r="D13" s="45" t="s">
        <v>6</v>
      </c>
      <c r="E13" t="s">
        <v>113</v>
      </c>
      <c r="F13" s="45"/>
      <c r="G13" s="136"/>
    </row>
    <row r="14" spans="1:7" ht="12.75">
      <c r="A14" s="135" t="s">
        <v>92</v>
      </c>
      <c r="B14" s="135" t="s">
        <v>125</v>
      </c>
      <c r="C14" s="135" t="s">
        <v>122</v>
      </c>
      <c r="D14" s="135" t="s">
        <v>6</v>
      </c>
      <c r="E14" t="s">
        <v>114</v>
      </c>
      <c r="F14" s="135"/>
      <c r="G14" s="136"/>
    </row>
    <row r="15" spans="1:7" ht="25.5">
      <c r="A15" s="137" t="s">
        <v>95</v>
      </c>
      <c r="B15" s="139" t="s">
        <v>94</v>
      </c>
      <c r="C15" s="138" t="s">
        <v>122</v>
      </c>
      <c r="D15" s="137" t="s">
        <v>6</v>
      </c>
      <c r="E15" s="138" t="s">
        <v>113</v>
      </c>
      <c r="F15" s="137"/>
      <c r="G15" s="136"/>
    </row>
    <row r="16" spans="1:7" ht="12.75">
      <c r="A16" s="135" t="s">
        <v>97</v>
      </c>
      <c r="B16" s="135" t="s">
        <v>96</v>
      </c>
      <c r="C16" s="135" t="s">
        <v>122</v>
      </c>
      <c r="D16" s="135" t="s">
        <v>6</v>
      </c>
      <c r="E16" s="135" t="s">
        <v>114</v>
      </c>
      <c r="F16" s="135"/>
      <c r="G16" s="136"/>
    </row>
    <row r="17" spans="1:7" ht="12.75">
      <c r="A17" s="135" t="s">
        <v>101</v>
      </c>
      <c r="B17" s="135" t="s">
        <v>100</v>
      </c>
      <c r="C17" s="135" t="s">
        <v>122</v>
      </c>
      <c r="D17" s="135" t="s">
        <v>6</v>
      </c>
      <c r="E17" s="135" t="s">
        <v>114</v>
      </c>
      <c r="F17" s="135"/>
      <c r="G17" s="136"/>
    </row>
    <row r="18" spans="1:7" ht="12.75">
      <c r="A18" s="135" t="s">
        <v>105</v>
      </c>
      <c r="B18" s="135" t="s">
        <v>104</v>
      </c>
      <c r="C18" s="135" t="s">
        <v>122</v>
      </c>
      <c r="D18" s="135" t="s">
        <v>6</v>
      </c>
      <c r="E18" s="135" t="s">
        <v>114</v>
      </c>
      <c r="F18" s="135"/>
      <c r="G18" s="13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4" sqref="A4"/>
    </sheetView>
  </sheetViews>
  <sheetFormatPr defaultColWidth="9.140625" defaultRowHeight="12.75"/>
  <cols>
    <col min="1" max="1" width="26.7109375" style="0" customWidth="1"/>
    <col min="2" max="2" width="26.28125" style="0" customWidth="1"/>
    <col min="8" max="8" width="6.00390625" style="0" customWidth="1"/>
    <col min="9" max="10" width="8.00390625" style="0" customWidth="1"/>
  </cols>
  <sheetData>
    <row r="1" spans="1:13" ht="12.75">
      <c r="A1" s="1"/>
      <c r="B1" s="1"/>
      <c r="C1" s="5"/>
      <c r="D1" s="2" t="s">
        <v>65</v>
      </c>
      <c r="E1" s="8"/>
      <c r="F1" s="5"/>
      <c r="G1" s="5"/>
      <c r="H1" s="3"/>
      <c r="I1" s="3"/>
      <c r="J1" s="3"/>
      <c r="K1" s="3"/>
      <c r="L1" s="3"/>
      <c r="M1" s="3"/>
    </row>
    <row r="2" spans="1:13" ht="18">
      <c r="A2" s="4" t="s">
        <v>1</v>
      </c>
      <c r="B2" s="35" t="s">
        <v>66</v>
      </c>
      <c r="D2" s="5"/>
      <c r="E2" s="8"/>
      <c r="F2" s="5"/>
      <c r="G2" s="5"/>
      <c r="H2" s="3"/>
      <c r="I2" s="3"/>
      <c r="J2" s="3"/>
      <c r="K2" s="3"/>
      <c r="L2" s="3"/>
      <c r="M2" s="3"/>
    </row>
    <row r="3" spans="1:13" ht="18">
      <c r="A3" s="6" t="s">
        <v>2</v>
      </c>
      <c r="B3" s="35" t="s">
        <v>84</v>
      </c>
      <c r="D3" s="5"/>
      <c r="E3" s="8"/>
      <c r="F3" s="5"/>
      <c r="G3" s="5"/>
      <c r="H3" s="3"/>
      <c r="I3" s="3"/>
      <c r="J3" s="3"/>
      <c r="K3" s="3"/>
      <c r="L3" s="3"/>
      <c r="M3" s="3"/>
    </row>
    <row r="4" spans="1:13" ht="18">
      <c r="A4" s="6" t="s">
        <v>3</v>
      </c>
      <c r="B4" s="35" t="s">
        <v>82</v>
      </c>
      <c r="D4" s="5"/>
      <c r="E4" s="5"/>
      <c r="F4" s="5"/>
      <c r="G4" s="3"/>
      <c r="H4" s="3"/>
      <c r="I4" s="3"/>
      <c r="J4" s="3"/>
      <c r="K4" s="3"/>
      <c r="L4" s="3"/>
      <c r="M4" s="3"/>
    </row>
    <row r="5" spans="1:13" ht="18">
      <c r="A5" s="6" t="s">
        <v>5</v>
      </c>
      <c r="B5" s="35" t="s">
        <v>6</v>
      </c>
      <c r="D5" s="5"/>
      <c r="E5" s="8"/>
      <c r="F5" s="5"/>
      <c r="G5" s="5"/>
      <c r="H5" s="3"/>
      <c r="I5" s="3"/>
      <c r="J5" s="3"/>
      <c r="K5" s="3"/>
      <c r="L5" s="3"/>
      <c r="M5" s="3"/>
    </row>
    <row r="6" spans="1:13" ht="12.75">
      <c r="A6" s="7" t="s">
        <v>185</v>
      </c>
      <c r="B6" s="2" t="s">
        <v>189</v>
      </c>
      <c r="C6" s="1"/>
      <c r="D6" s="1"/>
      <c r="E6" s="8"/>
      <c r="F6" s="1"/>
      <c r="G6" s="1"/>
      <c r="H6" s="3"/>
      <c r="I6" s="3"/>
      <c r="J6" s="3"/>
      <c r="K6" s="3"/>
      <c r="L6" s="3"/>
      <c r="M6" s="3"/>
    </row>
    <row r="7" spans="1:13" ht="12.75">
      <c r="A7" s="7" t="s">
        <v>7</v>
      </c>
      <c r="B7" s="7"/>
      <c r="C7" s="1"/>
      <c r="D7" s="1"/>
      <c r="E7" s="8"/>
      <c r="F7" s="1"/>
      <c r="G7" s="1"/>
      <c r="H7" s="3"/>
      <c r="I7" s="3"/>
      <c r="J7" s="3"/>
      <c r="K7" s="3"/>
      <c r="L7" s="3"/>
      <c r="M7" s="3"/>
    </row>
    <row r="8" spans="1:13" ht="12.75">
      <c r="A8" s="7"/>
      <c r="B8" s="7"/>
      <c r="C8" s="1"/>
      <c r="D8" s="1"/>
      <c r="E8" s="8"/>
      <c r="F8" s="1"/>
      <c r="G8" s="1"/>
      <c r="H8" s="3"/>
      <c r="I8" s="3"/>
      <c r="J8" s="3"/>
      <c r="K8" s="3"/>
      <c r="L8" s="3"/>
      <c r="M8" s="3"/>
    </row>
    <row r="9" spans="1:13" ht="12.75">
      <c r="A9" s="7" t="s">
        <v>8</v>
      </c>
      <c r="B9" s="7"/>
      <c r="C9" s="1"/>
      <c r="D9" s="1"/>
      <c r="E9" s="3"/>
      <c r="F9" s="1"/>
      <c r="G9" s="1"/>
      <c r="H9" s="3"/>
      <c r="I9" s="3"/>
      <c r="J9" s="3"/>
      <c r="K9" s="3"/>
      <c r="L9" s="3"/>
      <c r="M9" s="3"/>
    </row>
    <row r="10" spans="1:13" ht="12.75">
      <c r="A10" s="7"/>
      <c r="B10" s="7"/>
      <c r="C10" s="1"/>
      <c r="D10" s="1"/>
      <c r="E10" s="3"/>
      <c r="F10" s="1"/>
      <c r="G10" s="1"/>
      <c r="H10" s="3"/>
      <c r="I10" s="3"/>
      <c r="J10" s="3"/>
      <c r="K10" s="3"/>
      <c r="L10" s="3"/>
      <c r="M10" s="3"/>
    </row>
    <row r="11" spans="1:13" ht="12.75">
      <c r="A11" s="7"/>
      <c r="B11" s="7"/>
      <c r="C11" s="1"/>
      <c r="D11" s="1"/>
      <c r="E11" s="3"/>
      <c r="F11" s="1"/>
      <c r="G11" s="1"/>
      <c r="H11" s="3"/>
      <c r="I11" s="3"/>
      <c r="J11" s="3"/>
      <c r="K11" s="3"/>
      <c r="L11" s="3"/>
      <c r="M11" s="3"/>
    </row>
    <row r="12" spans="1:13" ht="13.5" thickBot="1">
      <c r="A12" s="3"/>
      <c r="B12" s="3"/>
      <c r="C12" s="1"/>
      <c r="D12" s="1"/>
      <c r="E12" s="1"/>
      <c r="F12" s="1"/>
      <c r="G12" s="1"/>
      <c r="H12" s="3"/>
      <c r="I12" s="3"/>
      <c r="J12" s="3"/>
      <c r="K12" s="3"/>
      <c r="L12" s="3"/>
      <c r="M12" s="3"/>
    </row>
    <row r="13" spans="1:13" ht="57">
      <c r="A13" s="8"/>
      <c r="B13" s="8"/>
      <c r="C13" s="14">
        <v>1990</v>
      </c>
      <c r="D13" s="15">
        <v>2000</v>
      </c>
      <c r="E13" s="82">
        <v>2010</v>
      </c>
      <c r="F13" s="82">
        <v>2020</v>
      </c>
      <c r="G13" s="83">
        <v>2030</v>
      </c>
      <c r="H13" s="3"/>
      <c r="I13" s="14" t="s">
        <v>10</v>
      </c>
      <c r="J13" s="15" t="s">
        <v>11</v>
      </c>
      <c r="K13" s="15" t="s">
        <v>12</v>
      </c>
      <c r="L13" s="16" t="s">
        <v>13</v>
      </c>
      <c r="M13" s="17"/>
    </row>
    <row r="14" spans="1:13" ht="21.75" thickBot="1">
      <c r="A14" s="7" t="s">
        <v>67</v>
      </c>
      <c r="B14" s="84" t="s">
        <v>68</v>
      </c>
      <c r="C14" s="349" t="s">
        <v>69</v>
      </c>
      <c r="D14" s="350"/>
      <c r="E14" s="350"/>
      <c r="F14" s="350"/>
      <c r="G14" s="351"/>
      <c r="H14" s="39"/>
      <c r="I14" s="359" t="s">
        <v>14</v>
      </c>
      <c r="J14" s="364"/>
      <c r="K14" s="364"/>
      <c r="L14" s="365"/>
      <c r="M14" s="8"/>
    </row>
    <row r="15" spans="1:13" ht="12.75">
      <c r="A15" s="85" t="s">
        <v>70</v>
      </c>
      <c r="B15" s="86"/>
      <c r="C15" s="87"/>
      <c r="D15" s="88"/>
      <c r="E15" s="88"/>
      <c r="F15" s="88"/>
      <c r="G15" s="89"/>
      <c r="H15" s="39"/>
      <c r="I15" s="90"/>
      <c r="J15" s="91"/>
      <c r="K15" s="91"/>
      <c r="L15" s="92"/>
      <c r="M15" s="3"/>
    </row>
    <row r="16" spans="1:13" ht="12.75">
      <c r="A16" s="104" t="s">
        <v>190</v>
      </c>
      <c r="B16" s="94" t="s">
        <v>71</v>
      </c>
      <c r="C16" s="105">
        <v>84.95426890321076</v>
      </c>
      <c r="D16" s="106">
        <v>43.1085721726839</v>
      </c>
      <c r="E16" s="106">
        <v>12.293710025107229</v>
      </c>
      <c r="F16" s="106">
        <v>10.352804542484028</v>
      </c>
      <c r="G16" s="107">
        <v>8.99334043985808</v>
      </c>
      <c r="H16" s="39"/>
      <c r="I16" s="108">
        <v>-0.06558921341785706</v>
      </c>
      <c r="J16" s="80">
        <v>-0.11791196198618648</v>
      </c>
      <c r="K16" s="80">
        <v>-0.017036243511344917</v>
      </c>
      <c r="L16" s="81">
        <v>-0.013978688088463587</v>
      </c>
      <c r="M16" s="3"/>
    </row>
    <row r="17" spans="1:13" ht="12.75">
      <c r="A17" s="93"/>
      <c r="B17" s="94" t="s">
        <v>72</v>
      </c>
      <c r="C17" s="95">
        <v>68.5084430440404</v>
      </c>
      <c r="D17" s="96">
        <v>49.109398770035064</v>
      </c>
      <c r="E17" s="96">
        <v>52.93610595984481</v>
      </c>
      <c r="F17" s="96">
        <v>53.642455122898355</v>
      </c>
      <c r="G17" s="97">
        <v>52.848507885371234</v>
      </c>
      <c r="H17" s="39"/>
      <c r="I17" s="98">
        <v>-0.03274262007825246</v>
      </c>
      <c r="J17" s="36">
        <v>0.007531742041414935</v>
      </c>
      <c r="K17" s="36">
        <v>0.0013263978258641895</v>
      </c>
      <c r="L17" s="37">
        <v>-0.0014900236941592926</v>
      </c>
      <c r="M17" s="3"/>
    </row>
    <row r="18" spans="1:13" ht="12.75">
      <c r="A18" s="93"/>
      <c r="B18" s="94" t="s">
        <v>73</v>
      </c>
      <c r="C18" s="95">
        <v>216.17934297662273</v>
      </c>
      <c r="D18" s="96">
        <v>182.00855511045472</v>
      </c>
      <c r="E18" s="96">
        <v>184.4609687220465</v>
      </c>
      <c r="F18" s="96">
        <v>189.29449962957136</v>
      </c>
      <c r="G18" s="97">
        <v>173.6069978756907</v>
      </c>
      <c r="H18" s="39"/>
      <c r="I18" s="98">
        <v>-0.017058297476715056</v>
      </c>
      <c r="J18" s="36">
        <v>0.0013393158219230372</v>
      </c>
      <c r="K18" s="36">
        <v>0.002589959361615213</v>
      </c>
      <c r="L18" s="37">
        <v>-0.008613676834851036</v>
      </c>
      <c r="M18" s="3"/>
    </row>
    <row r="19" spans="1:13" ht="12.75">
      <c r="A19" s="93"/>
      <c r="B19" s="94" t="s">
        <v>74</v>
      </c>
      <c r="C19" s="95">
        <v>58.37153922580389</v>
      </c>
      <c r="D19" s="96">
        <v>55.65828845905452</v>
      </c>
      <c r="E19" s="96">
        <v>53.600396113740565</v>
      </c>
      <c r="F19" s="96">
        <v>56.40174128330804</v>
      </c>
      <c r="G19" s="97">
        <v>52.49638808812893</v>
      </c>
      <c r="H19" s="39"/>
      <c r="I19" s="98">
        <v>-0.0047484327094857726</v>
      </c>
      <c r="J19" s="36">
        <v>-0.0037603667930037332</v>
      </c>
      <c r="K19" s="36">
        <v>0.005107355663130697</v>
      </c>
      <c r="L19" s="37">
        <v>-0.007149883384248157</v>
      </c>
      <c r="M19" s="3"/>
    </row>
    <row r="20" spans="1:13" ht="12.75">
      <c r="A20" s="93"/>
      <c r="B20" s="94" t="s">
        <v>75</v>
      </c>
      <c r="C20" s="95">
        <v>178.50464317655312</v>
      </c>
      <c r="D20" s="96">
        <v>150.2253657881308</v>
      </c>
      <c r="E20" s="96">
        <v>141.46993724064356</v>
      </c>
      <c r="F20" s="96">
        <v>117.12392183798549</v>
      </c>
      <c r="G20" s="97">
        <v>74.81828550744605</v>
      </c>
      <c r="H20" s="39"/>
      <c r="I20" s="98">
        <v>-0.017099908966477173</v>
      </c>
      <c r="J20" s="36">
        <v>-0.005986943232103692</v>
      </c>
      <c r="K20" s="36">
        <v>-0.018708257002230222</v>
      </c>
      <c r="L20" s="37">
        <v>-0.04382757580112939</v>
      </c>
      <c r="M20" s="3"/>
    </row>
    <row r="21" spans="1:13" ht="12.75">
      <c r="A21" s="93"/>
      <c r="B21" s="94" t="s">
        <v>76</v>
      </c>
      <c r="C21" s="95">
        <v>5.538196924674942</v>
      </c>
      <c r="D21" s="96">
        <v>3.8477365051688652</v>
      </c>
      <c r="E21" s="96">
        <v>3.4354045515665885</v>
      </c>
      <c r="F21" s="96">
        <v>4.016557652482996</v>
      </c>
      <c r="G21" s="97">
        <v>4.263461319769677</v>
      </c>
      <c r="H21" s="39"/>
      <c r="I21" s="98">
        <v>-0.03576322067503812</v>
      </c>
      <c r="J21" s="36">
        <v>-0.011271036771919096</v>
      </c>
      <c r="K21" s="36">
        <v>0.015751826265411717</v>
      </c>
      <c r="L21" s="37">
        <v>0.005983441329131978</v>
      </c>
      <c r="M21" s="3"/>
    </row>
    <row r="22" spans="1:13" ht="12.75">
      <c r="A22" s="93"/>
      <c r="B22" s="94" t="s">
        <v>77</v>
      </c>
      <c r="C22" s="95">
        <v>18.9488798466217</v>
      </c>
      <c r="D22" s="96">
        <v>16.53934087524119</v>
      </c>
      <c r="E22" s="96">
        <v>14.443056983823778</v>
      </c>
      <c r="F22" s="96">
        <v>15.437102487187937</v>
      </c>
      <c r="G22" s="97">
        <v>14.4295701636158</v>
      </c>
      <c r="H22" s="39"/>
      <c r="I22" s="98">
        <v>-0.01350823182842964</v>
      </c>
      <c r="J22" s="36">
        <v>-0.0134613767547056</v>
      </c>
      <c r="K22" s="36">
        <v>0.006678205499717427</v>
      </c>
      <c r="L22" s="37">
        <v>-0.006726701728341999</v>
      </c>
      <c r="M22" s="3"/>
    </row>
    <row r="23" spans="1:13" ht="12.75">
      <c r="A23" s="93"/>
      <c r="B23" s="94" t="s">
        <v>78</v>
      </c>
      <c r="C23" s="95">
        <v>30.104481037479218</v>
      </c>
      <c r="D23" s="95">
        <v>23.707381228119345</v>
      </c>
      <c r="E23" s="99">
        <v>23.707381228119345</v>
      </c>
      <c r="F23" s="99">
        <v>25.965227059368942</v>
      </c>
      <c r="G23" s="97">
        <v>25.96522705936883</v>
      </c>
      <c r="H23" s="39"/>
      <c r="I23" s="98">
        <v>-0.023605681053749605</v>
      </c>
      <c r="J23" s="36">
        <v>0</v>
      </c>
      <c r="K23" s="36">
        <v>0.009138682906967954</v>
      </c>
      <c r="L23" s="37">
        <v>0</v>
      </c>
      <c r="M23" s="3"/>
    </row>
    <row r="24" spans="1:13" ht="12.75">
      <c r="A24" s="93"/>
      <c r="B24" s="94"/>
      <c r="C24" s="95"/>
      <c r="D24" s="96"/>
      <c r="E24" s="96"/>
      <c r="F24" s="96"/>
      <c r="G24" s="97"/>
      <c r="H24" s="39"/>
      <c r="I24" s="101"/>
      <c r="J24" s="102"/>
      <c r="K24" s="102"/>
      <c r="L24" s="103"/>
      <c r="M24" s="3"/>
    </row>
    <row r="25" spans="1:13" ht="12.75">
      <c r="A25" s="109" t="s">
        <v>79</v>
      </c>
      <c r="B25" s="109"/>
      <c r="C25" s="105"/>
      <c r="D25" s="106"/>
      <c r="E25" s="106"/>
      <c r="F25" s="106"/>
      <c r="G25" s="107"/>
      <c r="H25" s="39"/>
      <c r="I25" s="110"/>
      <c r="J25" s="111"/>
      <c r="K25" s="111"/>
      <c r="L25" s="112"/>
      <c r="M25" s="3"/>
    </row>
    <row r="26" spans="1:13" ht="12.75">
      <c r="A26" s="104" t="s">
        <v>190</v>
      </c>
      <c r="B26" s="94" t="s">
        <v>71</v>
      </c>
      <c r="C26" s="105">
        <v>48.50966792307794</v>
      </c>
      <c r="D26" s="106">
        <v>18.995130340022268</v>
      </c>
      <c r="E26" s="106">
        <v>6.661629971228596</v>
      </c>
      <c r="F26" s="106">
        <v>5.520688659922221</v>
      </c>
      <c r="G26" s="107">
        <v>4.918911821031923</v>
      </c>
      <c r="H26" s="39"/>
      <c r="I26" s="108">
        <v>-0.08949696531033358</v>
      </c>
      <c r="J26" s="80">
        <v>-0.09947904599728385</v>
      </c>
      <c r="K26" s="80">
        <v>-0.018610798484001934</v>
      </c>
      <c r="L26" s="81">
        <v>-0.011475179893706389</v>
      </c>
      <c r="M26" s="3"/>
    </row>
    <row r="27" spans="1:13" ht="12.75">
      <c r="A27" s="93"/>
      <c r="B27" s="94" t="s">
        <v>72</v>
      </c>
      <c r="C27" s="95">
        <v>32.97581601867457</v>
      </c>
      <c r="D27" s="96">
        <v>28.135474847312718</v>
      </c>
      <c r="E27" s="96">
        <v>29.891030448725303</v>
      </c>
      <c r="F27" s="96">
        <v>28.6664256366257</v>
      </c>
      <c r="G27" s="97">
        <v>26.819519853051755</v>
      </c>
      <c r="H27" s="39"/>
      <c r="I27" s="98">
        <v>-0.015748988495437266</v>
      </c>
      <c r="J27" s="36">
        <v>0.0060710767550473665</v>
      </c>
      <c r="K27" s="36">
        <v>-0.004174447756230437</v>
      </c>
      <c r="L27" s="37">
        <v>-0.006637536033756941</v>
      </c>
      <c r="M27" s="3"/>
    </row>
    <row r="28" spans="1:13" ht="12.75">
      <c r="A28" s="93"/>
      <c r="B28" s="94" t="s">
        <v>73</v>
      </c>
      <c r="C28" s="95">
        <v>144.0810637664795</v>
      </c>
      <c r="D28" s="96">
        <v>132.24558974933626</v>
      </c>
      <c r="E28" s="96">
        <v>134.461158114673</v>
      </c>
      <c r="F28" s="96">
        <v>136.8340213079679</v>
      </c>
      <c r="G28" s="97">
        <v>123.66164888070529</v>
      </c>
      <c r="H28" s="39"/>
      <c r="I28" s="98">
        <v>-0.008534905285035532</v>
      </c>
      <c r="J28" s="36">
        <v>0.0016628457705236688</v>
      </c>
      <c r="K28" s="36">
        <v>0.0017508607657259478</v>
      </c>
      <c r="L28" s="37">
        <v>-0.01007089249799098</v>
      </c>
      <c r="M28" s="3"/>
    </row>
    <row r="29" spans="1:13" ht="12.75">
      <c r="A29" s="93"/>
      <c r="B29" s="94" t="s">
        <v>74</v>
      </c>
      <c r="C29" s="95">
        <v>45.17159669242859</v>
      </c>
      <c r="D29" s="96">
        <v>45.07561617636681</v>
      </c>
      <c r="E29" s="96">
        <v>43.238543206912254</v>
      </c>
      <c r="F29" s="96">
        <v>45.305137743329475</v>
      </c>
      <c r="G29" s="97">
        <v>41.121586945884225</v>
      </c>
      <c r="H29" s="39"/>
      <c r="I29" s="98">
        <v>-0.0002126832333316786</v>
      </c>
      <c r="J29" s="36">
        <v>-0.0041522691607081</v>
      </c>
      <c r="K29" s="36">
        <v>0.004679729962779655</v>
      </c>
      <c r="L29" s="37">
        <v>-0.009641938398617267</v>
      </c>
      <c r="M29" s="3"/>
    </row>
    <row r="30" spans="1:13" ht="12.75">
      <c r="A30" s="93"/>
      <c r="B30" s="94" t="s">
        <v>75</v>
      </c>
      <c r="C30" s="95">
        <v>110.98059618759156</v>
      </c>
      <c r="D30" s="96">
        <v>81.92947469830513</v>
      </c>
      <c r="E30" s="96">
        <v>70.09869103818836</v>
      </c>
      <c r="F30" s="96">
        <v>58.169147039626836</v>
      </c>
      <c r="G30" s="97">
        <v>38.153086037718595</v>
      </c>
      <c r="H30" s="39"/>
      <c r="I30" s="98">
        <v>-0.02989372966271986</v>
      </c>
      <c r="J30" s="36">
        <v>-0.015474489544223258</v>
      </c>
      <c r="K30" s="36">
        <v>-0.01848197692796738</v>
      </c>
      <c r="L30" s="37">
        <v>-0.04129785815845832</v>
      </c>
      <c r="M30" s="3"/>
    </row>
    <row r="31" spans="1:13" ht="12.75">
      <c r="A31" s="93"/>
      <c r="B31" s="94" t="s">
        <v>76</v>
      </c>
      <c r="C31" s="95">
        <v>4.778818441658021</v>
      </c>
      <c r="D31" s="96">
        <v>3.205984509408474</v>
      </c>
      <c r="E31" s="96">
        <v>2.8051292050234142</v>
      </c>
      <c r="F31" s="96">
        <v>3.1758181847722424</v>
      </c>
      <c r="G31" s="97">
        <v>3.179716952940522</v>
      </c>
      <c r="H31" s="39"/>
      <c r="I31" s="98">
        <v>-0.039131206507567406</v>
      </c>
      <c r="J31" s="36">
        <v>-0.013268153834802066</v>
      </c>
      <c r="K31" s="36">
        <v>0.012488912663425555</v>
      </c>
      <c r="L31" s="37">
        <v>0.00012269644492501897</v>
      </c>
      <c r="M31" s="3"/>
    </row>
    <row r="32" spans="1:13" ht="12.75">
      <c r="A32" s="93"/>
      <c r="B32" s="94" t="s">
        <v>77</v>
      </c>
      <c r="C32" s="95">
        <v>12.766623930069487</v>
      </c>
      <c r="D32" s="96">
        <v>10.348448660630908</v>
      </c>
      <c r="E32" s="96">
        <v>9.684226607451286</v>
      </c>
      <c r="F32" s="96">
        <v>10.878878973223495</v>
      </c>
      <c r="G32" s="97">
        <v>10.860595477687447</v>
      </c>
      <c r="H32" s="39"/>
      <c r="I32" s="98">
        <v>-0.020780804274461384</v>
      </c>
      <c r="J32" s="36">
        <v>-0.006611862966260151</v>
      </c>
      <c r="K32" s="36">
        <v>0.011700396513603106</v>
      </c>
      <c r="L32" s="37">
        <v>-0.00016819139102375313</v>
      </c>
      <c r="M32" s="3"/>
    </row>
    <row r="33" spans="1:13" ht="12.75">
      <c r="A33" s="93"/>
      <c r="B33" s="94" t="s">
        <v>78</v>
      </c>
      <c r="C33" s="95">
        <v>14.889939308202372</v>
      </c>
      <c r="D33" s="95">
        <v>15.244877267399318</v>
      </c>
      <c r="E33" s="99">
        <v>15.244877267399318</v>
      </c>
      <c r="F33" s="99">
        <v>16.696770340485102</v>
      </c>
      <c r="G33" s="97">
        <v>16.696770340485074</v>
      </c>
      <c r="H33" s="39"/>
      <c r="I33" s="98">
        <v>0.002358552925491919</v>
      </c>
      <c r="J33" s="36">
        <v>0</v>
      </c>
      <c r="K33" s="36">
        <v>0.009138682906968398</v>
      </c>
      <c r="L33" s="37">
        <v>0</v>
      </c>
      <c r="M33" s="3"/>
    </row>
    <row r="34" spans="1:13" ht="12.75">
      <c r="A34" s="113"/>
      <c r="B34" s="113"/>
      <c r="C34" s="95"/>
      <c r="D34" s="96"/>
      <c r="E34" s="96"/>
      <c r="F34" s="96"/>
      <c r="G34" s="97"/>
      <c r="H34" s="39"/>
      <c r="I34" s="101"/>
      <c r="J34" s="102"/>
      <c r="K34" s="102"/>
      <c r="L34" s="103"/>
      <c r="M34" s="3"/>
    </row>
    <row r="35" spans="1:13" ht="12.75">
      <c r="A35" s="109" t="s">
        <v>80</v>
      </c>
      <c r="B35" s="114"/>
      <c r="C35" s="105"/>
      <c r="D35" s="106"/>
      <c r="E35" s="106"/>
      <c r="F35" s="106"/>
      <c r="G35" s="107"/>
      <c r="H35" s="39"/>
      <c r="I35" s="110"/>
      <c r="J35" s="111"/>
      <c r="K35" s="111"/>
      <c r="L35" s="112"/>
      <c r="M35" s="3"/>
    </row>
    <row r="36" spans="1:13" ht="12.75">
      <c r="A36" s="104" t="s">
        <v>190</v>
      </c>
      <c r="B36" s="94" t="s">
        <v>71</v>
      </c>
      <c r="C36" s="105">
        <v>30.46840389919281</v>
      </c>
      <c r="D36" s="106">
        <v>19.565683693885806</v>
      </c>
      <c r="E36" s="106">
        <v>4.822479339019798</v>
      </c>
      <c r="F36" s="106">
        <v>4.295772654078176</v>
      </c>
      <c r="G36" s="107">
        <v>3.6210182053672346</v>
      </c>
      <c r="H36" s="39"/>
      <c r="I36" s="108">
        <v>-0.04332476349097947</v>
      </c>
      <c r="J36" s="80">
        <v>-0.13068427676983618</v>
      </c>
      <c r="K36" s="80">
        <v>-0.011499049295065067</v>
      </c>
      <c r="L36" s="81">
        <v>-0.01694245237442349</v>
      </c>
      <c r="M36" s="3"/>
    </row>
    <row r="37" spans="1:13" ht="12.75">
      <c r="A37" s="93"/>
      <c r="B37" s="94" t="s">
        <v>72</v>
      </c>
      <c r="C37" s="95">
        <v>11.863496556043625</v>
      </c>
      <c r="D37" s="96">
        <v>10.579517101585866</v>
      </c>
      <c r="E37" s="96">
        <v>9.831570310045986</v>
      </c>
      <c r="F37" s="96">
        <v>10.99581283334093</v>
      </c>
      <c r="G37" s="97">
        <v>11.488895588399178</v>
      </c>
      <c r="H37" s="39"/>
      <c r="I37" s="98">
        <v>-0.011389284055507098</v>
      </c>
      <c r="J37" s="36">
        <v>-0.00730529711767125</v>
      </c>
      <c r="K37" s="36">
        <v>0.011254448176215792</v>
      </c>
      <c r="L37" s="37">
        <v>0.004396277302435081</v>
      </c>
      <c r="M37" s="3"/>
    </row>
    <row r="38" spans="1:13" ht="12.75">
      <c r="A38" s="93"/>
      <c r="B38" s="94" t="s">
        <v>73</v>
      </c>
      <c r="C38" s="95">
        <v>33.1142582701408</v>
      </c>
      <c r="D38" s="96">
        <v>16.89941368484131</v>
      </c>
      <c r="E38" s="96">
        <v>17.27219016426688</v>
      </c>
      <c r="F38" s="96">
        <v>17.917183832288973</v>
      </c>
      <c r="G38" s="97">
        <v>16.958654948482337</v>
      </c>
      <c r="H38" s="39"/>
      <c r="I38" s="98">
        <v>-0.06505586720096612</v>
      </c>
      <c r="J38" s="36">
        <v>0.0021842595271397425</v>
      </c>
      <c r="K38" s="36">
        <v>0.003672982915492451</v>
      </c>
      <c r="L38" s="37">
        <v>-0.005483104909007497</v>
      </c>
      <c r="M38" s="3"/>
    </row>
    <row r="39" spans="1:13" ht="12.75">
      <c r="A39" s="100"/>
      <c r="B39" s="94" t="s">
        <v>74</v>
      </c>
      <c r="C39" s="95">
        <v>5.120912853083152</v>
      </c>
      <c r="D39" s="96">
        <v>3.0707328610034175</v>
      </c>
      <c r="E39" s="96">
        <v>3.032106926942755</v>
      </c>
      <c r="F39" s="96">
        <v>3.2226214244051246</v>
      </c>
      <c r="G39" s="97">
        <v>3.3221610236318173</v>
      </c>
      <c r="H39" s="39"/>
      <c r="I39" s="98">
        <v>-0.0498559235567394</v>
      </c>
      <c r="J39" s="36">
        <v>-0.0012650508226857982</v>
      </c>
      <c r="K39" s="36">
        <v>0.006112344807039705</v>
      </c>
      <c r="L39" s="37">
        <v>0.0030466663429515872</v>
      </c>
      <c r="M39" s="3"/>
    </row>
    <row r="40" spans="1:13" ht="12.75">
      <c r="A40" s="100"/>
      <c r="B40" s="94" t="s">
        <v>75</v>
      </c>
      <c r="C40" s="95">
        <v>27.28309884613993</v>
      </c>
      <c r="D40" s="96">
        <v>26.349794419291392</v>
      </c>
      <c r="E40" s="96">
        <v>27.943625231824516</v>
      </c>
      <c r="F40" s="96">
        <v>23.057690818629485</v>
      </c>
      <c r="G40" s="97">
        <v>14.189515816949315</v>
      </c>
      <c r="H40" s="39"/>
      <c r="I40" s="98">
        <v>-0.0034746441599512456</v>
      </c>
      <c r="J40" s="36">
        <v>0.005890141363241064</v>
      </c>
      <c r="K40" s="36">
        <v>-0.01903546544995749</v>
      </c>
      <c r="L40" s="37">
        <v>-0.04738991158390937</v>
      </c>
      <c r="M40" s="3"/>
    </row>
    <row r="41" spans="1:13" ht="12.75">
      <c r="A41" s="93"/>
      <c r="B41" s="94" t="s">
        <v>76</v>
      </c>
      <c r="C41" s="95">
        <v>0.3211929577281177</v>
      </c>
      <c r="D41" s="96">
        <v>0.2876877654832266</v>
      </c>
      <c r="E41" s="96">
        <v>0.26840013626463216</v>
      </c>
      <c r="F41" s="96">
        <v>0.28181811281238767</v>
      </c>
      <c r="G41" s="97">
        <v>0.30401596096672123</v>
      </c>
      <c r="H41" s="39"/>
      <c r="I41" s="98">
        <v>-0.010956170402127041</v>
      </c>
      <c r="J41" s="36">
        <v>-0.006915659164447474</v>
      </c>
      <c r="K41" s="36">
        <v>0.0048902142609073</v>
      </c>
      <c r="L41" s="37">
        <v>0.0076106479125106485</v>
      </c>
      <c r="M41" s="3"/>
    </row>
    <row r="42" spans="1:13" ht="12.75">
      <c r="A42" s="93"/>
      <c r="B42" s="94" t="s">
        <v>77</v>
      </c>
      <c r="C42" s="95">
        <v>2.7545825818505225</v>
      </c>
      <c r="D42" s="96">
        <v>2.494815919224447</v>
      </c>
      <c r="E42" s="96">
        <v>1.7698467903596986</v>
      </c>
      <c r="F42" s="96">
        <v>1.4420600644396522</v>
      </c>
      <c r="G42" s="97">
        <v>1.1541144238116996</v>
      </c>
      <c r="H42" s="39"/>
      <c r="I42" s="98">
        <v>-0.009856203248692075</v>
      </c>
      <c r="J42" s="36">
        <v>-0.03374953350270993</v>
      </c>
      <c r="K42" s="36">
        <v>-0.020273697234008292</v>
      </c>
      <c r="L42" s="37">
        <v>-0.02202770486424044</v>
      </c>
      <c r="M42" s="3"/>
    </row>
    <row r="43" spans="1:13" ht="12.75">
      <c r="A43" s="93"/>
      <c r="B43" s="94" t="s">
        <v>78</v>
      </c>
      <c r="C43" s="95">
        <v>10.10969078370185</v>
      </c>
      <c r="D43" s="95">
        <v>5.039718712601953</v>
      </c>
      <c r="E43" s="99">
        <v>5.039718712601967</v>
      </c>
      <c r="F43" s="99">
        <v>5.519691923325958</v>
      </c>
      <c r="G43" s="97">
        <v>5.519691923325951</v>
      </c>
      <c r="H43" s="39"/>
      <c r="I43" s="98">
        <v>-0.06724659629848284</v>
      </c>
      <c r="J43" s="36">
        <v>0</v>
      </c>
      <c r="K43" s="36">
        <v>0.00913868290696751</v>
      </c>
      <c r="L43" s="37">
        <v>0</v>
      </c>
      <c r="M43" s="3"/>
    </row>
    <row r="44" spans="1:13" ht="13.5" thickBot="1">
      <c r="A44" s="115"/>
      <c r="B44" s="115"/>
      <c r="C44" s="116"/>
      <c r="D44" s="117"/>
      <c r="E44" s="117"/>
      <c r="F44" s="117"/>
      <c r="G44" s="118"/>
      <c r="H44" s="119"/>
      <c r="I44" s="120"/>
      <c r="J44" s="121"/>
      <c r="K44" s="121"/>
      <c r="L44" s="122"/>
      <c r="M44" s="3"/>
    </row>
    <row r="45" spans="1:13" ht="12.75">
      <c r="A45" s="3" t="s">
        <v>60</v>
      </c>
      <c r="B45" s="1"/>
      <c r="C45" s="1"/>
      <c r="D45" s="1"/>
      <c r="E45" s="1"/>
      <c r="F45" s="1"/>
      <c r="G45" s="1"/>
      <c r="H45" s="3"/>
      <c r="I45" s="3"/>
      <c r="J45" s="3"/>
      <c r="K45" s="3"/>
      <c r="L45" s="3"/>
      <c r="M45" s="3"/>
    </row>
    <row r="46" spans="1:13" ht="12.75">
      <c r="A46" s="1"/>
      <c r="B46" s="1"/>
      <c r="C46" s="1"/>
      <c r="D46" s="1"/>
      <c r="E46" s="1"/>
      <c r="F46" s="1"/>
      <c r="G46" s="1"/>
      <c r="H46" s="3"/>
      <c r="I46" s="3"/>
      <c r="J46" s="3"/>
      <c r="K46" s="3"/>
      <c r="L46" s="3"/>
      <c r="M46" s="3"/>
    </row>
    <row r="47" spans="1:13" ht="12.75">
      <c r="A47" s="1"/>
      <c r="B47" s="1"/>
      <c r="C47" s="1"/>
      <c r="D47" s="1"/>
      <c r="E47" s="1"/>
      <c r="F47" s="1"/>
      <c r="G47" s="1"/>
      <c r="H47" s="3"/>
      <c r="I47" s="3"/>
      <c r="J47" s="3"/>
      <c r="K47" s="3"/>
      <c r="L47" s="3"/>
      <c r="M47" s="3"/>
    </row>
    <row r="48" spans="1:13" ht="12.75">
      <c r="A48" s="1"/>
      <c r="B48" s="1"/>
      <c r="C48" s="1"/>
      <c r="D48" s="1"/>
      <c r="E48" s="1"/>
      <c r="F48" s="1"/>
      <c r="G48" s="123"/>
      <c r="H48" s="3"/>
      <c r="I48" s="3"/>
      <c r="J48" s="3"/>
      <c r="K48" s="3"/>
      <c r="L48" s="3"/>
      <c r="M48" s="3"/>
    </row>
    <row r="49" spans="1:13" ht="12.75">
      <c r="A49" s="109" t="s">
        <v>22</v>
      </c>
      <c r="B49" s="114"/>
      <c r="C49" s="105"/>
      <c r="D49" s="106"/>
      <c r="E49" s="106"/>
      <c r="F49" s="106"/>
      <c r="G49" s="107"/>
      <c r="H49" s="39"/>
      <c r="I49" s="110"/>
      <c r="J49" s="111"/>
      <c r="K49" s="111"/>
      <c r="L49" s="112"/>
      <c r="M49" s="3"/>
    </row>
    <row r="50" spans="1:13" ht="12.75">
      <c r="A50" s="104" t="s">
        <v>190</v>
      </c>
      <c r="B50" s="94" t="s">
        <v>71</v>
      </c>
      <c r="C50" s="105">
        <v>0.00340836176276207</v>
      </c>
      <c r="D50" s="106">
        <v>0.007112959027290345</v>
      </c>
      <c r="E50" s="106">
        <v>0.002108342524280336</v>
      </c>
      <c r="F50" s="106">
        <v>0.0021323689072948906</v>
      </c>
      <c r="G50" s="107">
        <v>0.001640181696013702</v>
      </c>
      <c r="H50" s="39"/>
      <c r="I50" s="108">
        <v>0.076342433772143</v>
      </c>
      <c r="J50" s="80">
        <v>-0.11449893851568249</v>
      </c>
      <c r="K50" s="80">
        <v>0.0011337841976017948</v>
      </c>
      <c r="L50" s="81">
        <v>-0.025901304004545933</v>
      </c>
      <c r="M50" s="3"/>
    </row>
    <row r="51" spans="1:13" ht="12.75">
      <c r="A51" s="93"/>
      <c r="B51" s="94" t="s">
        <v>72</v>
      </c>
      <c r="C51" s="95">
        <v>0.6035512304306031</v>
      </c>
      <c r="D51" s="96">
        <v>0.8547788685607911</v>
      </c>
      <c r="E51" s="96">
        <v>5.714081005416491</v>
      </c>
      <c r="F51" s="96">
        <v>6.6948700793975995</v>
      </c>
      <c r="G51" s="97">
        <v>7.700658087273605</v>
      </c>
      <c r="H51" s="39"/>
      <c r="I51" s="98">
        <v>0.035413835269362925</v>
      </c>
      <c r="J51" s="36">
        <v>0.20923097017211334</v>
      </c>
      <c r="K51" s="36">
        <v>0.015966940041207245</v>
      </c>
      <c r="L51" s="37">
        <v>0.014094830272421977</v>
      </c>
      <c r="M51" s="3"/>
    </row>
    <row r="52" spans="1:13" ht="12.75">
      <c r="A52" s="93"/>
      <c r="B52" s="94" t="s">
        <v>73</v>
      </c>
      <c r="C52" s="95">
        <v>4.672804252624512</v>
      </c>
      <c r="D52" s="96">
        <v>4.428315457649232</v>
      </c>
      <c r="E52" s="96">
        <v>4.406437285366595</v>
      </c>
      <c r="F52" s="96">
        <v>4.817678850642327</v>
      </c>
      <c r="G52" s="97">
        <v>4.780055572204666</v>
      </c>
      <c r="H52" s="39"/>
      <c r="I52" s="98">
        <v>-0.005359597824781681</v>
      </c>
      <c r="J52" s="36">
        <v>-0.0004951536427716396</v>
      </c>
      <c r="K52" s="36">
        <v>0.008962500298232978</v>
      </c>
      <c r="L52" s="37">
        <v>-0.000783700086091077</v>
      </c>
      <c r="M52" s="3"/>
    </row>
    <row r="53" spans="1:13" ht="12.75">
      <c r="A53" s="100"/>
      <c r="B53" s="94" t="s">
        <v>74</v>
      </c>
      <c r="C53" s="95">
        <v>0.7588005806207657</v>
      </c>
      <c r="D53" s="96">
        <v>0.7399302927160263</v>
      </c>
      <c r="E53" s="96">
        <v>0.7147129805244474</v>
      </c>
      <c r="F53" s="96">
        <v>0.7801390243035208</v>
      </c>
      <c r="G53" s="97">
        <v>0.7822784453340385</v>
      </c>
      <c r="H53" s="39"/>
      <c r="I53" s="98">
        <v>-0.00251513378895718</v>
      </c>
      <c r="J53" s="36">
        <v>-0.0034614898297651298</v>
      </c>
      <c r="K53" s="36">
        <v>0.00879758363849037</v>
      </c>
      <c r="L53" s="37">
        <v>0.0002738980314345163</v>
      </c>
      <c r="M53" s="3"/>
    </row>
    <row r="54" spans="1:13" ht="12.75">
      <c r="A54" s="100"/>
      <c r="B54" s="94" t="s">
        <v>75</v>
      </c>
      <c r="C54" s="95">
        <v>5.262525146484375</v>
      </c>
      <c r="D54" s="96">
        <v>5.270230491399765</v>
      </c>
      <c r="E54" s="96">
        <v>4.780847677893942</v>
      </c>
      <c r="F54" s="96">
        <v>4.068876518945909</v>
      </c>
      <c r="G54" s="97">
        <v>2.7565079189266775</v>
      </c>
      <c r="H54" s="39"/>
      <c r="I54" s="98">
        <v>0.0001463227720259752</v>
      </c>
      <c r="J54" s="36">
        <v>-0.009698288196071325</v>
      </c>
      <c r="K54" s="36">
        <v>-0.015995781403467357</v>
      </c>
      <c r="L54" s="37">
        <v>-0.038191804325792944</v>
      </c>
      <c r="M54" s="3"/>
    </row>
    <row r="55" spans="1:13" ht="12.75">
      <c r="A55" s="93"/>
      <c r="B55" s="94" t="s">
        <v>76</v>
      </c>
      <c r="C55" s="95">
        <v>0.1576606150996685</v>
      </c>
      <c r="D55" s="96">
        <v>0.10257131800711156</v>
      </c>
      <c r="E55" s="96">
        <v>0.09094040912084979</v>
      </c>
      <c r="F55" s="96">
        <v>0.1037786085918177</v>
      </c>
      <c r="G55" s="97">
        <v>0.10205055502526064</v>
      </c>
      <c r="H55" s="39"/>
      <c r="I55" s="98">
        <v>-0.04207772560184053</v>
      </c>
      <c r="J55" s="36">
        <v>-0.011963253871436264</v>
      </c>
      <c r="K55" s="36">
        <v>0.013293120188094143</v>
      </c>
      <c r="L55" s="37">
        <v>-0.0016777448663294336</v>
      </c>
      <c r="M55" s="3"/>
    </row>
    <row r="56" spans="1:13" ht="12.75">
      <c r="A56" s="93"/>
      <c r="B56" s="94" t="s">
        <v>77</v>
      </c>
      <c r="C56" s="95">
        <v>0.2600859817958943</v>
      </c>
      <c r="D56" s="96">
        <v>0.3015293720564246</v>
      </c>
      <c r="E56" s="96">
        <v>0.2510482944600457</v>
      </c>
      <c r="F56" s="96">
        <v>0.20626723873125322</v>
      </c>
      <c r="G56" s="97">
        <v>0.15634427160159642</v>
      </c>
      <c r="H56" s="39"/>
      <c r="I56" s="98">
        <v>0.014895362007952606</v>
      </c>
      <c r="J56" s="36">
        <v>-0.018155379000237892</v>
      </c>
      <c r="K56" s="36">
        <v>-0.01945552271942952</v>
      </c>
      <c r="L56" s="37">
        <v>-0.02733078230182928</v>
      </c>
      <c r="M56" s="3"/>
    </row>
    <row r="57" spans="1:13" ht="12.75">
      <c r="A57" s="93"/>
      <c r="B57" s="94" t="s">
        <v>78</v>
      </c>
      <c r="C57" s="95">
        <v>0.12643297284623856</v>
      </c>
      <c r="D57" s="95">
        <v>0.09428271405637112</v>
      </c>
      <c r="E57" s="99">
        <v>0.0942827140563729</v>
      </c>
      <c r="F57" s="99">
        <v>0.10326202015698271</v>
      </c>
      <c r="G57" s="97">
        <v>0.10326202015697916</v>
      </c>
      <c r="H57" s="39"/>
      <c r="I57" s="98">
        <v>-0.02891516362333657</v>
      </c>
      <c r="J57" s="36">
        <v>1.7763568394002505E-15</v>
      </c>
      <c r="K57" s="36">
        <v>0.009138682906970397</v>
      </c>
      <c r="L57" s="37">
        <v>-3.4416913763379853E-15</v>
      </c>
      <c r="M57" s="3"/>
    </row>
    <row r="58" spans="1:13" ht="13.5" thickBot="1">
      <c r="A58" s="115"/>
      <c r="B58" s="115"/>
      <c r="C58" s="116"/>
      <c r="D58" s="117"/>
      <c r="E58" s="117"/>
      <c r="F58" s="117"/>
      <c r="G58" s="118"/>
      <c r="H58" s="119"/>
      <c r="I58" s="120"/>
      <c r="J58" s="121"/>
      <c r="K58" s="121"/>
      <c r="L58" s="122"/>
      <c r="M58" s="3"/>
    </row>
    <row r="59" spans="1:13" ht="12.75">
      <c r="A59" s="1"/>
      <c r="B59" s="1"/>
      <c r="C59" s="1"/>
      <c r="D59" s="1"/>
      <c r="E59" s="1"/>
      <c r="F59" s="1"/>
      <c r="G59" s="1"/>
      <c r="H59" s="3"/>
      <c r="I59" s="3"/>
      <c r="J59" s="3"/>
      <c r="K59" s="3"/>
      <c r="L59" s="3"/>
      <c r="M59" s="3"/>
    </row>
  </sheetData>
  <mergeCells count="2">
    <mergeCell ref="C14:G14"/>
    <mergeCell ref="I14:L14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B6" sqref="B6"/>
    </sheetView>
  </sheetViews>
  <sheetFormatPr defaultColWidth="9.140625" defaultRowHeight="12.75"/>
  <cols>
    <col min="1" max="1" width="25.8515625" style="0" customWidth="1"/>
    <col min="2" max="2" width="6.8515625" style="0" customWidth="1"/>
    <col min="3" max="3" width="7.28125" style="0" customWidth="1"/>
    <col min="4" max="4" width="7.57421875" style="0" customWidth="1"/>
    <col min="5" max="5" width="7.7109375" style="0" customWidth="1"/>
    <col min="6" max="6" width="7.8515625" style="0" customWidth="1"/>
    <col min="7" max="7" width="4.7109375" style="0" customWidth="1"/>
    <col min="8" max="9" width="7.7109375" style="0" customWidth="1"/>
    <col min="10" max="10" width="8.00390625" style="0" customWidth="1"/>
  </cols>
  <sheetData>
    <row r="1" spans="1:12" ht="12.7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" t="s">
        <v>1</v>
      </c>
      <c r="B2" s="35" t="s">
        <v>124</v>
      </c>
      <c r="C2" s="4"/>
      <c r="D2" s="4"/>
      <c r="E2" s="4"/>
      <c r="F2" s="5"/>
      <c r="G2" s="5"/>
      <c r="H2" s="5"/>
      <c r="I2" s="5"/>
      <c r="J2" s="5"/>
      <c r="K2" s="5"/>
      <c r="L2" s="1"/>
    </row>
    <row r="3" spans="1:12" ht="18">
      <c r="A3" s="6" t="s">
        <v>2</v>
      </c>
      <c r="B3" s="7" t="s">
        <v>85</v>
      </c>
      <c r="C3" s="6"/>
      <c r="D3" s="6"/>
      <c r="E3" s="6"/>
      <c r="F3" s="5"/>
      <c r="G3" s="5"/>
      <c r="H3" s="5"/>
      <c r="I3" s="5"/>
      <c r="J3" s="5"/>
      <c r="K3" s="5"/>
      <c r="L3" s="1"/>
    </row>
    <row r="4" spans="1:12" ht="18">
      <c r="A4" s="6" t="s">
        <v>3</v>
      </c>
      <c r="B4" s="7" t="s">
        <v>86</v>
      </c>
      <c r="C4" s="6"/>
      <c r="D4" s="6"/>
      <c r="E4" s="6"/>
      <c r="F4" s="5"/>
      <c r="G4" s="5"/>
      <c r="H4" s="5"/>
      <c r="I4" s="5"/>
      <c r="J4" s="5"/>
      <c r="K4" s="5"/>
      <c r="L4" s="1"/>
    </row>
    <row r="5" spans="1:12" ht="18">
      <c r="A5" s="6" t="s">
        <v>5</v>
      </c>
      <c r="B5" s="7" t="s">
        <v>6</v>
      </c>
      <c r="C5" s="6"/>
      <c r="D5" s="6"/>
      <c r="E5" s="6"/>
      <c r="F5" s="5"/>
      <c r="G5" s="5"/>
      <c r="H5" s="5"/>
      <c r="I5" s="5"/>
      <c r="J5" s="5"/>
      <c r="K5" s="5"/>
      <c r="L5" s="1"/>
    </row>
    <row r="6" spans="1:12" ht="12.75">
      <c r="A6" s="7" t="s">
        <v>185</v>
      </c>
      <c r="B6" s="2" t="s">
        <v>189</v>
      </c>
      <c r="C6" s="5"/>
      <c r="D6" s="5"/>
      <c r="E6" s="5"/>
      <c r="F6" s="5"/>
      <c r="G6" s="5"/>
      <c r="H6" s="5"/>
      <c r="I6" s="5"/>
      <c r="J6" s="5"/>
      <c r="K6" s="5"/>
      <c r="L6" s="1"/>
    </row>
    <row r="7" spans="1:12" ht="12.75">
      <c r="A7" s="7" t="s">
        <v>7</v>
      </c>
      <c r="B7" s="7"/>
      <c r="C7" s="7"/>
      <c r="D7" s="7"/>
      <c r="E7" s="7"/>
      <c r="F7" s="1"/>
      <c r="G7" s="1"/>
      <c r="H7" s="1"/>
      <c r="I7" s="1"/>
      <c r="J7" s="1"/>
      <c r="K7" s="1"/>
      <c r="L7" s="1"/>
    </row>
    <row r="8" spans="1:12" ht="12.75">
      <c r="A8" s="7"/>
      <c r="B8" s="7"/>
      <c r="C8" s="7"/>
      <c r="D8" s="7"/>
      <c r="E8" s="7"/>
      <c r="F8" s="1"/>
      <c r="G8" s="1"/>
      <c r="H8" s="1"/>
      <c r="I8" s="1"/>
      <c r="J8" s="1"/>
      <c r="K8" s="1"/>
      <c r="L8" s="1"/>
    </row>
    <row r="9" spans="1:12" ht="12.75">
      <c r="A9" s="7" t="s">
        <v>8</v>
      </c>
      <c r="B9" s="7"/>
      <c r="C9" s="7"/>
      <c r="D9" s="7"/>
      <c r="E9" s="7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 thickBot="1">
      <c r="A11" s="2" t="s">
        <v>83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57">
      <c r="A12" s="8" t="s">
        <v>9</v>
      </c>
      <c r="B12" s="9">
        <v>1990</v>
      </c>
      <c r="C12" s="10">
        <v>2000</v>
      </c>
      <c r="D12" s="11">
        <v>2010</v>
      </c>
      <c r="E12" s="11">
        <v>2020</v>
      </c>
      <c r="F12" s="12">
        <v>2030</v>
      </c>
      <c r="G12" s="13"/>
      <c r="H12" s="14" t="s">
        <v>10</v>
      </c>
      <c r="I12" s="15" t="s">
        <v>11</v>
      </c>
      <c r="J12" s="15" t="s">
        <v>12</v>
      </c>
      <c r="K12" s="16" t="s">
        <v>13</v>
      </c>
      <c r="L12" s="1"/>
    </row>
    <row r="13" spans="1:12" ht="13.5" thickBot="1">
      <c r="A13" s="3"/>
      <c r="B13" s="369" t="s">
        <v>4</v>
      </c>
      <c r="C13" s="370"/>
      <c r="D13" s="370"/>
      <c r="E13" s="370"/>
      <c r="F13" s="371"/>
      <c r="G13" s="3"/>
      <c r="H13" s="359" t="s">
        <v>14</v>
      </c>
      <c r="I13" s="364"/>
      <c r="J13" s="364"/>
      <c r="K13" s="365"/>
      <c r="L13" s="1"/>
    </row>
    <row r="14" spans="1:12" ht="12.75">
      <c r="A14" s="229" t="s">
        <v>15</v>
      </c>
      <c r="B14" s="258">
        <v>5.804272919893265</v>
      </c>
      <c r="C14" s="259">
        <v>6.153248732686043</v>
      </c>
      <c r="D14" s="259">
        <v>5.578062712243648</v>
      </c>
      <c r="E14" s="259">
        <v>5.207301057516536</v>
      </c>
      <c r="F14" s="260">
        <v>5.11062012034534</v>
      </c>
      <c r="G14" s="233"/>
      <c r="H14" s="310">
        <v>0.005855661241061627</v>
      </c>
      <c r="I14" s="266">
        <v>-0.009765867127406902</v>
      </c>
      <c r="J14" s="266">
        <v>-0.006854384960051196</v>
      </c>
      <c r="K14" s="267">
        <v>-0.0018723389051238382</v>
      </c>
      <c r="L14" s="1"/>
    </row>
    <row r="15" spans="1:12" ht="12.75">
      <c r="A15" s="236" t="s">
        <v>16</v>
      </c>
      <c r="B15" s="261">
        <v>12.163553237318993</v>
      </c>
      <c r="C15" s="240">
        <v>12.121747789382935</v>
      </c>
      <c r="D15" s="240">
        <v>8.4637187443055</v>
      </c>
      <c r="E15" s="240">
        <v>7.842547128181985</v>
      </c>
      <c r="F15" s="241">
        <v>7.597594091578856</v>
      </c>
      <c r="G15" s="233"/>
      <c r="H15" s="311">
        <v>-0.00034422709836290366</v>
      </c>
      <c r="I15" s="269">
        <v>-0.0352837412251269</v>
      </c>
      <c r="J15" s="269">
        <v>-0.007593519892681311</v>
      </c>
      <c r="K15" s="270">
        <v>-0.0031681747211322886</v>
      </c>
      <c r="L15" s="1"/>
    </row>
    <row r="16" spans="1:12" ht="12.75">
      <c r="A16" s="236" t="s">
        <v>17</v>
      </c>
      <c r="B16" s="261">
        <v>10.842615986866877</v>
      </c>
      <c r="C16" s="240">
        <v>9.08958423643373</v>
      </c>
      <c r="D16" s="240">
        <v>8.710033935136298</v>
      </c>
      <c r="E16" s="240">
        <v>8.193960578583798</v>
      </c>
      <c r="F16" s="241">
        <v>8.096105083519486</v>
      </c>
      <c r="G16" s="233"/>
      <c r="H16" s="311">
        <v>-0.017480917025105347</v>
      </c>
      <c r="I16" s="269">
        <v>-0.0042562644829680085</v>
      </c>
      <c r="J16" s="269">
        <v>-0.006089216999555225</v>
      </c>
      <c r="K16" s="270">
        <v>-0.0012007061706551525</v>
      </c>
      <c r="L16" s="1"/>
    </row>
    <row r="17" spans="1:12" ht="12.75">
      <c r="A17" s="236" t="s">
        <v>18</v>
      </c>
      <c r="B17" s="261">
        <v>8.340043158996851</v>
      </c>
      <c r="C17" s="240">
        <v>7.1050736010074615</v>
      </c>
      <c r="D17" s="240">
        <v>6.397804179595866</v>
      </c>
      <c r="E17" s="240">
        <v>5.970859412593296</v>
      </c>
      <c r="F17" s="241">
        <v>5.815007306928106</v>
      </c>
      <c r="G17" s="233"/>
      <c r="H17" s="311">
        <v>-0.015898195157525552</v>
      </c>
      <c r="I17" s="269">
        <v>-0.010430648124632236</v>
      </c>
      <c r="J17" s="269">
        <v>-0.006882601885196404</v>
      </c>
      <c r="K17" s="270">
        <v>-0.0026413883503588753</v>
      </c>
      <c r="L17" s="1"/>
    </row>
    <row r="18" spans="1:12" ht="12.75">
      <c r="A18" s="236" t="s">
        <v>19</v>
      </c>
      <c r="B18" s="261">
        <v>94.99214695453644</v>
      </c>
      <c r="C18" s="240">
        <v>81.34419938951963</v>
      </c>
      <c r="D18" s="240">
        <v>77.93354332486507</v>
      </c>
      <c r="E18" s="240">
        <v>74.36166165523622</v>
      </c>
      <c r="F18" s="241">
        <v>70.80885161276929</v>
      </c>
      <c r="G18" s="233"/>
      <c r="H18" s="311">
        <v>-0.015390801943355403</v>
      </c>
      <c r="I18" s="269">
        <v>-0.004274146911657284</v>
      </c>
      <c r="J18" s="269">
        <v>-0.004680606278465449</v>
      </c>
      <c r="K18" s="270">
        <v>-0.004883685143937999</v>
      </c>
      <c r="L18" s="1"/>
    </row>
    <row r="19" spans="1:12" ht="12.75">
      <c r="A19" s="236" t="s">
        <v>28</v>
      </c>
      <c r="B19" s="261">
        <v>87.90407193303108</v>
      </c>
      <c r="C19" s="240">
        <v>59.34515087466687</v>
      </c>
      <c r="D19" s="240">
        <v>55.608920838448604</v>
      </c>
      <c r="E19" s="240">
        <v>52.56539810494013</v>
      </c>
      <c r="F19" s="241">
        <v>51.98307183193566</v>
      </c>
      <c r="G19" s="233"/>
      <c r="H19" s="311">
        <v>-0.038525823125651004</v>
      </c>
      <c r="I19" s="269">
        <v>-0.00648158121485054</v>
      </c>
      <c r="J19" s="269">
        <v>-0.005612745609601344</v>
      </c>
      <c r="K19" s="270">
        <v>-0.0011133746066472883</v>
      </c>
      <c r="L19" s="1"/>
    </row>
    <row r="20" spans="1:12" ht="12.75">
      <c r="A20" s="236" t="s">
        <v>29</v>
      </c>
      <c r="B20" s="261">
        <v>10.623286776170135</v>
      </c>
      <c r="C20" s="240">
        <v>11.009687793478369</v>
      </c>
      <c r="D20" s="240">
        <v>10.35850929106316</v>
      </c>
      <c r="E20" s="240">
        <v>9.631543508094248</v>
      </c>
      <c r="F20" s="241">
        <v>9.134649403506357</v>
      </c>
      <c r="G20" s="233"/>
      <c r="H20" s="213">
        <v>0.0036373019523016016</v>
      </c>
      <c r="I20" s="269">
        <v>-0.006078178483636565</v>
      </c>
      <c r="J20" s="269">
        <v>-0.007250074631522052</v>
      </c>
      <c r="K20" s="270">
        <v>-0.0052828647845036825</v>
      </c>
      <c r="L20" s="1"/>
    </row>
    <row r="21" spans="1:12" ht="12.75">
      <c r="A21" s="236" t="s">
        <v>30</v>
      </c>
      <c r="B21" s="261">
        <v>9.543749675154686</v>
      </c>
      <c r="C21" s="240">
        <v>10.760095979124307</v>
      </c>
      <c r="D21" s="240">
        <v>10.18460772754626</v>
      </c>
      <c r="E21" s="240">
        <v>9.775975762451042</v>
      </c>
      <c r="F21" s="241">
        <v>8.763633932536587</v>
      </c>
      <c r="G21" s="233"/>
      <c r="H21" s="311">
        <v>0.012068040067956698</v>
      </c>
      <c r="I21" s="269">
        <v>-0.005481614865751383</v>
      </c>
      <c r="J21" s="269">
        <v>-0.004086588187480089</v>
      </c>
      <c r="K21" s="270">
        <v>-0.010872192977656847</v>
      </c>
      <c r="L21" s="1"/>
    </row>
    <row r="22" spans="1:12" ht="12.75">
      <c r="A22" s="236" t="s">
        <v>31</v>
      </c>
      <c r="B22" s="261">
        <v>40.8699653147161</v>
      </c>
      <c r="C22" s="240">
        <v>43.52907044693828</v>
      </c>
      <c r="D22" s="240">
        <v>34.16712245512845</v>
      </c>
      <c r="E22" s="240">
        <v>32.803692869639235</v>
      </c>
      <c r="F22" s="241">
        <v>29.70623654478154</v>
      </c>
      <c r="G22" s="233"/>
      <c r="H22" s="311">
        <v>0.006323263162950621</v>
      </c>
      <c r="I22" s="269">
        <v>-0.023925647963732644</v>
      </c>
      <c r="J22" s="269">
        <v>-0.00406399487368303</v>
      </c>
      <c r="K22" s="270">
        <v>-0.009869383611588844</v>
      </c>
      <c r="L22" s="1"/>
    </row>
    <row r="23" spans="1:12" ht="12.75">
      <c r="A23" s="236" t="s">
        <v>32</v>
      </c>
      <c r="B23" s="261">
        <v>0.1922</v>
      </c>
      <c r="C23" s="240">
        <v>0.2401786993646994</v>
      </c>
      <c r="D23" s="240">
        <v>0.246752545043184</v>
      </c>
      <c r="E23" s="240">
        <v>0.21881505877142046</v>
      </c>
      <c r="F23" s="241">
        <v>0.20720025950404108</v>
      </c>
      <c r="G23" s="233"/>
      <c r="H23" s="311">
        <v>0.02253483114379229</v>
      </c>
      <c r="I23" s="269">
        <v>0.0027039255857550515</v>
      </c>
      <c r="J23" s="269">
        <v>-0.011944007231231901</v>
      </c>
      <c r="K23" s="270">
        <v>-0.005439266302808554</v>
      </c>
      <c r="L23" s="1"/>
    </row>
    <row r="24" spans="1:12" ht="12.75">
      <c r="A24" s="236" t="s">
        <v>33</v>
      </c>
      <c r="B24" s="261">
        <v>16.543953706920146</v>
      </c>
      <c r="C24" s="240">
        <v>16.659009094238282</v>
      </c>
      <c r="D24" s="240">
        <v>10.894882056658634</v>
      </c>
      <c r="E24" s="240">
        <v>10.160898929046407</v>
      </c>
      <c r="F24" s="241">
        <v>9.72917930730706</v>
      </c>
      <c r="G24" s="233"/>
      <c r="H24" s="311">
        <v>0.0006932858806523168</v>
      </c>
      <c r="I24" s="269">
        <v>-0.04157675830170704</v>
      </c>
      <c r="J24" s="269">
        <v>-0.00695035650528153</v>
      </c>
      <c r="K24" s="270">
        <v>-0.004332325235372636</v>
      </c>
      <c r="L24" s="1"/>
    </row>
    <row r="25" spans="1:12" ht="12.75">
      <c r="A25" s="236" t="s">
        <v>34</v>
      </c>
      <c r="B25" s="261">
        <v>7.507666328135383</v>
      </c>
      <c r="C25" s="240">
        <v>8.030678196847438</v>
      </c>
      <c r="D25" s="240">
        <v>7.908899207176787</v>
      </c>
      <c r="E25" s="240">
        <v>7.649924588921784</v>
      </c>
      <c r="F25" s="241">
        <v>7.382808208149216</v>
      </c>
      <c r="G25" s="233"/>
      <c r="H25" s="311">
        <v>0.00675715794014109</v>
      </c>
      <c r="I25" s="269">
        <v>-0.0015268706342977945</v>
      </c>
      <c r="J25" s="269">
        <v>-0.0033237458125217056</v>
      </c>
      <c r="K25" s="270">
        <v>-0.0035478622000160165</v>
      </c>
      <c r="L25" s="1"/>
    </row>
    <row r="26" spans="1:12" ht="12.75">
      <c r="A26" s="236" t="s">
        <v>35</v>
      </c>
      <c r="B26" s="261">
        <v>26.635348109845726</v>
      </c>
      <c r="C26" s="240">
        <v>30.799252633415673</v>
      </c>
      <c r="D26" s="240">
        <v>28.60303629614712</v>
      </c>
      <c r="E26" s="240">
        <v>27.97708730078988</v>
      </c>
      <c r="F26" s="241">
        <v>26.777434762128653</v>
      </c>
      <c r="G26" s="233"/>
      <c r="H26" s="311">
        <v>0.014631123647779187</v>
      </c>
      <c r="I26" s="269">
        <v>-0.007370458777578137</v>
      </c>
      <c r="J26" s="269">
        <v>-0.00221025497146099</v>
      </c>
      <c r="K26" s="270">
        <v>-0.004373042096790902</v>
      </c>
      <c r="L26" s="1"/>
    </row>
    <row r="27" spans="1:12" ht="12.75">
      <c r="A27" s="236" t="s">
        <v>36</v>
      </c>
      <c r="B27" s="261">
        <v>9.109190479428507</v>
      </c>
      <c r="C27" s="240">
        <v>8.599890069412067</v>
      </c>
      <c r="D27" s="240">
        <v>8.67122316712573</v>
      </c>
      <c r="E27" s="240">
        <v>8.253274420895938</v>
      </c>
      <c r="F27" s="241">
        <v>7.961212254657153</v>
      </c>
      <c r="G27" s="233"/>
      <c r="H27" s="311">
        <v>-0.0057369232569717266</v>
      </c>
      <c r="I27" s="269">
        <v>0.0008263853380581221</v>
      </c>
      <c r="J27" s="269">
        <v>-0.004927802360567335</v>
      </c>
      <c r="K27" s="270">
        <v>-0.003596391391843423</v>
      </c>
      <c r="L27" s="1"/>
    </row>
    <row r="28" spans="1:12" ht="12.75">
      <c r="A28" s="236" t="s">
        <v>37</v>
      </c>
      <c r="B28" s="261">
        <v>67.85945965126157</v>
      </c>
      <c r="C28" s="240">
        <v>44.7261563872546</v>
      </c>
      <c r="D28" s="240">
        <v>43.81596978828975</v>
      </c>
      <c r="E28" s="240">
        <v>41.48430301473588</v>
      </c>
      <c r="F28" s="241">
        <v>41.891267905038575</v>
      </c>
      <c r="G28" s="233"/>
      <c r="H28" s="311">
        <v>-0.040831035313290354</v>
      </c>
      <c r="I28" s="269">
        <v>-0.002053900513046769</v>
      </c>
      <c r="J28" s="269">
        <v>-0.005453400219456728</v>
      </c>
      <c r="K28" s="270">
        <v>0.0009767053574509799</v>
      </c>
      <c r="L28" s="1"/>
    </row>
    <row r="29" spans="1:12" ht="12.75">
      <c r="A29" s="236" t="s">
        <v>38</v>
      </c>
      <c r="B29" s="261">
        <v>0.3985890862997583</v>
      </c>
      <c r="C29" s="240">
        <v>0.4002071391331125</v>
      </c>
      <c r="D29" s="240">
        <v>0.4465973834575324</v>
      </c>
      <c r="E29" s="240">
        <v>0.429206987742625</v>
      </c>
      <c r="F29" s="241">
        <v>0.428338399647024</v>
      </c>
      <c r="G29" s="233"/>
      <c r="H29" s="311">
        <v>0.0004052054316385778</v>
      </c>
      <c r="I29" s="269">
        <v>0.011027885715431118</v>
      </c>
      <c r="J29" s="269">
        <v>-0.003963941670245608</v>
      </c>
      <c r="K29" s="270">
        <v>-0.00020255497469556794</v>
      </c>
      <c r="L29" s="1"/>
    </row>
    <row r="30" spans="1:12" ht="12.75">
      <c r="A30" s="236" t="s">
        <v>39</v>
      </c>
      <c r="B30" s="261">
        <v>11.26553695618175</v>
      </c>
      <c r="C30" s="240">
        <v>8.17519904692308</v>
      </c>
      <c r="D30" s="240">
        <v>7.253879724861909</v>
      </c>
      <c r="E30" s="240">
        <v>7.181699970957249</v>
      </c>
      <c r="F30" s="241">
        <v>7.136798771523086</v>
      </c>
      <c r="G30" s="233"/>
      <c r="H30" s="311">
        <v>-0.031555707732957905</v>
      </c>
      <c r="I30" s="269">
        <v>-0.011885661253286717</v>
      </c>
      <c r="J30" s="269">
        <v>-0.0009995341729861495</v>
      </c>
      <c r="K30" s="270">
        <v>-0.0006269828948661793</v>
      </c>
      <c r="L30" s="1"/>
    </row>
    <row r="31" spans="1:12" ht="12.75">
      <c r="A31" s="236" t="s">
        <v>40</v>
      </c>
      <c r="B31" s="261">
        <v>1.0235366924852132</v>
      </c>
      <c r="C31" s="240">
        <v>0.41406210923334585</v>
      </c>
      <c r="D31" s="240">
        <v>0.5347629019238382</v>
      </c>
      <c r="E31" s="240">
        <v>0.6158233257644161</v>
      </c>
      <c r="F31" s="241">
        <v>0.6574041146292584</v>
      </c>
      <c r="G31" s="233"/>
      <c r="H31" s="311">
        <v>-0.08652596476791474</v>
      </c>
      <c r="I31" s="269">
        <v>0.025910744173604394</v>
      </c>
      <c r="J31" s="269">
        <v>0.01421373186328534</v>
      </c>
      <c r="K31" s="270">
        <v>0.006555273022739616</v>
      </c>
      <c r="L31" s="1"/>
    </row>
    <row r="32" spans="1:12" ht="12.75">
      <c r="A32" s="236" t="s">
        <v>41</v>
      </c>
      <c r="B32" s="261">
        <v>3.518499970436096</v>
      </c>
      <c r="C32" s="240">
        <v>11.25889949087752</v>
      </c>
      <c r="D32" s="240">
        <v>12.64397449851493</v>
      </c>
      <c r="E32" s="240">
        <v>12.75488777817409</v>
      </c>
      <c r="F32" s="241">
        <v>12.52284571678548</v>
      </c>
      <c r="G32" s="233"/>
      <c r="H32" s="311">
        <v>0.12334676519959342</v>
      </c>
      <c r="I32" s="269">
        <v>0.011669756023680256</v>
      </c>
      <c r="J32" s="269">
        <v>0.0008737590879082102</v>
      </c>
      <c r="K32" s="270">
        <v>-0.0018343075753276539</v>
      </c>
      <c r="L32" s="1"/>
    </row>
    <row r="33" spans="1:12" ht="12.75">
      <c r="A33" s="236" t="s">
        <v>42</v>
      </c>
      <c r="B33" s="261">
        <v>3.032472947575152</v>
      </c>
      <c r="C33" s="240">
        <v>1.021305125299841</v>
      </c>
      <c r="D33" s="240">
        <v>1.3588249322034038</v>
      </c>
      <c r="E33" s="240">
        <v>1.5985009237474679</v>
      </c>
      <c r="F33" s="241">
        <v>1.549485104743241</v>
      </c>
      <c r="G33" s="233"/>
      <c r="H33" s="311">
        <v>-0.10311686500416928</v>
      </c>
      <c r="I33" s="269">
        <v>0.028965466651317717</v>
      </c>
      <c r="J33" s="269">
        <v>0.016377256976457977</v>
      </c>
      <c r="K33" s="270">
        <v>-0.003109513631624594</v>
      </c>
      <c r="L33" s="1"/>
    </row>
    <row r="34" spans="1:12" ht="12.75">
      <c r="A34" s="236" t="s">
        <v>43</v>
      </c>
      <c r="B34" s="261">
        <v>4.076500057280064</v>
      </c>
      <c r="C34" s="240">
        <v>3.445201546829194</v>
      </c>
      <c r="D34" s="240">
        <v>1.2992894516671485</v>
      </c>
      <c r="E34" s="240">
        <v>1.3637254603743718</v>
      </c>
      <c r="F34" s="241">
        <v>1.318368413081539</v>
      </c>
      <c r="G34" s="233"/>
      <c r="H34" s="311">
        <v>-0.01668487793899409</v>
      </c>
      <c r="I34" s="269">
        <v>-0.09291261349170099</v>
      </c>
      <c r="J34" s="269">
        <v>0.004852005479108357</v>
      </c>
      <c r="K34" s="270">
        <v>-0.003376819917389917</v>
      </c>
      <c r="L34" s="1"/>
    </row>
    <row r="35" spans="1:12" ht="12.75">
      <c r="A35" s="236" t="s">
        <v>44</v>
      </c>
      <c r="B35" s="261">
        <v>0.016886056235902062</v>
      </c>
      <c r="C35" s="240">
        <v>0.01614774482645316</v>
      </c>
      <c r="D35" s="240">
        <v>0.05818973463294371</v>
      </c>
      <c r="E35" s="240">
        <v>0.05696437517043125</v>
      </c>
      <c r="F35" s="241">
        <v>0.05799786778585491</v>
      </c>
      <c r="G35" s="233"/>
      <c r="H35" s="311">
        <v>-0.004460801525354774</v>
      </c>
      <c r="I35" s="269">
        <v>0.13677221462921874</v>
      </c>
      <c r="J35" s="269">
        <v>-0.002126025087416328</v>
      </c>
      <c r="K35" s="270">
        <v>0.0017996346147053366</v>
      </c>
      <c r="L35" s="1"/>
    </row>
    <row r="36" spans="1:12" ht="12.75">
      <c r="A36" s="236" t="s">
        <v>45</v>
      </c>
      <c r="B36" s="261">
        <v>19.427699672579767</v>
      </c>
      <c r="C36" s="240">
        <v>23.89479935389012</v>
      </c>
      <c r="D36" s="240">
        <v>21.563443006949644</v>
      </c>
      <c r="E36" s="240">
        <v>21.396440084585873</v>
      </c>
      <c r="F36" s="241">
        <v>19.882165748234247</v>
      </c>
      <c r="G36" s="233"/>
      <c r="H36" s="311">
        <v>0.02091174625658687</v>
      </c>
      <c r="I36" s="269">
        <v>-0.01021362379741364</v>
      </c>
      <c r="J36" s="269">
        <v>-0.0007771848841181539</v>
      </c>
      <c r="K36" s="270">
        <v>-0.007313269013053958</v>
      </c>
      <c r="L36" s="1"/>
    </row>
    <row r="37" spans="1:12" ht="12.75">
      <c r="A37" s="236" t="s">
        <v>46</v>
      </c>
      <c r="B37" s="261">
        <v>6.107620259132236</v>
      </c>
      <c r="C37" s="240">
        <v>3.215623682634905</v>
      </c>
      <c r="D37" s="240">
        <v>3.2902584267789217</v>
      </c>
      <c r="E37" s="240">
        <v>3.4230865440029143</v>
      </c>
      <c r="F37" s="241">
        <v>3.447459849221353</v>
      </c>
      <c r="G37" s="233"/>
      <c r="H37" s="311">
        <v>-0.062137180369119194</v>
      </c>
      <c r="I37" s="269">
        <v>0.0022971123793200654</v>
      </c>
      <c r="J37" s="269">
        <v>0.003965494995795682</v>
      </c>
      <c r="K37" s="270">
        <v>0.0007097559533357778</v>
      </c>
      <c r="L37" s="1"/>
    </row>
    <row r="38" spans="1:12" ht="12.75">
      <c r="A38" s="236" t="s">
        <v>47</v>
      </c>
      <c r="B38" s="261">
        <v>1.663057835176587</v>
      </c>
      <c r="C38" s="240">
        <v>1.646639917306602</v>
      </c>
      <c r="D38" s="240">
        <v>1.6465858189654414</v>
      </c>
      <c r="E38" s="240">
        <v>1.554806505044257</v>
      </c>
      <c r="F38" s="241">
        <v>1.4580736170943112</v>
      </c>
      <c r="G38" s="233"/>
      <c r="H38" s="311">
        <v>-0.0009916259510796</v>
      </c>
      <c r="I38" s="269">
        <v>-3.2854263041226517E-06</v>
      </c>
      <c r="J38" s="269">
        <v>-0.005718868625967266</v>
      </c>
      <c r="K38" s="270">
        <v>-0.006402911408497358</v>
      </c>
      <c r="L38" s="1"/>
    </row>
    <row r="39" spans="1:12" ht="12.75">
      <c r="A39" s="236" t="s">
        <v>48</v>
      </c>
      <c r="B39" s="261">
        <v>0.12622093832216705</v>
      </c>
      <c r="C39" s="240">
        <v>0.12449684613151475</v>
      </c>
      <c r="D39" s="240">
        <v>0.10547527980809958</v>
      </c>
      <c r="E39" s="240">
        <v>0.1033414181176948</v>
      </c>
      <c r="F39" s="241">
        <v>0.09367885755091564</v>
      </c>
      <c r="G39" s="233"/>
      <c r="H39" s="311">
        <v>-0.0013744013284805456</v>
      </c>
      <c r="I39" s="269">
        <v>-0.0164436793350754</v>
      </c>
      <c r="J39" s="269">
        <v>-0.0020417493129285536</v>
      </c>
      <c r="K39" s="270">
        <v>-0.009768546893147989</v>
      </c>
      <c r="L39" s="1"/>
    </row>
    <row r="40" spans="1:12" ht="12.75">
      <c r="A40" s="236" t="s">
        <v>49</v>
      </c>
      <c r="B40" s="261">
        <v>0.0093</v>
      </c>
      <c r="C40" s="240">
        <v>0.0062</v>
      </c>
      <c r="D40" s="240">
        <v>0.005840936351704943</v>
      </c>
      <c r="E40" s="240">
        <v>0.006039548147386049</v>
      </c>
      <c r="F40" s="241">
        <v>0.005418933220374925</v>
      </c>
      <c r="G40" s="233"/>
      <c r="H40" s="311">
        <v>-0.039735499207781966</v>
      </c>
      <c r="I40" s="269">
        <v>-0.005948057233650106</v>
      </c>
      <c r="J40" s="269">
        <v>0.003349404855594873</v>
      </c>
      <c r="K40" s="270">
        <v>-0.010784448911247857</v>
      </c>
      <c r="L40" s="1"/>
    </row>
    <row r="41" spans="1:12" ht="12.75">
      <c r="A41" s="236" t="s">
        <v>50</v>
      </c>
      <c r="B41" s="261">
        <v>5.498988952096552</v>
      </c>
      <c r="C41" s="240">
        <v>5.546888620303943</v>
      </c>
      <c r="D41" s="240">
        <v>4.1377854780895555</v>
      </c>
      <c r="E41" s="240">
        <v>3.8503043418456215</v>
      </c>
      <c r="F41" s="241">
        <v>3.7745763706220843</v>
      </c>
      <c r="G41" s="233"/>
      <c r="H41" s="311">
        <v>0.000867667521414095</v>
      </c>
      <c r="I41" s="269">
        <v>-0.028882338612411074</v>
      </c>
      <c r="J41" s="269">
        <v>-0.0071749900726657545</v>
      </c>
      <c r="K41" s="270">
        <v>-0.001984432236020628</v>
      </c>
      <c r="L41" s="1"/>
    </row>
    <row r="42" spans="1:12" ht="12.75">
      <c r="A42" s="236" t="s">
        <v>51</v>
      </c>
      <c r="B42" s="261">
        <v>3.4503000000000004</v>
      </c>
      <c r="C42" s="240">
        <v>3.4905999999999997</v>
      </c>
      <c r="D42" s="240">
        <v>3.3555375842651056</v>
      </c>
      <c r="E42" s="240">
        <v>3.099864941208125</v>
      </c>
      <c r="F42" s="241">
        <v>3.092957217185376</v>
      </c>
      <c r="G42" s="233"/>
      <c r="H42" s="311">
        <v>0.0011619202493102776</v>
      </c>
      <c r="I42" s="269">
        <v>-0.003938389108704365</v>
      </c>
      <c r="J42" s="269">
        <v>-0.007894022073030693</v>
      </c>
      <c r="K42" s="270">
        <v>-0.00022306329011823056</v>
      </c>
      <c r="L42" s="1"/>
    </row>
    <row r="43" spans="1:12" ht="12.75">
      <c r="A43" s="236" t="s">
        <v>52</v>
      </c>
      <c r="B43" s="261">
        <v>23.963970251753928</v>
      </c>
      <c r="C43" s="240">
        <v>18.960994745343925</v>
      </c>
      <c r="D43" s="240">
        <v>20.775300837103874</v>
      </c>
      <c r="E43" s="240">
        <v>21.173002405190232</v>
      </c>
      <c r="F43" s="241">
        <v>20.64721646561944</v>
      </c>
      <c r="G43" s="233"/>
      <c r="H43" s="311">
        <v>-0.023144705701042212</v>
      </c>
      <c r="I43" s="269">
        <v>0.009179965822213143</v>
      </c>
      <c r="J43" s="269">
        <v>0.0018980066694680442</v>
      </c>
      <c r="K43" s="270">
        <v>-0.002511479365657765</v>
      </c>
      <c r="L43" s="1"/>
    </row>
    <row r="44" spans="1:12" ht="12.75">
      <c r="A44" s="236" t="s">
        <v>53</v>
      </c>
      <c r="B44" s="261">
        <v>14.96896995395422</v>
      </c>
      <c r="C44" s="240">
        <v>8.193299794346094</v>
      </c>
      <c r="D44" s="240">
        <v>8.30074645569711</v>
      </c>
      <c r="E44" s="240">
        <v>8.493629291746034</v>
      </c>
      <c r="F44" s="241">
        <v>8.476011381498425</v>
      </c>
      <c r="G44" s="233"/>
      <c r="H44" s="311">
        <v>-0.05848619354042417</v>
      </c>
      <c r="I44" s="269">
        <v>0.0013037214235593897</v>
      </c>
      <c r="J44" s="269">
        <v>0.0022997345638164912</v>
      </c>
      <c r="K44" s="270">
        <v>-0.00020761886415276987</v>
      </c>
      <c r="L44" s="1"/>
    </row>
    <row r="45" spans="1:12" ht="13.5" thickBot="1">
      <c r="A45" s="242" t="s">
        <v>54</v>
      </c>
      <c r="B45" s="262">
        <v>33.08680411607935</v>
      </c>
      <c r="C45" s="263">
        <v>33.316954227076366</v>
      </c>
      <c r="D45" s="263">
        <v>36.33841990175355</v>
      </c>
      <c r="E45" s="263">
        <v>38.72956030098307</v>
      </c>
      <c r="F45" s="264">
        <v>40.69885341838146</v>
      </c>
      <c r="G45" s="272"/>
      <c r="H45" s="312">
        <v>0.0006934270757412708</v>
      </c>
      <c r="I45" s="273">
        <v>0.00871870620254156</v>
      </c>
      <c r="J45" s="273">
        <v>0.006393105160365842</v>
      </c>
      <c r="K45" s="274">
        <v>0.00497199755971689</v>
      </c>
      <c r="L45" s="1"/>
    </row>
    <row r="46" spans="1:12" ht="12.75">
      <c r="A46" s="236" t="s">
        <v>20</v>
      </c>
      <c r="B46" s="261">
        <v>540.5664779778645</v>
      </c>
      <c r="C46" s="240">
        <v>472.6405433139264</v>
      </c>
      <c r="D46" s="240">
        <v>440.65799862179875</v>
      </c>
      <c r="E46" s="240">
        <v>427.92812759319963</v>
      </c>
      <c r="F46" s="241">
        <v>416.2125228715094</v>
      </c>
      <c r="G46" s="233"/>
      <c r="H46" s="311">
        <v>-0.013338490706030659</v>
      </c>
      <c r="I46" s="269">
        <v>-0.006982119707375056</v>
      </c>
      <c r="J46" s="269">
        <v>-0.0029270882945555687</v>
      </c>
      <c r="K46" s="270">
        <v>-0.0027720760018172808</v>
      </c>
      <c r="L46" s="1"/>
    </row>
    <row r="47" spans="1:12" ht="12.75">
      <c r="A47" s="236" t="s">
        <v>21</v>
      </c>
      <c r="B47" s="261">
        <v>408.9315242322757</v>
      </c>
      <c r="C47" s="240">
        <v>349.5130239237704</v>
      </c>
      <c r="D47" s="240">
        <v>317.54308626877406</v>
      </c>
      <c r="E47" s="240">
        <v>302.0972433903978</v>
      </c>
      <c r="F47" s="241">
        <v>290.9648726246859</v>
      </c>
      <c r="G47" s="233"/>
      <c r="H47" s="311">
        <v>-0.015578076137546026</v>
      </c>
      <c r="I47" s="269">
        <v>-0.009546867675286785</v>
      </c>
      <c r="J47" s="269">
        <v>-0.0049740433101330694</v>
      </c>
      <c r="K47" s="270">
        <v>-0.003747601773681386</v>
      </c>
      <c r="L47" s="1"/>
    </row>
    <row r="48" spans="1:12" ht="12.75">
      <c r="A48" s="236" t="s">
        <v>80</v>
      </c>
      <c r="B48" s="261">
        <v>50.53039953338252</v>
      </c>
      <c r="C48" s="240">
        <v>53.48808515695418</v>
      </c>
      <c r="D48" s="240">
        <v>50.09580587995571</v>
      </c>
      <c r="E48" s="240">
        <v>50.37514195556369</v>
      </c>
      <c r="F48" s="241">
        <v>48.4589376027454</v>
      </c>
      <c r="G48" s="233"/>
      <c r="H48" s="311">
        <v>0</v>
      </c>
      <c r="I48" s="269">
        <v>0</v>
      </c>
      <c r="J48" s="269">
        <v>0</v>
      </c>
      <c r="K48" s="270">
        <v>0</v>
      </c>
      <c r="L48" s="1"/>
    </row>
    <row r="49" spans="1:12" ht="13.5" thickBot="1">
      <c r="A49" s="242" t="s">
        <v>22</v>
      </c>
      <c r="B49" s="262">
        <v>9.084809890418718</v>
      </c>
      <c r="C49" s="263">
        <v>9.168185466435457</v>
      </c>
      <c r="D49" s="263">
        <v>7.604639278514465</v>
      </c>
      <c r="E49" s="263">
        <v>7.059550249318827</v>
      </c>
      <c r="F49" s="264">
        <v>6.966631378578751</v>
      </c>
      <c r="G49" s="249"/>
      <c r="H49" s="312">
        <v>0.00675715794014109</v>
      </c>
      <c r="I49" s="275">
        <v>-0.0015268706342977945</v>
      </c>
      <c r="J49" s="275">
        <v>-0.0033237458125217056</v>
      </c>
      <c r="K49" s="276">
        <v>-0.0035478622000160165</v>
      </c>
      <c r="L49" s="1"/>
    </row>
    <row r="50" spans="1:12" ht="12.75">
      <c r="A50" t="s">
        <v>187</v>
      </c>
      <c r="L50" s="1"/>
    </row>
  </sheetData>
  <autoFilter ref="A12:F122"/>
  <mergeCells count="2">
    <mergeCell ref="B13:F13"/>
    <mergeCell ref="H13:K13"/>
  </mergeCells>
  <printOptions/>
  <pageMargins left="0.2" right="0.17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32" sqref="A32"/>
    </sheetView>
  </sheetViews>
  <sheetFormatPr defaultColWidth="9.140625" defaultRowHeight="12.75"/>
  <cols>
    <col min="1" max="1" width="27.140625" style="0" customWidth="1"/>
    <col min="2" max="2" width="25.140625" style="0" customWidth="1"/>
    <col min="8" max="8" width="5.8515625" style="0" customWidth="1"/>
  </cols>
  <sheetData>
    <row r="1" spans="1:13" ht="12.75">
      <c r="A1" s="1"/>
      <c r="B1" s="1"/>
      <c r="C1" s="5"/>
      <c r="D1" s="2" t="s">
        <v>65</v>
      </c>
      <c r="E1" s="8"/>
      <c r="F1" s="5"/>
      <c r="G1" s="5"/>
      <c r="H1" s="3"/>
      <c r="I1" s="3"/>
      <c r="J1" s="3"/>
      <c r="K1" s="3"/>
      <c r="L1" s="3"/>
      <c r="M1" s="3"/>
    </row>
    <row r="2" spans="1:13" ht="18">
      <c r="A2" s="4" t="s">
        <v>1</v>
      </c>
      <c r="B2" s="35" t="s">
        <v>87</v>
      </c>
      <c r="D2" s="5"/>
      <c r="E2" s="8"/>
      <c r="F2" s="5"/>
      <c r="G2" s="5"/>
      <c r="H2" s="3"/>
      <c r="I2" s="3"/>
      <c r="J2" s="3"/>
      <c r="K2" s="3"/>
      <c r="L2" s="3"/>
      <c r="M2" s="3"/>
    </row>
    <row r="3" spans="1:13" ht="18">
      <c r="A3" s="6" t="s">
        <v>2</v>
      </c>
      <c r="B3" s="35" t="s">
        <v>92</v>
      </c>
      <c r="D3" s="5"/>
      <c r="E3" s="8"/>
      <c r="F3" s="5"/>
      <c r="G3" s="5"/>
      <c r="H3" s="3"/>
      <c r="I3" s="3"/>
      <c r="J3" s="3"/>
      <c r="K3" s="3"/>
      <c r="L3" s="3"/>
      <c r="M3" s="3"/>
    </row>
    <row r="4" spans="1:13" ht="18">
      <c r="A4" s="6" t="s">
        <v>3</v>
      </c>
      <c r="B4" s="35" t="s">
        <v>93</v>
      </c>
      <c r="D4" s="5"/>
      <c r="E4" s="5"/>
      <c r="F4" s="5"/>
      <c r="G4" s="3"/>
      <c r="H4" s="3"/>
      <c r="I4" s="3"/>
      <c r="J4" s="3"/>
      <c r="K4" s="3"/>
      <c r="L4" s="3"/>
      <c r="M4" s="3"/>
    </row>
    <row r="5" spans="1:13" ht="18">
      <c r="A5" s="6" t="s">
        <v>5</v>
      </c>
      <c r="B5" s="35" t="s">
        <v>6</v>
      </c>
      <c r="D5" s="5"/>
      <c r="E5" s="8"/>
      <c r="F5" s="5"/>
      <c r="G5" s="5"/>
      <c r="H5" s="3"/>
      <c r="I5" s="3"/>
      <c r="J5" s="3"/>
      <c r="K5" s="3"/>
      <c r="L5" s="3"/>
      <c r="M5" s="3"/>
    </row>
    <row r="6" spans="1:13" ht="12.75">
      <c r="A6" s="7" t="s">
        <v>185</v>
      </c>
      <c r="B6" s="2" t="s">
        <v>189</v>
      </c>
      <c r="C6" s="1"/>
      <c r="D6" s="1"/>
      <c r="E6" s="8"/>
      <c r="F6" s="1"/>
      <c r="G6" s="1"/>
      <c r="H6" s="3"/>
      <c r="I6" s="3"/>
      <c r="J6" s="3"/>
      <c r="K6" s="3"/>
      <c r="L6" s="3"/>
      <c r="M6" s="3"/>
    </row>
    <row r="7" spans="1:13" ht="12.75">
      <c r="A7" s="7" t="s">
        <v>7</v>
      </c>
      <c r="B7" s="7"/>
      <c r="C7" s="1"/>
      <c r="D7" s="1"/>
      <c r="E7" s="8"/>
      <c r="F7" s="1"/>
      <c r="G7" s="1"/>
      <c r="H7" s="3"/>
      <c r="I7" s="3"/>
      <c r="J7" s="3"/>
      <c r="K7" s="3"/>
      <c r="L7" s="3"/>
      <c r="M7" s="3"/>
    </row>
    <row r="8" spans="1:13" ht="12.75">
      <c r="A8" s="7"/>
      <c r="B8" s="7"/>
      <c r="C8" s="1"/>
      <c r="D8" s="1"/>
      <c r="E8" s="8"/>
      <c r="F8" s="1"/>
      <c r="G8" s="1"/>
      <c r="H8" s="3"/>
      <c r="I8" s="3"/>
      <c r="J8" s="3"/>
      <c r="K8" s="3"/>
      <c r="L8" s="3"/>
      <c r="M8" s="3"/>
    </row>
    <row r="9" spans="1:13" ht="12.75">
      <c r="A9" s="7" t="s">
        <v>8</v>
      </c>
      <c r="B9" s="7"/>
      <c r="C9" s="1"/>
      <c r="D9" s="1"/>
      <c r="E9" s="3"/>
      <c r="F9" s="1"/>
      <c r="G9" s="1"/>
      <c r="H9" s="3"/>
      <c r="I9" s="3"/>
      <c r="J9" s="3"/>
      <c r="K9" s="3"/>
      <c r="L9" s="3"/>
      <c r="M9" s="3"/>
    </row>
    <row r="10" spans="1:13" ht="12.75">
      <c r="A10" s="7"/>
      <c r="B10" s="7"/>
      <c r="C10" s="1"/>
      <c r="D10" s="1"/>
      <c r="E10" s="3"/>
      <c r="F10" s="1"/>
      <c r="G10" s="1"/>
      <c r="H10" s="3"/>
      <c r="I10" s="3"/>
      <c r="J10" s="3"/>
      <c r="K10" s="3"/>
      <c r="L10" s="3"/>
      <c r="M10" s="3"/>
    </row>
    <row r="11" spans="1:13" ht="12.75">
      <c r="A11" s="7"/>
      <c r="B11" s="7"/>
      <c r="C11" s="1"/>
      <c r="D11" s="1"/>
      <c r="E11" s="3"/>
      <c r="F11" s="1"/>
      <c r="G11" s="1"/>
      <c r="H11" s="3"/>
      <c r="I11" s="3"/>
      <c r="J11" s="3"/>
      <c r="K11" s="3"/>
      <c r="L11" s="3"/>
      <c r="M11" s="3"/>
    </row>
    <row r="12" spans="1:13" ht="13.5" thickBot="1">
      <c r="A12" s="3"/>
      <c r="B12" s="3"/>
      <c r="C12" s="1"/>
      <c r="D12" s="1"/>
      <c r="E12" s="1"/>
      <c r="F12" s="1"/>
      <c r="G12" s="1"/>
      <c r="H12" s="3"/>
      <c r="I12" s="3"/>
      <c r="J12" s="3"/>
      <c r="K12" s="3"/>
      <c r="L12" s="3"/>
      <c r="M12" s="3"/>
    </row>
    <row r="13" spans="1:13" ht="57">
      <c r="A13" s="8"/>
      <c r="B13" s="8"/>
      <c r="C13" s="14">
        <v>1990</v>
      </c>
      <c r="D13" s="15">
        <v>2000</v>
      </c>
      <c r="E13" s="82">
        <v>2010</v>
      </c>
      <c r="F13" s="82">
        <v>2020</v>
      </c>
      <c r="G13" s="83">
        <v>2030</v>
      </c>
      <c r="H13" s="3"/>
      <c r="I13" s="14" t="s">
        <v>10</v>
      </c>
      <c r="J13" s="15" t="s">
        <v>11</v>
      </c>
      <c r="K13" s="15" t="s">
        <v>12</v>
      </c>
      <c r="L13" s="16" t="s">
        <v>13</v>
      </c>
      <c r="M13" s="17"/>
    </row>
    <row r="14" spans="1:13" ht="21.75" thickBot="1">
      <c r="A14" s="7" t="s">
        <v>67</v>
      </c>
      <c r="B14" s="84" t="s">
        <v>68</v>
      </c>
      <c r="C14" s="349" t="s">
        <v>69</v>
      </c>
      <c r="D14" s="350"/>
      <c r="E14" s="350"/>
      <c r="F14" s="350"/>
      <c r="G14" s="351"/>
      <c r="H14" s="39"/>
      <c r="I14" s="359" t="s">
        <v>14</v>
      </c>
      <c r="J14" s="364"/>
      <c r="K14" s="364"/>
      <c r="L14" s="365"/>
      <c r="M14" s="8"/>
    </row>
    <row r="15" spans="1:13" ht="12.75">
      <c r="A15" s="85" t="s">
        <v>70</v>
      </c>
      <c r="B15" s="86"/>
      <c r="C15" s="87"/>
      <c r="D15" s="88"/>
      <c r="E15" s="88"/>
      <c r="F15" s="88"/>
      <c r="G15" s="89"/>
      <c r="H15" s="39"/>
      <c r="I15" s="90"/>
      <c r="J15" s="91"/>
      <c r="K15" s="91"/>
      <c r="L15" s="92"/>
      <c r="M15" s="3"/>
    </row>
    <row r="16" spans="1:13" ht="12.75">
      <c r="A16" s="104" t="s">
        <v>190</v>
      </c>
      <c r="B16" s="94" t="s">
        <v>88</v>
      </c>
      <c r="C16" s="105">
        <v>121.75841996774673</v>
      </c>
      <c r="D16" s="106">
        <v>61.68822628860027</v>
      </c>
      <c r="E16" s="106">
        <v>20.203775811608395</v>
      </c>
      <c r="F16" s="106">
        <v>21.234661944886778</v>
      </c>
      <c r="G16" s="107">
        <v>23.053564313791412</v>
      </c>
      <c r="H16" s="39"/>
      <c r="I16" s="98">
        <v>-0.06573446520408766</v>
      </c>
      <c r="J16" s="36">
        <v>-0.10561805030175742</v>
      </c>
      <c r="K16" s="36">
        <v>0.0049889370719917725</v>
      </c>
      <c r="L16" s="37">
        <v>0.00825241978812885</v>
      </c>
      <c r="M16" s="3"/>
    </row>
    <row r="17" spans="1:13" ht="12.75">
      <c r="A17" s="93"/>
      <c r="B17" s="94" t="s">
        <v>89</v>
      </c>
      <c r="C17" s="95">
        <v>296.6449875471961</v>
      </c>
      <c r="D17" s="96">
        <v>284.00693498246187</v>
      </c>
      <c r="E17" s="96">
        <v>289.9160490990479</v>
      </c>
      <c r="F17" s="96">
        <v>278.75779183979466</v>
      </c>
      <c r="G17" s="97">
        <v>263.18989535015123</v>
      </c>
      <c r="H17" s="39"/>
      <c r="I17" s="98">
        <v>-0.004344280085273322</v>
      </c>
      <c r="J17" s="36">
        <v>0.002061395599615601</v>
      </c>
      <c r="K17" s="36">
        <v>-0.003917119995276996</v>
      </c>
      <c r="L17" s="37">
        <v>-0.005730265834847037</v>
      </c>
      <c r="M17" s="3"/>
    </row>
    <row r="18" spans="1:13" ht="12.75">
      <c r="A18" s="93"/>
      <c r="B18" s="94" t="s">
        <v>74</v>
      </c>
      <c r="C18" s="95">
        <v>35.18624150497242</v>
      </c>
      <c r="D18" s="96">
        <v>37.81446361597326</v>
      </c>
      <c r="E18" s="96">
        <v>37.84668832081084</v>
      </c>
      <c r="F18" s="96">
        <v>35.707897398562714</v>
      </c>
      <c r="G18" s="97">
        <v>34.93650452150586</v>
      </c>
      <c r="H18" s="39"/>
      <c r="I18" s="98">
        <v>0.007229661211962224</v>
      </c>
      <c r="J18" s="36">
        <v>8.51852726977409E-05</v>
      </c>
      <c r="K18" s="36">
        <v>-0.00580027321071741</v>
      </c>
      <c r="L18" s="37">
        <v>-0.002181579147709778</v>
      </c>
      <c r="M18" s="3"/>
    </row>
    <row r="19" spans="1:13" ht="12.75">
      <c r="A19" s="93"/>
      <c r="B19" s="94" t="s">
        <v>90</v>
      </c>
      <c r="C19" s="95">
        <v>14.780558186842638</v>
      </c>
      <c r="D19" s="96">
        <v>29.28263944668143</v>
      </c>
      <c r="E19" s="96">
        <v>36.00012571953296</v>
      </c>
      <c r="F19" s="96">
        <v>34.31674963879702</v>
      </c>
      <c r="G19" s="97">
        <v>37.74259791172</v>
      </c>
      <c r="H19" s="39"/>
      <c r="I19" s="98">
        <v>0.07075950549297616</v>
      </c>
      <c r="J19" s="36">
        <v>0.020867504112871194</v>
      </c>
      <c r="K19" s="36">
        <v>-0.004777438365857867</v>
      </c>
      <c r="L19" s="37">
        <v>0.009560998287082567</v>
      </c>
      <c r="M19" s="3"/>
    </row>
    <row r="20" spans="1:13" ht="12.75">
      <c r="A20" s="93"/>
      <c r="B20" s="94" t="s">
        <v>77</v>
      </c>
      <c r="C20" s="95">
        <v>49.72623171830533</v>
      </c>
      <c r="D20" s="96">
        <v>40.28048253138346</v>
      </c>
      <c r="E20" s="96">
        <v>37.12356322197255</v>
      </c>
      <c r="F20" s="96">
        <v>39.22693725873095</v>
      </c>
      <c r="G20" s="97">
        <v>38.60587126191334</v>
      </c>
      <c r="H20" s="39"/>
      <c r="I20" s="98">
        <v>-0.020846204967588045</v>
      </c>
      <c r="J20" s="36">
        <v>-0.00812830044966939</v>
      </c>
      <c r="K20" s="36">
        <v>0.0055263935328393465</v>
      </c>
      <c r="L20" s="37">
        <v>-0.0015946587416807434</v>
      </c>
      <c r="M20" s="3"/>
    </row>
    <row r="21" spans="1:13" ht="12.75">
      <c r="A21" s="93"/>
      <c r="B21" s="94" t="s">
        <v>78</v>
      </c>
      <c r="C21" s="95">
        <v>22.470039052801212</v>
      </c>
      <c r="D21" s="95">
        <v>19.567796448826073</v>
      </c>
      <c r="E21" s="99">
        <v>19.567796448826186</v>
      </c>
      <c r="F21" s="99">
        <v>18.68408951242759</v>
      </c>
      <c r="G21" s="97">
        <v>18.684089512427533</v>
      </c>
      <c r="H21" s="39"/>
      <c r="I21" s="98">
        <v>-0.013734572890677366</v>
      </c>
      <c r="J21" s="36">
        <v>0</v>
      </c>
      <c r="K21" s="36">
        <v>-0.00461062261106282</v>
      </c>
      <c r="L21" s="37">
        <v>0</v>
      </c>
      <c r="M21" s="3"/>
    </row>
    <row r="22" spans="1:13" ht="12.75">
      <c r="A22" s="93"/>
      <c r="B22" s="94"/>
      <c r="C22" s="95"/>
      <c r="D22" s="96"/>
      <c r="E22" s="96"/>
      <c r="F22" s="96"/>
      <c r="G22" s="97"/>
      <c r="H22" s="39"/>
      <c r="I22" s="101"/>
      <c r="J22" s="102"/>
      <c r="K22" s="102"/>
      <c r="L22" s="103"/>
      <c r="M22" s="3"/>
    </row>
    <row r="23" spans="1:13" ht="12.75">
      <c r="A23" s="109" t="s">
        <v>79</v>
      </c>
      <c r="B23" s="109"/>
      <c r="C23" s="105"/>
      <c r="D23" s="106"/>
      <c r="E23" s="106"/>
      <c r="F23" s="106"/>
      <c r="G23" s="107"/>
      <c r="H23" s="39"/>
      <c r="I23" s="110"/>
      <c r="J23" s="111"/>
      <c r="K23" s="111"/>
      <c r="L23" s="112"/>
      <c r="M23" s="3"/>
    </row>
    <row r="24" spans="1:13" ht="12.75">
      <c r="A24" s="104" t="s">
        <v>190</v>
      </c>
      <c r="B24" s="94" t="s">
        <v>88</v>
      </c>
      <c r="C24" s="105">
        <v>106.0962052488327</v>
      </c>
      <c r="D24" s="106">
        <v>49.77731974959374</v>
      </c>
      <c r="E24" s="106">
        <v>17.813077236914474</v>
      </c>
      <c r="F24" s="106">
        <v>18.945743168946425</v>
      </c>
      <c r="G24" s="107">
        <v>21.138483216369213</v>
      </c>
      <c r="H24" s="39"/>
      <c r="I24" s="98">
        <v>-0.07288594338058796</v>
      </c>
      <c r="J24" s="36">
        <v>-0.09765888937082623</v>
      </c>
      <c r="K24" s="36">
        <v>0.00618368126605473</v>
      </c>
      <c r="L24" s="37">
        <v>0.011011783942177278</v>
      </c>
      <c r="M24" s="3"/>
    </row>
    <row r="25" spans="1:13" ht="12.75">
      <c r="A25" s="93"/>
      <c r="B25" s="94" t="s">
        <v>89</v>
      </c>
      <c r="C25" s="95">
        <v>214.48895220108034</v>
      </c>
      <c r="D25" s="96">
        <v>203.246311038208</v>
      </c>
      <c r="E25" s="96">
        <v>201.24761388282167</v>
      </c>
      <c r="F25" s="96">
        <v>188.51092497808887</v>
      </c>
      <c r="G25" s="97">
        <v>176.13365338021234</v>
      </c>
      <c r="H25" s="39"/>
      <c r="I25" s="98">
        <v>-0.005369495821277659</v>
      </c>
      <c r="J25" s="36">
        <v>-0.000987765702390675</v>
      </c>
      <c r="K25" s="36">
        <v>-0.006516683426327052</v>
      </c>
      <c r="L25" s="37">
        <v>-0.006768277491961849</v>
      </c>
      <c r="M25" s="3"/>
    </row>
    <row r="26" spans="1:13" ht="12.75">
      <c r="A26" s="93"/>
      <c r="B26" s="94" t="s">
        <v>74</v>
      </c>
      <c r="C26" s="95">
        <v>23.495218557715415</v>
      </c>
      <c r="D26" s="96">
        <v>21.348671602606775</v>
      </c>
      <c r="E26" s="96">
        <v>21.68752898999591</v>
      </c>
      <c r="F26" s="96">
        <v>20.233068615253543</v>
      </c>
      <c r="G26" s="97">
        <v>19.570376343083936</v>
      </c>
      <c r="H26" s="39"/>
      <c r="I26" s="98">
        <v>-0.009534992623967287</v>
      </c>
      <c r="J26" s="36">
        <v>0.0015760282992822727</v>
      </c>
      <c r="K26" s="36">
        <v>-0.006917867460748073</v>
      </c>
      <c r="L26" s="37">
        <v>-0.003324592683349281</v>
      </c>
      <c r="M26" s="3"/>
    </row>
    <row r="27" spans="1:13" ht="12.75">
      <c r="A27" s="93"/>
      <c r="B27" s="94" t="s">
        <v>90</v>
      </c>
      <c r="C27" s="95">
        <v>11.659997557902336</v>
      </c>
      <c r="D27" s="96">
        <v>24.873247819095848</v>
      </c>
      <c r="E27" s="96">
        <v>29.4279396222584</v>
      </c>
      <c r="F27" s="96">
        <v>25.32578364234137</v>
      </c>
      <c r="G27" s="97">
        <v>25.46479494956666</v>
      </c>
      <c r="H27" s="39"/>
      <c r="I27" s="98">
        <v>0.07870676839535218</v>
      </c>
      <c r="J27" s="36">
        <v>0.01695734166650542</v>
      </c>
      <c r="K27" s="36">
        <v>-0.014900035076171547</v>
      </c>
      <c r="L27" s="37">
        <v>0.000547541343415503</v>
      </c>
      <c r="M27" s="3"/>
    </row>
    <row r="28" spans="1:13" ht="12.75">
      <c r="A28" s="93"/>
      <c r="B28" s="94" t="s">
        <v>77</v>
      </c>
      <c r="C28" s="95">
        <v>35.257712728718175</v>
      </c>
      <c r="D28" s="96">
        <v>33.27689296395984</v>
      </c>
      <c r="E28" s="96">
        <v>30.376345786477426</v>
      </c>
      <c r="F28" s="96">
        <v>32.85845878547525</v>
      </c>
      <c r="G28" s="97">
        <v>32.43430053516143</v>
      </c>
      <c r="H28" s="39"/>
      <c r="I28" s="98">
        <v>-0.0057654213003675014</v>
      </c>
      <c r="J28" s="36">
        <v>-0.00907844427758664</v>
      </c>
      <c r="K28" s="36">
        <v>0.00788542777272494</v>
      </c>
      <c r="L28" s="37">
        <v>-0.0012984250908977257</v>
      </c>
      <c r="M28" s="3"/>
    </row>
    <row r="29" spans="1:13" ht="12.75">
      <c r="A29" s="93"/>
      <c r="B29" s="94" t="s">
        <v>78</v>
      </c>
      <c r="C29" s="95">
        <v>17.93343793802677</v>
      </c>
      <c r="D29" s="95">
        <v>16.99058075030615</v>
      </c>
      <c r="E29" s="99">
        <v>16.990580750306265</v>
      </c>
      <c r="F29" s="99">
        <v>16.22326420029242</v>
      </c>
      <c r="G29" s="97">
        <v>16.223264200292363</v>
      </c>
      <c r="H29" s="39"/>
      <c r="I29" s="98">
        <v>-0.005386231403647801</v>
      </c>
      <c r="J29" s="36">
        <v>0</v>
      </c>
      <c r="K29" s="36">
        <v>-0.004610622611062931</v>
      </c>
      <c r="L29" s="37">
        <v>0</v>
      </c>
      <c r="M29" s="3"/>
    </row>
    <row r="30" spans="1:13" ht="12.75">
      <c r="A30" s="113"/>
      <c r="B30" s="113"/>
      <c r="C30" s="95"/>
      <c r="D30" s="96"/>
      <c r="E30" s="96"/>
      <c r="F30" s="96"/>
      <c r="G30" s="97"/>
      <c r="H30" s="39"/>
      <c r="I30" s="101"/>
      <c r="J30" s="102"/>
      <c r="K30" s="102"/>
      <c r="L30" s="103"/>
      <c r="M30" s="3"/>
    </row>
    <row r="31" spans="1:13" ht="12.75">
      <c r="A31" s="109" t="s">
        <v>80</v>
      </c>
      <c r="B31" s="114"/>
      <c r="C31" s="105"/>
      <c r="D31" s="106"/>
      <c r="E31" s="106"/>
      <c r="F31" s="106"/>
      <c r="G31" s="107"/>
      <c r="H31" s="39"/>
      <c r="I31" s="110"/>
      <c r="J31" s="111"/>
      <c r="K31" s="111"/>
      <c r="L31" s="112"/>
      <c r="M31" s="3"/>
    </row>
    <row r="32" spans="1:12" ht="12.75">
      <c r="A32" s="104" t="s">
        <v>190</v>
      </c>
      <c r="B32" s="94" t="s">
        <v>88</v>
      </c>
      <c r="C32" s="105">
        <v>7.2243854975700375</v>
      </c>
      <c r="D32" s="106">
        <v>8.496672255396843</v>
      </c>
      <c r="E32" s="106">
        <v>1.7054102627786136</v>
      </c>
      <c r="F32" s="106">
        <v>1.6328054119725697</v>
      </c>
      <c r="G32" s="107">
        <v>1.366127454196221</v>
      </c>
      <c r="H32" s="39"/>
      <c r="I32" s="98">
        <v>0.016353519535186933</v>
      </c>
      <c r="J32" s="36">
        <v>-0.14835617747187646</v>
      </c>
      <c r="K32" s="36">
        <v>-0.004341155631982896</v>
      </c>
      <c r="L32" s="37">
        <v>-0.017673910016147154</v>
      </c>
    </row>
    <row r="33" spans="1:12" ht="12.75">
      <c r="A33" s="93"/>
      <c r="B33" s="94" t="s">
        <v>89</v>
      </c>
      <c r="C33" s="95">
        <v>30.256365895899737</v>
      </c>
      <c r="D33" s="96">
        <v>30.84940058532616</v>
      </c>
      <c r="E33" s="96">
        <v>33.866241550986615</v>
      </c>
      <c r="F33" s="96">
        <v>34.63994941151181</v>
      </c>
      <c r="G33" s="97">
        <v>33.17701957867116</v>
      </c>
      <c r="H33" s="39"/>
      <c r="I33" s="98">
        <v>0.0019429566000819243</v>
      </c>
      <c r="J33" s="36">
        <v>0.009373798772888353</v>
      </c>
      <c r="K33" s="36">
        <v>0.0022614461725385393</v>
      </c>
      <c r="L33" s="37">
        <v>-0.0043057205306337165</v>
      </c>
    </row>
    <row r="34" spans="1:12" ht="12.75">
      <c r="A34" s="93"/>
      <c r="B34" s="94" t="s">
        <v>74</v>
      </c>
      <c r="C34" s="95">
        <v>2.626768714065463</v>
      </c>
      <c r="D34" s="96">
        <v>7.838526013836598</v>
      </c>
      <c r="E34" s="96">
        <v>7.4069401140193465</v>
      </c>
      <c r="F34" s="96">
        <v>6.981005123303795</v>
      </c>
      <c r="G34" s="97">
        <v>6.885322609109449</v>
      </c>
      <c r="H34" s="39"/>
      <c r="I34" s="98">
        <v>0.11553000672480085</v>
      </c>
      <c r="J34" s="36">
        <v>-0.005647332954297202</v>
      </c>
      <c r="K34" s="36">
        <v>-0.005904947566276575</v>
      </c>
      <c r="L34" s="37">
        <v>-0.001379140010287161</v>
      </c>
    </row>
    <row r="35" spans="1:12" ht="12.75">
      <c r="A35" s="93"/>
      <c r="B35" s="94" t="s">
        <v>90</v>
      </c>
      <c r="C35" s="95">
        <v>0.8647451373315859</v>
      </c>
      <c r="D35" s="96">
        <v>1.5123222442219708</v>
      </c>
      <c r="E35" s="96">
        <v>2.5270667160923073</v>
      </c>
      <c r="F35" s="96">
        <v>2.8729088868589727</v>
      </c>
      <c r="G35" s="97">
        <v>3.112644186140141</v>
      </c>
      <c r="H35" s="39"/>
      <c r="I35" s="98">
        <v>0.05748842197597259</v>
      </c>
      <c r="J35" s="36">
        <v>0.05268209657532541</v>
      </c>
      <c r="K35" s="36">
        <v>0.012909197116908633</v>
      </c>
      <c r="L35" s="37">
        <v>0.008046956070707934</v>
      </c>
    </row>
    <row r="36" spans="1:12" ht="12.75">
      <c r="A36" s="100"/>
      <c r="B36" s="94" t="s">
        <v>77</v>
      </c>
      <c r="C36" s="95">
        <v>5.596772961335058</v>
      </c>
      <c r="D36" s="96">
        <v>3.0469927184462935</v>
      </c>
      <c r="E36" s="96">
        <v>2.84597589635252</v>
      </c>
      <c r="F36" s="96">
        <v>2.583070810435944</v>
      </c>
      <c r="G36" s="97">
        <v>2.2524214631478228</v>
      </c>
      <c r="H36" s="39"/>
      <c r="I36" s="98">
        <v>-0.05899187636027958</v>
      </c>
      <c r="J36" s="36">
        <v>-0.006801671201543846</v>
      </c>
      <c r="K36" s="36">
        <v>-0.009645887342204729</v>
      </c>
      <c r="L36" s="37">
        <v>-0.013603927154501316</v>
      </c>
    </row>
    <row r="37" spans="1:12" ht="12.75">
      <c r="A37" s="100"/>
      <c r="B37" s="94" t="s">
        <v>78</v>
      </c>
      <c r="C37" s="95">
        <v>3.961361327180647</v>
      </c>
      <c r="D37" s="95">
        <v>1.7441713397263072</v>
      </c>
      <c r="E37" s="99">
        <v>1.7441713397263143</v>
      </c>
      <c r="F37" s="99">
        <v>1.665402311480598</v>
      </c>
      <c r="G37" s="97">
        <v>1.6654023114805838</v>
      </c>
      <c r="H37" s="39"/>
      <c r="I37" s="98">
        <v>-0.07875643168243396</v>
      </c>
      <c r="J37" s="36">
        <v>0</v>
      </c>
      <c r="K37" s="36">
        <v>-0.004610622611063486</v>
      </c>
      <c r="L37" s="37">
        <v>-8.881784197001252E-16</v>
      </c>
    </row>
    <row r="38" spans="1:12" ht="13.5" thickBot="1">
      <c r="A38" s="115"/>
      <c r="B38" s="115"/>
      <c r="C38" s="116"/>
      <c r="D38" s="117"/>
      <c r="E38" s="117"/>
      <c r="F38" s="117"/>
      <c r="G38" s="118"/>
      <c r="H38" s="119"/>
      <c r="I38" s="120"/>
      <c r="J38" s="121"/>
      <c r="K38" s="121"/>
      <c r="L38" s="122"/>
    </row>
    <row r="39" spans="1:12" ht="12.75">
      <c r="A39" s="3" t="s">
        <v>60</v>
      </c>
      <c r="B39" s="1"/>
      <c r="C39" s="1"/>
      <c r="D39" s="1"/>
      <c r="E39" s="1"/>
      <c r="F39" s="1"/>
      <c r="G39" s="1"/>
      <c r="H39" s="3"/>
      <c r="I39" s="3"/>
      <c r="J39" s="3"/>
      <c r="K39" s="3"/>
      <c r="L39" s="3"/>
    </row>
    <row r="40" spans="1:12" ht="12.75">
      <c r="A40" s="1"/>
      <c r="B40" s="1"/>
      <c r="C40" s="1"/>
      <c r="D40" s="1"/>
      <c r="E40" s="1"/>
      <c r="F40" s="1"/>
      <c r="G40" s="1"/>
      <c r="H40" s="3"/>
      <c r="I40" s="3"/>
      <c r="J40" s="3"/>
      <c r="K40" s="3"/>
      <c r="L40" s="3"/>
    </row>
    <row r="41" spans="1:12" ht="12.75">
      <c r="A41" s="1"/>
      <c r="B41" s="1"/>
      <c r="C41" s="1"/>
      <c r="D41" s="1"/>
      <c r="E41" s="1"/>
      <c r="F41" s="1"/>
      <c r="G41" s="123"/>
      <c r="H41" s="3"/>
      <c r="I41" s="3"/>
      <c r="J41" s="3"/>
      <c r="K41" s="3"/>
      <c r="L41" s="3"/>
    </row>
    <row r="42" spans="1:12" ht="12.75">
      <c r="A42" s="109" t="s">
        <v>91</v>
      </c>
      <c r="B42" s="114"/>
      <c r="C42" s="105"/>
      <c r="D42" s="106"/>
      <c r="E42" s="106"/>
      <c r="F42" s="106"/>
      <c r="G42" s="107"/>
      <c r="H42" s="39"/>
      <c r="I42" s="110"/>
      <c r="J42" s="111"/>
      <c r="K42" s="111"/>
      <c r="L42" s="112"/>
    </row>
    <row r="43" spans="1:12" ht="12.75">
      <c r="A43" s="104" t="s">
        <v>127</v>
      </c>
      <c r="B43" s="94" t="s">
        <v>88</v>
      </c>
      <c r="C43" s="105">
        <v>2.1576000295639037</v>
      </c>
      <c r="D43" s="106">
        <v>1.8478718454077838</v>
      </c>
      <c r="E43" s="106">
        <v>0.3708957477389367</v>
      </c>
      <c r="F43" s="106">
        <v>0.35510551179576466</v>
      </c>
      <c r="G43" s="107">
        <v>0.2971079010661337</v>
      </c>
      <c r="H43" s="39"/>
      <c r="I43" s="98">
        <v>-0.015376740211625828</v>
      </c>
      <c r="J43" s="36">
        <v>-0.14835617747187657</v>
      </c>
      <c r="K43" s="36">
        <v>-0.004341155631982896</v>
      </c>
      <c r="L43" s="37">
        <v>-0.017673910016147154</v>
      </c>
    </row>
    <row r="44" spans="1:12" ht="12.75">
      <c r="A44" s="93"/>
      <c r="B44" s="94" t="s">
        <v>89</v>
      </c>
      <c r="C44" s="95">
        <v>5.42326238617301</v>
      </c>
      <c r="D44" s="96">
        <v>5.045427027916908</v>
      </c>
      <c r="E44" s="96">
        <v>4.9303965037365725</v>
      </c>
      <c r="F44" s="96">
        <v>4.715150986287333</v>
      </c>
      <c r="G44" s="97">
        <v>4.730149192564593</v>
      </c>
      <c r="H44" s="39"/>
      <c r="I44" s="98">
        <v>-0.007195513100803019</v>
      </c>
      <c r="J44" s="36">
        <v>-0.002303630807674595</v>
      </c>
      <c r="K44" s="36">
        <v>-0.0044538991839956354</v>
      </c>
      <c r="L44" s="37">
        <v>0.0003176310000199134</v>
      </c>
    </row>
    <row r="45" spans="1:12" ht="12.75">
      <c r="A45" s="93"/>
      <c r="B45" s="94" t="s">
        <v>74</v>
      </c>
      <c r="C45" s="95">
        <v>0.5686150837421418</v>
      </c>
      <c r="D45" s="96">
        <v>0.5373551401615143</v>
      </c>
      <c r="E45" s="96">
        <v>0.5300308500390731</v>
      </c>
      <c r="F45" s="96">
        <v>0.5087493779973872</v>
      </c>
      <c r="G45" s="97">
        <v>0.5113254745171272</v>
      </c>
      <c r="H45" s="39"/>
      <c r="I45" s="98">
        <v>-0.0056384946534662195</v>
      </c>
      <c r="J45" s="36">
        <v>-0.001371459142071374</v>
      </c>
      <c r="K45" s="36">
        <v>-0.004089584612318786</v>
      </c>
      <c r="L45" s="37">
        <v>0.0005052085480745649</v>
      </c>
    </row>
    <row r="46" spans="1:12" ht="12.75">
      <c r="A46" s="93"/>
      <c r="B46" s="94" t="s">
        <v>90</v>
      </c>
      <c r="C46" s="95">
        <v>0.48275110218152406</v>
      </c>
      <c r="D46" s="96">
        <v>1.2472627893596886</v>
      </c>
      <c r="E46" s="96">
        <v>1.2851256218022569</v>
      </c>
      <c r="F46" s="96">
        <v>1.0366633307529827</v>
      </c>
      <c r="G46" s="97">
        <v>1.0032056285783855</v>
      </c>
      <c r="H46" s="39"/>
      <c r="I46" s="98">
        <v>0.09957148589532916</v>
      </c>
      <c r="J46" s="36">
        <v>0.0029949852307182834</v>
      </c>
      <c r="K46" s="36">
        <v>-0.021255768477154047</v>
      </c>
      <c r="L46" s="37">
        <v>-0.0032752962852428125</v>
      </c>
    </row>
    <row r="47" spans="1:12" ht="12.75">
      <c r="A47" s="100"/>
      <c r="B47" s="94" t="s">
        <v>77</v>
      </c>
      <c r="C47" s="95">
        <v>0.2326829582928076</v>
      </c>
      <c r="D47" s="96">
        <v>0.2286245359188877</v>
      </c>
      <c r="E47" s="96">
        <v>0.22654642752695153</v>
      </c>
      <c r="F47" s="96">
        <v>0.1940531012256182</v>
      </c>
      <c r="G47" s="97">
        <v>0.17501524059276985</v>
      </c>
      <c r="H47" s="39"/>
      <c r="I47" s="98">
        <v>-0.0017580284672862323</v>
      </c>
      <c r="J47" s="36">
        <v>-0.0009127007218850958</v>
      </c>
      <c r="K47" s="36">
        <v>-0.015362579183313962</v>
      </c>
      <c r="L47" s="37">
        <v>-0.010272749149759064</v>
      </c>
    </row>
    <row r="48" spans="1:12" ht="12.75">
      <c r="A48" s="100"/>
      <c r="B48" s="94" t="s">
        <v>78</v>
      </c>
      <c r="C48" s="95">
        <v>0.21989833046533214</v>
      </c>
      <c r="D48" s="95">
        <v>0.26164412767067624</v>
      </c>
      <c r="E48" s="99">
        <v>0.26164412767067624</v>
      </c>
      <c r="F48" s="99">
        <v>0.24982794125974017</v>
      </c>
      <c r="G48" s="97">
        <v>0.24982794125974284</v>
      </c>
      <c r="H48" s="39"/>
      <c r="I48" s="98">
        <v>0.017533944415120795</v>
      </c>
      <c r="J48" s="36">
        <v>0</v>
      </c>
      <c r="K48" s="36">
        <v>-0.004610622611063708</v>
      </c>
      <c r="L48" s="37">
        <v>0</v>
      </c>
    </row>
    <row r="49" spans="1:12" ht="13.5" thickBot="1">
      <c r="A49" s="115"/>
      <c r="B49" s="115"/>
      <c r="C49" s="116"/>
      <c r="D49" s="117"/>
      <c r="E49" s="117"/>
      <c r="F49" s="117"/>
      <c r="G49" s="118"/>
      <c r="H49" s="119"/>
      <c r="I49" s="120"/>
      <c r="J49" s="121"/>
      <c r="K49" s="121"/>
      <c r="L49" s="122"/>
    </row>
    <row r="50" spans="1:12" ht="12.75">
      <c r="A50" s="3" t="s">
        <v>60</v>
      </c>
      <c r="B50" s="1"/>
      <c r="C50" s="1"/>
      <c r="D50" s="1"/>
      <c r="E50" s="1"/>
      <c r="F50" s="1"/>
      <c r="G50" s="1"/>
      <c r="H50" s="3"/>
      <c r="I50" s="3"/>
      <c r="J50" s="3"/>
      <c r="K50" s="3"/>
      <c r="L50" s="3"/>
    </row>
  </sheetData>
  <autoFilter ref="A13:G15"/>
  <mergeCells count="2">
    <mergeCell ref="C14:G14"/>
    <mergeCell ref="I14:L14"/>
  </mergeCells>
  <printOptions/>
  <pageMargins left="0.23" right="0.17" top="0.21" bottom="0.17" header="0.18" footer="0.1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B6" sqref="B6"/>
    </sheetView>
  </sheetViews>
  <sheetFormatPr defaultColWidth="9.140625" defaultRowHeight="12.75"/>
  <cols>
    <col min="1" max="1" width="15.421875" style="0" customWidth="1"/>
    <col min="2" max="2" width="7.7109375" style="0" customWidth="1"/>
    <col min="3" max="3" width="8.00390625" style="0" customWidth="1"/>
    <col min="4" max="4" width="7.7109375" style="0" customWidth="1"/>
    <col min="5" max="6" width="8.140625" style="0" customWidth="1"/>
    <col min="7" max="7" width="5.00390625" style="0" customWidth="1"/>
    <col min="9" max="9" width="8.140625" style="0" customWidth="1"/>
    <col min="10" max="10" width="8.28125" style="0" customWidth="1"/>
    <col min="11" max="11" width="7.421875" style="0" customWidth="1"/>
  </cols>
  <sheetData>
    <row r="1" spans="1:12" ht="12.7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315" t="s">
        <v>1</v>
      </c>
      <c r="C2" s="35" t="s">
        <v>94</v>
      </c>
      <c r="D2" s="4"/>
      <c r="E2" s="4"/>
      <c r="F2" s="5"/>
      <c r="G2" s="5"/>
      <c r="H2" s="5"/>
      <c r="I2" s="5"/>
      <c r="J2" s="5"/>
      <c r="K2" s="5"/>
      <c r="L2" s="1"/>
    </row>
    <row r="3" spans="1:12" ht="18">
      <c r="A3" s="316" t="s">
        <v>2</v>
      </c>
      <c r="C3" s="7" t="s">
        <v>95</v>
      </c>
      <c r="D3" s="6"/>
      <c r="E3" s="6"/>
      <c r="F3" s="5"/>
      <c r="G3" s="5"/>
      <c r="H3" s="5"/>
      <c r="I3" s="5"/>
      <c r="J3" s="5"/>
      <c r="K3" s="5"/>
      <c r="L3" s="1"/>
    </row>
    <row r="4" spans="1:12" ht="18">
      <c r="A4" s="316" t="s">
        <v>3</v>
      </c>
      <c r="C4" s="7" t="s">
        <v>4</v>
      </c>
      <c r="D4" s="6"/>
      <c r="E4" s="6"/>
      <c r="F4" s="5"/>
      <c r="G4" s="5"/>
      <c r="H4" s="5"/>
      <c r="I4" s="5"/>
      <c r="J4" s="5"/>
      <c r="K4" s="5"/>
      <c r="L4" s="1"/>
    </row>
    <row r="5" spans="1:12" ht="18">
      <c r="A5" s="316" t="s">
        <v>5</v>
      </c>
      <c r="C5" s="7" t="s">
        <v>6</v>
      </c>
      <c r="D5" s="6"/>
      <c r="E5" s="6"/>
      <c r="F5" s="5"/>
      <c r="G5" s="5"/>
      <c r="H5" s="5"/>
      <c r="I5" s="5"/>
      <c r="J5" s="5"/>
      <c r="K5" s="5"/>
      <c r="L5" s="1"/>
    </row>
    <row r="6" spans="1:12" ht="12.75">
      <c r="A6" s="7" t="s">
        <v>185</v>
      </c>
      <c r="B6" s="2" t="s">
        <v>189</v>
      </c>
      <c r="C6" s="5"/>
      <c r="D6" s="5"/>
      <c r="E6" s="5"/>
      <c r="F6" s="5"/>
      <c r="G6" s="5"/>
      <c r="H6" s="5"/>
      <c r="I6" s="5"/>
      <c r="J6" s="5"/>
      <c r="K6" s="5"/>
      <c r="L6" s="1"/>
    </row>
    <row r="7" spans="1:12" ht="12.75">
      <c r="A7" s="7" t="s">
        <v>7</v>
      </c>
      <c r="B7" s="7"/>
      <c r="C7" s="7"/>
      <c r="D7" s="7"/>
      <c r="E7" s="7"/>
      <c r="F7" s="1"/>
      <c r="G7" s="1"/>
      <c r="H7" s="1"/>
      <c r="I7" s="1"/>
      <c r="J7" s="1"/>
      <c r="K7" s="1"/>
      <c r="L7" s="1"/>
    </row>
    <row r="8" spans="1:12" ht="12.75">
      <c r="A8" s="7"/>
      <c r="B8" s="7"/>
      <c r="C8" s="7"/>
      <c r="D8" s="7"/>
      <c r="E8" s="7"/>
      <c r="F8" s="1"/>
      <c r="G8" s="1"/>
      <c r="H8" s="1"/>
      <c r="I8" s="1"/>
      <c r="J8" s="1"/>
      <c r="K8" s="1"/>
      <c r="L8" s="1"/>
    </row>
    <row r="9" spans="1:12" ht="12.75">
      <c r="A9" s="7" t="s">
        <v>8</v>
      </c>
      <c r="B9" s="7"/>
      <c r="C9" s="7"/>
      <c r="D9" s="7"/>
      <c r="E9" s="7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 thickBot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57">
      <c r="A12" s="8" t="s">
        <v>9</v>
      </c>
      <c r="B12" s="9">
        <v>1990</v>
      </c>
      <c r="C12" s="10">
        <v>2000</v>
      </c>
      <c r="D12" s="11">
        <v>2010</v>
      </c>
      <c r="E12" s="11">
        <v>2020</v>
      </c>
      <c r="F12" s="12">
        <v>2030</v>
      </c>
      <c r="G12" s="13"/>
      <c r="H12" s="14" t="s">
        <v>10</v>
      </c>
      <c r="I12" s="15" t="s">
        <v>11</v>
      </c>
      <c r="J12" s="15" t="s">
        <v>12</v>
      </c>
      <c r="K12" s="16" t="s">
        <v>13</v>
      </c>
      <c r="L12" s="1"/>
    </row>
    <row r="13" spans="1:12" ht="13.5" thickBot="1">
      <c r="A13" s="3"/>
      <c r="B13" s="349" t="s">
        <v>4</v>
      </c>
      <c r="C13" s="350"/>
      <c r="D13" s="350"/>
      <c r="E13" s="350"/>
      <c r="F13" s="351"/>
      <c r="G13" s="3"/>
      <c r="H13" s="359" t="s">
        <v>14</v>
      </c>
      <c r="I13" s="364"/>
      <c r="J13" s="364"/>
      <c r="K13" s="365"/>
      <c r="L13" s="1"/>
    </row>
    <row r="14" spans="1:12" ht="12.75">
      <c r="A14" s="229" t="s">
        <v>15</v>
      </c>
      <c r="B14" s="258">
        <v>1.48459522</v>
      </c>
      <c r="C14" s="259">
        <v>1.735359721</v>
      </c>
      <c r="D14" s="259">
        <v>2.631293950547296</v>
      </c>
      <c r="E14" s="259">
        <v>2.4235491965209426</v>
      </c>
      <c r="F14" s="260">
        <v>2.51775376556431</v>
      </c>
      <c r="G14" s="233"/>
      <c r="H14" s="310">
        <v>0.01572968612404524</v>
      </c>
      <c r="I14" s="266">
        <v>0.04250461315608134</v>
      </c>
      <c r="J14" s="266">
        <v>-0.008190537831265998</v>
      </c>
      <c r="K14" s="267">
        <v>0.003820686813255758</v>
      </c>
      <c r="L14" s="1"/>
    </row>
    <row r="15" spans="1:12" ht="12.75">
      <c r="A15" s="236" t="s">
        <v>16</v>
      </c>
      <c r="B15" s="261">
        <v>0.15840410387516393</v>
      </c>
      <c r="C15" s="240">
        <v>1.3172400477664514</v>
      </c>
      <c r="D15" s="240">
        <v>2.36656301110713</v>
      </c>
      <c r="E15" s="240">
        <v>2.2203364585791467</v>
      </c>
      <c r="F15" s="241">
        <v>2.2935349567100634</v>
      </c>
      <c r="G15" s="233"/>
      <c r="H15" s="311">
        <v>0.23591854732343265</v>
      </c>
      <c r="I15" s="269">
        <v>0.060340414320198654</v>
      </c>
      <c r="J15" s="269">
        <v>-0.006357699157779062</v>
      </c>
      <c r="K15" s="270">
        <v>0.003248819437781325</v>
      </c>
      <c r="L15" s="1"/>
    </row>
    <row r="16" spans="1:12" ht="12.75">
      <c r="A16" s="236" t="s">
        <v>17</v>
      </c>
      <c r="B16" s="261">
        <v>0.0654811111111111</v>
      </c>
      <c r="C16" s="240">
        <v>0.7925666000000001</v>
      </c>
      <c r="D16" s="240">
        <v>1.5815478661330575</v>
      </c>
      <c r="E16" s="240">
        <v>1.4577770147375924</v>
      </c>
      <c r="F16" s="241">
        <v>1.5089487781751205</v>
      </c>
      <c r="G16" s="233"/>
      <c r="H16" s="311">
        <v>0.2831929729216167</v>
      </c>
      <c r="I16" s="269">
        <v>0.07153079633667514</v>
      </c>
      <c r="J16" s="269">
        <v>-0.008116020497660359</v>
      </c>
      <c r="K16" s="270">
        <v>0.003456013514599343</v>
      </c>
      <c r="L16" s="1"/>
    </row>
    <row r="17" spans="1:12" ht="12.75">
      <c r="A17" s="236" t="s">
        <v>18</v>
      </c>
      <c r="B17" s="261">
        <v>0.0944757071</v>
      </c>
      <c r="C17" s="240">
        <v>0.5756703020999999</v>
      </c>
      <c r="D17" s="240">
        <v>1.1317933078050664</v>
      </c>
      <c r="E17" s="240">
        <v>1.0438403717676177</v>
      </c>
      <c r="F17" s="241">
        <v>1.075920195992966</v>
      </c>
      <c r="G17" s="233"/>
      <c r="H17" s="311">
        <v>0.1980787559901378</v>
      </c>
      <c r="I17" s="269">
        <v>0.0699397673770652</v>
      </c>
      <c r="J17" s="269">
        <v>-0.008057046166154769</v>
      </c>
      <c r="K17" s="270">
        <v>0.0030315573572607946</v>
      </c>
      <c r="L17" s="1"/>
    </row>
    <row r="18" spans="1:12" ht="12.75">
      <c r="A18" s="236" t="s">
        <v>19</v>
      </c>
      <c r="B18" s="261">
        <v>7.638833431000001</v>
      </c>
      <c r="C18" s="240">
        <v>11.101576244</v>
      </c>
      <c r="D18" s="240">
        <v>12.039224889161867</v>
      </c>
      <c r="E18" s="240">
        <v>11.463465864057355</v>
      </c>
      <c r="F18" s="241">
        <v>11.947645061987101</v>
      </c>
      <c r="G18" s="233"/>
      <c r="H18" s="311">
        <v>0.03809180016225899</v>
      </c>
      <c r="I18" s="269">
        <v>0.008141257019511183</v>
      </c>
      <c r="J18" s="269">
        <v>-0.004888508443168127</v>
      </c>
      <c r="K18" s="270">
        <v>0.004145478425898963</v>
      </c>
      <c r="L18" s="1"/>
    </row>
    <row r="19" spans="1:12" ht="12.75">
      <c r="A19" s="236" t="s">
        <v>28</v>
      </c>
      <c r="B19" s="261">
        <v>10.101700000000001</v>
      </c>
      <c r="C19" s="240">
        <v>11.43772228</v>
      </c>
      <c r="D19" s="240">
        <v>11.668606558759622</v>
      </c>
      <c r="E19" s="240">
        <v>10.912877883022487</v>
      </c>
      <c r="F19" s="241">
        <v>11.342628760116375</v>
      </c>
      <c r="G19" s="233"/>
      <c r="H19" s="311">
        <v>0.01249877874641836</v>
      </c>
      <c r="I19" s="269">
        <v>0.0020005154397089164</v>
      </c>
      <c r="J19" s="269">
        <v>-0.006673481400088721</v>
      </c>
      <c r="K19" s="270">
        <v>0.003869922434151185</v>
      </c>
      <c r="L19" s="1"/>
    </row>
    <row r="20" spans="1:12" ht="12.75">
      <c r="A20" s="236" t="s">
        <v>29</v>
      </c>
      <c r="B20" s="261">
        <v>0.5241055609861948</v>
      </c>
      <c r="C20" s="240">
        <v>0.801186727725129</v>
      </c>
      <c r="D20" s="240">
        <v>0.9094478884529827</v>
      </c>
      <c r="E20" s="240">
        <v>0.8553351743807202</v>
      </c>
      <c r="F20" s="241">
        <v>0.907865156447725</v>
      </c>
      <c r="G20" s="233"/>
      <c r="H20" s="314">
        <v>0.05286743499106523</v>
      </c>
      <c r="I20" s="269">
        <v>0.012755026314299922</v>
      </c>
      <c r="J20" s="269">
        <v>-0.00611565185162255</v>
      </c>
      <c r="K20" s="270">
        <v>0.00597804285557646</v>
      </c>
      <c r="L20" s="1"/>
    </row>
    <row r="21" spans="1:12" ht="12.75">
      <c r="A21" s="236" t="s">
        <v>30</v>
      </c>
      <c r="B21" s="261">
        <v>0.15347030150753768</v>
      </c>
      <c r="C21" s="240">
        <v>0.5473834272</v>
      </c>
      <c r="D21" s="240">
        <v>0.6001576173617823</v>
      </c>
      <c r="E21" s="240">
        <v>0.628450901370254</v>
      </c>
      <c r="F21" s="241">
        <v>0.6547380284756742</v>
      </c>
      <c r="G21" s="233"/>
      <c r="H21" s="311">
        <v>0.13560351942402393</v>
      </c>
      <c r="I21" s="269">
        <v>0.009246769208945294</v>
      </c>
      <c r="J21" s="269">
        <v>0.004617185335512142</v>
      </c>
      <c r="K21" s="270">
        <v>0.0041061366188834825</v>
      </c>
      <c r="L21" s="1"/>
    </row>
    <row r="22" spans="1:12" ht="12.75">
      <c r="A22" s="236" t="s">
        <v>31</v>
      </c>
      <c r="B22" s="261">
        <v>0.9214205759999999</v>
      </c>
      <c r="C22" s="240">
        <v>2.7110534079999997</v>
      </c>
      <c r="D22" s="240">
        <v>3.1053433877528414</v>
      </c>
      <c r="E22" s="240">
        <v>2.9054901250521157</v>
      </c>
      <c r="F22" s="241">
        <v>3.0293951000937773</v>
      </c>
      <c r="G22" s="233"/>
      <c r="H22" s="311">
        <v>0.11395594787979046</v>
      </c>
      <c r="I22" s="269">
        <v>0.013671312318366047</v>
      </c>
      <c r="J22" s="269">
        <v>-0.006630143692656243</v>
      </c>
      <c r="K22" s="270">
        <v>0.004184818885778929</v>
      </c>
      <c r="L22" s="1"/>
    </row>
    <row r="23" spans="1:12" ht="12.75">
      <c r="A23" s="236" t="s">
        <v>32</v>
      </c>
      <c r="B23" s="261">
        <v>0.022704405640937845</v>
      </c>
      <c r="C23" s="240">
        <v>0.1430760886380928</v>
      </c>
      <c r="D23" s="240">
        <v>0.24582183769453</v>
      </c>
      <c r="E23" s="240">
        <v>0.22944536074241081</v>
      </c>
      <c r="F23" s="241">
        <v>0.24129604154073578</v>
      </c>
      <c r="G23" s="233"/>
      <c r="H23" s="311">
        <v>0.20211410277059394</v>
      </c>
      <c r="I23" s="269">
        <v>0.055614483240886914</v>
      </c>
      <c r="J23" s="269">
        <v>-0.006870500936818291</v>
      </c>
      <c r="K23" s="270">
        <v>0.0050486664001390125</v>
      </c>
      <c r="L23" s="1"/>
    </row>
    <row r="24" spans="1:12" ht="12.75">
      <c r="A24" s="236" t="s">
        <v>33</v>
      </c>
      <c r="B24" s="261">
        <v>7.050483</v>
      </c>
      <c r="C24" s="240">
        <v>5.6696381449999995</v>
      </c>
      <c r="D24" s="240">
        <v>6.236120314720919</v>
      </c>
      <c r="E24" s="240">
        <v>6.100670253797045</v>
      </c>
      <c r="F24" s="241">
        <v>6.366441560921132</v>
      </c>
      <c r="G24" s="233"/>
      <c r="H24" s="311">
        <v>-0.021561243100578276</v>
      </c>
      <c r="I24" s="269">
        <v>0.009568785675307945</v>
      </c>
      <c r="J24" s="269">
        <v>-0.002193550820146717</v>
      </c>
      <c r="K24" s="270">
        <v>0.004273309259339886</v>
      </c>
      <c r="L24" s="1"/>
    </row>
    <row r="25" spans="1:12" ht="12.75">
      <c r="A25" s="236" t="s">
        <v>34</v>
      </c>
      <c r="B25" s="261">
        <v>0.06071376778505419</v>
      </c>
      <c r="C25" s="240">
        <v>0.12193553527057045</v>
      </c>
      <c r="D25" s="240">
        <v>0.12459082434600949</v>
      </c>
      <c r="E25" s="240">
        <v>0.13438932096095377</v>
      </c>
      <c r="F25" s="241">
        <v>0.14362755869871402</v>
      </c>
      <c r="G25" s="233"/>
      <c r="H25" s="311">
        <v>0.07222100377951435</v>
      </c>
      <c r="I25" s="269">
        <v>0.00215656776436024</v>
      </c>
      <c r="J25" s="269">
        <v>0.007599329953703382</v>
      </c>
      <c r="K25" s="270">
        <v>0.006670407060569428</v>
      </c>
      <c r="L25" s="1"/>
    </row>
    <row r="26" spans="1:12" ht="12.75">
      <c r="A26" s="236" t="s">
        <v>35</v>
      </c>
      <c r="B26" s="261">
        <v>3.287340496</v>
      </c>
      <c r="C26" s="240">
        <v>8.787297423999998</v>
      </c>
      <c r="D26" s="240">
        <v>11.501075661942615</v>
      </c>
      <c r="E26" s="240">
        <v>10.63321682647182</v>
      </c>
      <c r="F26" s="241">
        <v>11.19987371101469</v>
      </c>
      <c r="G26" s="233"/>
      <c r="H26" s="311">
        <v>0.10331891494807888</v>
      </c>
      <c r="I26" s="269">
        <v>0.027278771094598975</v>
      </c>
      <c r="J26" s="269">
        <v>-0.007815082452472644</v>
      </c>
      <c r="K26" s="270">
        <v>0.005205475465735576</v>
      </c>
      <c r="L26" s="1"/>
    </row>
    <row r="27" spans="1:12" ht="12.75">
      <c r="A27" s="236" t="s">
        <v>36</v>
      </c>
      <c r="B27" s="261">
        <v>0.5273089999999999</v>
      </c>
      <c r="C27" s="240">
        <v>0.7211516</v>
      </c>
      <c r="D27" s="240">
        <v>0.9934715258317516</v>
      </c>
      <c r="E27" s="240">
        <v>0.9803723244671183</v>
      </c>
      <c r="F27" s="241">
        <v>1.0207794188184176</v>
      </c>
      <c r="G27" s="233"/>
      <c r="H27" s="311">
        <v>0.031801461643548024</v>
      </c>
      <c r="I27" s="269">
        <v>0.03255426589700394</v>
      </c>
      <c r="J27" s="269">
        <v>-0.0013264173979861127</v>
      </c>
      <c r="K27" s="270">
        <v>0.00404710029476818</v>
      </c>
      <c r="L27" s="1"/>
    </row>
    <row r="28" spans="1:12" ht="12.75">
      <c r="A28" s="236" t="s">
        <v>37</v>
      </c>
      <c r="B28" s="261">
        <v>14.379010000000001</v>
      </c>
      <c r="C28" s="240">
        <v>11.240328209</v>
      </c>
      <c r="D28" s="240">
        <v>13.396610169194538</v>
      </c>
      <c r="E28" s="240">
        <v>12.464040571530077</v>
      </c>
      <c r="F28" s="241">
        <v>13.091199932988049</v>
      </c>
      <c r="G28" s="233"/>
      <c r="H28" s="311">
        <v>-0.02432539631049635</v>
      </c>
      <c r="I28" s="269">
        <v>0.01770426073413689</v>
      </c>
      <c r="J28" s="269">
        <v>-0.00718942735521888</v>
      </c>
      <c r="K28" s="270">
        <v>0.004921320052531986</v>
      </c>
      <c r="L28" s="1"/>
    </row>
    <row r="29" spans="1:12" ht="12.75">
      <c r="A29" s="236" t="s">
        <v>38</v>
      </c>
      <c r="B29" s="261">
        <v>0.019946992299560092</v>
      </c>
      <c r="C29" s="240">
        <v>0.06078304822264282</v>
      </c>
      <c r="D29" s="240">
        <v>0.08278247277915009</v>
      </c>
      <c r="E29" s="240">
        <v>0.0824921828747899</v>
      </c>
      <c r="F29" s="241">
        <v>0.08694653090311094</v>
      </c>
      <c r="G29" s="233"/>
      <c r="H29" s="311">
        <v>0.1178679519414978</v>
      </c>
      <c r="I29" s="269">
        <v>0.03137260568421962</v>
      </c>
      <c r="J29" s="269">
        <v>-0.0003512204830283805</v>
      </c>
      <c r="K29" s="270">
        <v>0.005272833369787122</v>
      </c>
      <c r="L29" s="1"/>
    </row>
    <row r="30" spans="1:12" ht="12.75">
      <c r="A30" s="236" t="s">
        <v>39</v>
      </c>
      <c r="B30" s="261">
        <v>0.2153145</v>
      </c>
      <c r="C30" s="240">
        <v>0.8896355000000001</v>
      </c>
      <c r="D30" s="240">
        <v>1.693869215718671</v>
      </c>
      <c r="E30" s="240">
        <v>2.718150626208636</v>
      </c>
      <c r="F30" s="241">
        <v>2.8310095449211192</v>
      </c>
      <c r="G30" s="233"/>
      <c r="H30" s="311">
        <v>0.15242821524651284</v>
      </c>
      <c r="I30" s="269">
        <v>0.06651453118782369</v>
      </c>
      <c r="J30" s="269">
        <v>0.04842981888269171</v>
      </c>
      <c r="K30" s="270">
        <v>0.004076450761320682</v>
      </c>
      <c r="L30" s="1"/>
    </row>
    <row r="31" spans="1:12" ht="12.75">
      <c r="A31" s="236" t="s">
        <v>40</v>
      </c>
      <c r="B31" s="261">
        <v>0.019823766425395857</v>
      </c>
      <c r="C31" s="240">
        <v>0.03463366245712486</v>
      </c>
      <c r="D31" s="240">
        <v>0.04716874693578097</v>
      </c>
      <c r="E31" s="240">
        <v>0.04700334222416639</v>
      </c>
      <c r="F31" s="241">
        <v>0.04864844510100954</v>
      </c>
      <c r="G31" s="233"/>
      <c r="H31" s="311">
        <v>0.05738032428381534</v>
      </c>
      <c r="I31" s="269">
        <v>0.03137260568421962</v>
      </c>
      <c r="J31" s="269">
        <v>-0.0003512204830283805</v>
      </c>
      <c r="K31" s="270">
        <v>0.0034460376684184446</v>
      </c>
      <c r="L31" s="1"/>
    </row>
    <row r="32" spans="1:12" ht="12.75">
      <c r="A32" s="236" t="s">
        <v>41</v>
      </c>
      <c r="B32" s="261">
        <v>0.14149001167879718</v>
      </c>
      <c r="C32" s="240">
        <v>0.3104297496630954</v>
      </c>
      <c r="D32" s="240">
        <v>0.39578164765715296</v>
      </c>
      <c r="E32" s="240">
        <v>0.6412270312884265</v>
      </c>
      <c r="F32" s="241">
        <v>0.6668706941715491</v>
      </c>
      <c r="G32" s="233"/>
      <c r="H32" s="311">
        <v>0.08174215731121026</v>
      </c>
      <c r="I32" s="269">
        <v>0.024587921312049676</v>
      </c>
      <c r="J32" s="269">
        <v>0.049435175439654255</v>
      </c>
      <c r="K32" s="270">
        <v>0.003928957006277933</v>
      </c>
      <c r="L32" s="1"/>
    </row>
    <row r="33" spans="1:12" ht="12.75">
      <c r="A33" s="236" t="s">
        <v>42</v>
      </c>
      <c r="B33" s="261">
        <v>0.02402587892599018</v>
      </c>
      <c r="C33" s="240">
        <v>0.03277435045045286</v>
      </c>
      <c r="D33" s="240">
        <v>0.04659277323603791</v>
      </c>
      <c r="E33" s="240">
        <v>0.046517765534727806</v>
      </c>
      <c r="F33" s="241">
        <v>0.048477652032236966</v>
      </c>
      <c r="G33" s="233"/>
      <c r="H33" s="311">
        <v>0.031538593027871764</v>
      </c>
      <c r="I33" s="269">
        <v>0.03580605812697524</v>
      </c>
      <c r="J33" s="269">
        <v>-0.00016110244103484384</v>
      </c>
      <c r="K33" s="270">
        <v>0.004135388696065556</v>
      </c>
      <c r="L33" s="1"/>
    </row>
    <row r="34" spans="1:12" ht="12.75">
      <c r="A34" s="236" t="s">
        <v>43</v>
      </c>
      <c r="B34" s="261">
        <v>0.031398972100766524</v>
      </c>
      <c r="C34" s="240">
        <v>0.043374865428087314</v>
      </c>
      <c r="D34" s="240">
        <v>0.05907368454848799</v>
      </c>
      <c r="E34" s="240">
        <v>0.058866533280084433</v>
      </c>
      <c r="F34" s="241">
        <v>0.06212405712214442</v>
      </c>
      <c r="G34" s="233"/>
      <c r="H34" s="311">
        <v>0.0328381495999337</v>
      </c>
      <c r="I34" s="269">
        <v>0.03137260568421962</v>
      </c>
      <c r="J34" s="269">
        <v>-0.0003512204830283805</v>
      </c>
      <c r="K34" s="270">
        <v>0.005400588243721138</v>
      </c>
      <c r="L34" s="1"/>
    </row>
    <row r="35" spans="1:12" ht="12.75">
      <c r="A35" s="236" t="s">
        <v>44</v>
      </c>
      <c r="B35" s="261">
        <v>0.0060258249951615425</v>
      </c>
      <c r="C35" s="240">
        <v>0.022763668350899578</v>
      </c>
      <c r="D35" s="240">
        <v>0.03100260369814685</v>
      </c>
      <c r="E35" s="240">
        <v>0.030893888138435778</v>
      </c>
      <c r="F35" s="241">
        <v>0.03265684968965288</v>
      </c>
      <c r="G35" s="233"/>
      <c r="H35" s="311">
        <v>0.14214849941691354</v>
      </c>
      <c r="I35" s="269">
        <v>0.03137260568421962</v>
      </c>
      <c r="J35" s="269">
        <v>-0.0003512204830283805</v>
      </c>
      <c r="K35" s="270">
        <v>0.005565053264654951</v>
      </c>
      <c r="L35" s="1"/>
    </row>
    <row r="36" spans="1:12" ht="12.75">
      <c r="A36" s="236" t="s">
        <v>45</v>
      </c>
      <c r="B36" s="261">
        <v>0.5154363636363636</v>
      </c>
      <c r="C36" s="240">
        <v>1.6268135</v>
      </c>
      <c r="D36" s="240">
        <v>2.1262468022142604</v>
      </c>
      <c r="E36" s="240">
        <v>3.5183813703479037</v>
      </c>
      <c r="F36" s="241">
        <v>3.7788045707801787</v>
      </c>
      <c r="G36" s="233"/>
      <c r="H36" s="311">
        <v>0.12180215852982013</v>
      </c>
      <c r="I36" s="269">
        <v>0.02713514748661261</v>
      </c>
      <c r="J36" s="269">
        <v>0.051654111088993426</v>
      </c>
      <c r="K36" s="270">
        <v>0.007166221609965939</v>
      </c>
      <c r="L36" s="1"/>
    </row>
    <row r="37" spans="1:12" ht="12.75">
      <c r="A37" s="236" t="s">
        <v>46</v>
      </c>
      <c r="B37" s="261">
        <v>0.27197107</v>
      </c>
      <c r="C37" s="240">
        <v>0.1030562</v>
      </c>
      <c r="D37" s="240">
        <v>0.18805791595940333</v>
      </c>
      <c r="E37" s="240">
        <v>0.30809151710603494</v>
      </c>
      <c r="F37" s="241">
        <v>0.32571165300281013</v>
      </c>
      <c r="G37" s="233"/>
      <c r="H37" s="311">
        <v>-0.09248222202962453</v>
      </c>
      <c r="I37" s="269">
        <v>0.061993232990416036</v>
      </c>
      <c r="J37" s="269">
        <v>0.05060342474307156</v>
      </c>
      <c r="K37" s="270">
        <v>0.005577055962811661</v>
      </c>
      <c r="L37" s="1"/>
    </row>
    <row r="38" spans="1:12" ht="12.75">
      <c r="A38" s="236" t="s">
        <v>47</v>
      </c>
      <c r="B38" s="261">
        <v>0.054282293881141315</v>
      </c>
      <c r="C38" s="240">
        <v>0.13232845281384487</v>
      </c>
      <c r="D38" s="240">
        <v>0.16871183623162783</v>
      </c>
      <c r="E38" s="240">
        <v>0.27333907605473245</v>
      </c>
      <c r="F38" s="241">
        <v>0.282906025718371</v>
      </c>
      <c r="G38" s="233"/>
      <c r="H38" s="311">
        <v>0.09319970110756226</v>
      </c>
      <c r="I38" s="269">
        <v>0.0245879213120499</v>
      </c>
      <c r="J38" s="269">
        <v>0.049435175439654255</v>
      </c>
      <c r="K38" s="270">
        <v>0.0034460958392048546</v>
      </c>
      <c r="L38" s="1"/>
    </row>
    <row r="39" spans="1:12" ht="12.75">
      <c r="A39" s="236" t="s">
        <v>48</v>
      </c>
      <c r="B39" s="261">
        <v>4.49E-05</v>
      </c>
      <c r="C39" s="240">
        <v>0.14496308</v>
      </c>
      <c r="D39" s="240">
        <v>0.12874774150633983</v>
      </c>
      <c r="E39" s="240">
        <v>0.1454258076150909</v>
      </c>
      <c r="F39" s="241">
        <v>0.1512787083634796</v>
      </c>
      <c r="G39" s="233"/>
      <c r="H39" s="311">
        <v>1.243371026957333</v>
      </c>
      <c r="I39" s="269">
        <v>-0.011792328169746624</v>
      </c>
      <c r="J39" s="269">
        <v>0.012255596368172528</v>
      </c>
      <c r="K39" s="270">
        <v>0.003953579155617115</v>
      </c>
      <c r="L39" s="1"/>
    </row>
    <row r="40" spans="1:12" ht="12.75">
      <c r="A40" s="236" t="s">
        <v>49</v>
      </c>
      <c r="B40" s="261">
        <v>0.0030443047212897296</v>
      </c>
      <c r="C40" s="240">
        <v>0.003467299202936916</v>
      </c>
      <c r="D40" s="240">
        <v>0.002536519245142267</v>
      </c>
      <c r="E40" s="240">
        <v>0.0027454449391667995</v>
      </c>
      <c r="F40" s="241">
        <v>0.002855939885027027</v>
      </c>
      <c r="G40" s="233"/>
      <c r="H40" s="311">
        <v>0.013095345009487724</v>
      </c>
      <c r="I40" s="269">
        <v>-0.0307748293111757</v>
      </c>
      <c r="J40" s="269">
        <v>0.007946445458093088</v>
      </c>
      <c r="K40" s="270">
        <v>0.003953579155617115</v>
      </c>
      <c r="L40" s="1"/>
    </row>
    <row r="41" spans="1:12" ht="12.75">
      <c r="A41" s="236" t="s">
        <v>50</v>
      </c>
      <c r="B41" s="261">
        <v>5.218004574570001</v>
      </c>
      <c r="C41" s="240">
        <v>2.022174572</v>
      </c>
      <c r="D41" s="240">
        <v>1.4566321289456523</v>
      </c>
      <c r="E41" s="240">
        <v>1.5705371799810137</v>
      </c>
      <c r="F41" s="241">
        <v>1.632224330996641</v>
      </c>
      <c r="G41" s="233"/>
      <c r="H41" s="311">
        <v>-0.09043986187118658</v>
      </c>
      <c r="I41" s="269">
        <v>-0.03227240778628204</v>
      </c>
      <c r="J41" s="269">
        <v>0.007557485081753246</v>
      </c>
      <c r="K41" s="270">
        <v>0.0038600299115825187</v>
      </c>
      <c r="L41" s="1"/>
    </row>
    <row r="42" spans="1:12" ht="12.75">
      <c r="A42" s="236" t="s">
        <v>51</v>
      </c>
      <c r="B42" s="261">
        <v>1.1360326219885397</v>
      </c>
      <c r="C42" s="240">
        <v>1.4103292042782312</v>
      </c>
      <c r="D42" s="240">
        <v>1.0317330461725946</v>
      </c>
      <c r="E42" s="240">
        <v>1.1167138887711552</v>
      </c>
      <c r="F42" s="241">
        <v>1.1627403684107471</v>
      </c>
      <c r="G42" s="233"/>
      <c r="H42" s="311">
        <v>0.021863694843705872</v>
      </c>
      <c r="I42" s="269">
        <v>-0.0307748293111757</v>
      </c>
      <c r="J42" s="269">
        <v>0.007946445458093088</v>
      </c>
      <c r="K42" s="270">
        <v>0.004047093544651492</v>
      </c>
      <c r="L42" s="1"/>
    </row>
    <row r="43" spans="1:12" ht="12.75">
      <c r="A43" s="236" t="s">
        <v>52</v>
      </c>
      <c r="B43" s="261">
        <v>0.05310975609756097</v>
      </c>
      <c r="C43" s="240">
        <v>0.1510462917275052</v>
      </c>
      <c r="D43" s="240">
        <v>0.2400718607547159</v>
      </c>
      <c r="E43" s="240">
        <v>0.39926950214874096</v>
      </c>
      <c r="F43" s="241">
        <v>0.41764195217323546</v>
      </c>
      <c r="G43" s="233"/>
      <c r="H43" s="311">
        <v>0.11018045208167271</v>
      </c>
      <c r="I43" s="269">
        <v>0.04742544292647599</v>
      </c>
      <c r="J43" s="269">
        <v>0.05218592495996588</v>
      </c>
      <c r="K43" s="270">
        <v>0.004508920614065159</v>
      </c>
      <c r="L43" s="1"/>
    </row>
    <row r="44" spans="1:12" ht="12.75">
      <c r="A44" s="236" t="s">
        <v>53</v>
      </c>
      <c r="B44" s="261">
        <v>0.8239724169783973</v>
      </c>
      <c r="C44" s="240">
        <v>0.7788329606342561</v>
      </c>
      <c r="D44" s="240">
        <v>0.3603583418866584</v>
      </c>
      <c r="E44" s="240">
        <v>0.5270376313102048</v>
      </c>
      <c r="F44" s="241">
        <v>0.5597807664712061</v>
      </c>
      <c r="G44" s="233"/>
      <c r="H44" s="311">
        <v>-0.005618204514522329</v>
      </c>
      <c r="I44" s="269">
        <v>-0.07417474018227199</v>
      </c>
      <c r="J44" s="269">
        <v>0.038749205385017804</v>
      </c>
      <c r="K44" s="270">
        <v>0.00604552748019449</v>
      </c>
      <c r="L44" s="1"/>
    </row>
    <row r="45" spans="1:12" ht="13.5" thickBot="1">
      <c r="A45" s="242" t="s">
        <v>54</v>
      </c>
      <c r="B45" s="262">
        <v>0.40792185668548714</v>
      </c>
      <c r="C45" s="263">
        <v>1.1684493332530599</v>
      </c>
      <c r="D45" s="263">
        <v>1.5913503509981062</v>
      </c>
      <c r="E45" s="263">
        <v>1.5857700279455782</v>
      </c>
      <c r="F45" s="264">
        <v>1.7549681219448083</v>
      </c>
      <c r="G45" s="272"/>
      <c r="H45" s="312">
        <v>0.11097245394450317</v>
      </c>
      <c r="I45" s="273">
        <v>0.03137260568421962</v>
      </c>
      <c r="J45" s="273">
        <v>-0.0003512204830283805</v>
      </c>
      <c r="K45" s="274">
        <v>0.010189622339124682</v>
      </c>
      <c r="L45" s="1"/>
    </row>
    <row r="46" spans="1:12" ht="12.75">
      <c r="A46" s="236" t="s">
        <v>20</v>
      </c>
      <c r="B46" s="261">
        <v>55.41189278599045</v>
      </c>
      <c r="C46" s="240">
        <v>66.6390414981824</v>
      </c>
      <c r="D46" s="240">
        <v>78.18238649929992</v>
      </c>
      <c r="E46" s="240">
        <v>77.52572046322655</v>
      </c>
      <c r="F46" s="241">
        <v>81.18729423923217</v>
      </c>
      <c r="G46" s="233"/>
      <c r="H46" s="311">
        <v>0.018620883332167715</v>
      </c>
      <c r="I46" s="269">
        <v>0.016103665691847402</v>
      </c>
      <c r="J46" s="269">
        <v>-0.0008431071207631868</v>
      </c>
      <c r="K46" s="270">
        <v>0.004625565230837347</v>
      </c>
      <c r="L46" s="1"/>
    </row>
    <row r="47" spans="1:12" ht="12.75">
      <c r="A47" s="236" t="s">
        <v>21</v>
      </c>
      <c r="B47" s="261">
        <v>46.470046681006</v>
      </c>
      <c r="C47" s="240">
        <v>57.70318575970023</v>
      </c>
      <c r="D47" s="240">
        <v>68.531668810812</v>
      </c>
      <c r="E47" s="240">
        <v>64.45325764745766</v>
      </c>
      <c r="F47" s="241">
        <v>67.34164802754485</v>
      </c>
      <c r="G47" s="233"/>
      <c r="H47" s="311">
        <v>0.021886515144163177</v>
      </c>
      <c r="I47" s="269">
        <v>0.017347100472921984</v>
      </c>
      <c r="J47" s="269">
        <v>-0.006116784175944301</v>
      </c>
      <c r="K47" s="270">
        <v>0.004393484498587119</v>
      </c>
      <c r="L47" s="1"/>
    </row>
    <row r="48" spans="1:12" ht="12.75">
      <c r="A48" s="236" t="s">
        <v>55</v>
      </c>
      <c r="B48" s="261">
        <v>1.2997156739431763</v>
      </c>
      <c r="C48" s="240">
        <v>3.256592997386148</v>
      </c>
      <c r="D48" s="240">
        <v>4.839287698978719</v>
      </c>
      <c r="E48" s="240">
        <v>7.724963333057938</v>
      </c>
      <c r="F48" s="241">
        <v>8.164156023442182</v>
      </c>
      <c r="G48" s="233"/>
      <c r="H48" s="311">
        <v>0</v>
      </c>
      <c r="I48" s="269">
        <v>0</v>
      </c>
      <c r="J48" s="269">
        <v>0</v>
      </c>
      <c r="K48" s="270">
        <v>0</v>
      </c>
      <c r="L48" s="1"/>
    </row>
    <row r="49" spans="1:12" ht="13.5" thickBot="1">
      <c r="A49" s="242" t="s">
        <v>22</v>
      </c>
      <c r="B49" s="262">
        <v>6.357126401279831</v>
      </c>
      <c r="C49" s="263">
        <v>3.580934155481168</v>
      </c>
      <c r="D49" s="263">
        <v>2.619649435869729</v>
      </c>
      <c r="E49" s="263">
        <v>2.8354223213064267</v>
      </c>
      <c r="F49" s="264">
        <v>2.9490993476558947</v>
      </c>
      <c r="G49" s="249"/>
      <c r="H49" s="312">
        <v>0.07222100377951435</v>
      </c>
      <c r="I49" s="275">
        <v>0.00215656776436024</v>
      </c>
      <c r="J49" s="275">
        <v>0.007599329953703382</v>
      </c>
      <c r="K49" s="276">
        <v>0.006670407060569428</v>
      </c>
      <c r="L49" s="1"/>
    </row>
    <row r="50" spans="1:12" ht="12.75">
      <c r="A50" t="s">
        <v>187</v>
      </c>
      <c r="L50" s="1"/>
    </row>
  </sheetData>
  <autoFilter ref="A12:F122"/>
  <mergeCells count="2">
    <mergeCell ref="B13:F13"/>
    <mergeCell ref="H13:K13"/>
  </mergeCells>
  <printOptions/>
  <pageMargins left="0.28" right="0.17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N42" sqref="N42"/>
    </sheetView>
  </sheetViews>
  <sheetFormatPr defaultColWidth="9.140625" defaultRowHeight="12.75"/>
  <cols>
    <col min="1" max="1" width="26.28125" style="0" customWidth="1"/>
    <col min="2" max="2" width="13.00390625" style="0" customWidth="1"/>
    <col min="3" max="3" width="11.7109375" style="0" customWidth="1"/>
  </cols>
  <sheetData>
    <row r="1" spans="1:13" ht="12.75">
      <c r="A1" s="1"/>
      <c r="B1" s="1"/>
      <c r="C1" s="5"/>
      <c r="D1" s="2" t="s">
        <v>65</v>
      </c>
      <c r="E1" s="8"/>
      <c r="F1" s="5"/>
      <c r="G1" s="5"/>
      <c r="H1" s="3"/>
      <c r="I1" s="3"/>
      <c r="J1" s="3"/>
      <c r="K1" s="3"/>
      <c r="L1" s="3"/>
      <c r="M1" s="3"/>
    </row>
    <row r="2" spans="1:13" ht="18">
      <c r="A2" s="4" t="s">
        <v>1</v>
      </c>
      <c r="B2" s="4"/>
      <c r="C2" s="35" t="s">
        <v>96</v>
      </c>
      <c r="D2" s="5"/>
      <c r="E2" s="8"/>
      <c r="F2" s="5"/>
      <c r="G2" s="5"/>
      <c r="H2" s="3"/>
      <c r="I2" s="3"/>
      <c r="J2" s="3"/>
      <c r="K2" s="3"/>
      <c r="L2" s="3"/>
      <c r="M2" s="3"/>
    </row>
    <row r="3" spans="1:13" ht="18">
      <c r="A3" s="6" t="s">
        <v>2</v>
      </c>
      <c r="B3" s="6"/>
      <c r="C3" s="35" t="s">
        <v>97</v>
      </c>
      <c r="D3" s="5"/>
      <c r="E3" s="8"/>
      <c r="F3" s="5"/>
      <c r="G3" s="5"/>
      <c r="H3" s="3"/>
      <c r="I3" s="3"/>
      <c r="J3" s="3"/>
      <c r="K3" s="3"/>
      <c r="L3" s="3"/>
      <c r="M3" s="3"/>
    </row>
    <row r="4" spans="1:13" ht="18">
      <c r="A4" s="6" t="s">
        <v>3</v>
      </c>
      <c r="B4" s="6"/>
      <c r="C4" s="35" t="s">
        <v>99</v>
      </c>
      <c r="D4" s="5"/>
      <c r="E4" s="5"/>
      <c r="F4" s="5"/>
      <c r="G4" s="3"/>
      <c r="H4" s="3"/>
      <c r="I4" s="3"/>
      <c r="J4" s="3"/>
      <c r="K4" s="3"/>
      <c r="L4" s="3"/>
      <c r="M4" s="3"/>
    </row>
    <row r="5" spans="1:13" ht="18">
      <c r="A5" s="6" t="s">
        <v>5</v>
      </c>
      <c r="B5" s="6"/>
      <c r="C5" s="35" t="s">
        <v>6</v>
      </c>
      <c r="D5" s="5"/>
      <c r="E5" s="8"/>
      <c r="F5" s="5"/>
      <c r="G5" s="5"/>
      <c r="H5" s="3"/>
      <c r="I5" s="3"/>
      <c r="J5" s="3"/>
      <c r="K5" s="3"/>
      <c r="L5" s="3"/>
      <c r="M5" s="3"/>
    </row>
    <row r="6" spans="1:13" ht="12.75">
      <c r="A6" s="7" t="s">
        <v>185</v>
      </c>
      <c r="B6" s="2" t="s">
        <v>189</v>
      </c>
      <c r="C6" s="1"/>
      <c r="D6" s="1"/>
      <c r="E6" s="8"/>
      <c r="F6" s="1"/>
      <c r="G6" s="1"/>
      <c r="H6" s="3"/>
      <c r="I6" s="3"/>
      <c r="J6" s="3"/>
      <c r="K6" s="3"/>
      <c r="L6" s="3"/>
      <c r="M6" s="3"/>
    </row>
    <row r="7" spans="1:13" ht="12.75">
      <c r="A7" s="7" t="s">
        <v>7</v>
      </c>
      <c r="B7" s="7"/>
      <c r="C7" s="1"/>
      <c r="D7" s="1"/>
      <c r="E7" s="8"/>
      <c r="F7" s="1"/>
      <c r="G7" s="1"/>
      <c r="H7" s="3"/>
      <c r="I7" s="3"/>
      <c r="J7" s="3"/>
      <c r="K7" s="3"/>
      <c r="L7" s="3"/>
      <c r="M7" s="3"/>
    </row>
    <row r="8" spans="1:13" ht="12.75">
      <c r="A8" s="7"/>
      <c r="B8" s="7"/>
      <c r="C8" s="1"/>
      <c r="D8" s="1"/>
      <c r="E8" s="8"/>
      <c r="F8" s="1"/>
      <c r="G8" s="1"/>
      <c r="H8" s="3"/>
      <c r="I8" s="3"/>
      <c r="J8" s="3"/>
      <c r="K8" s="3"/>
      <c r="L8" s="3"/>
      <c r="M8" s="3"/>
    </row>
    <row r="9" spans="1:13" ht="12.75">
      <c r="A9" s="7" t="s">
        <v>8</v>
      </c>
      <c r="B9" s="7"/>
      <c r="C9" s="1"/>
      <c r="D9" s="1"/>
      <c r="E9" s="3"/>
      <c r="F9" s="1"/>
      <c r="G9" s="1"/>
      <c r="H9" s="3"/>
      <c r="I9" s="3"/>
      <c r="J9" s="3"/>
      <c r="K9" s="3"/>
      <c r="L9" s="3"/>
      <c r="M9" s="3"/>
    </row>
    <row r="10" spans="1:13" ht="12.75">
      <c r="A10" s="7"/>
      <c r="B10" s="7"/>
      <c r="C10" s="1"/>
      <c r="D10" s="1"/>
      <c r="E10" s="3"/>
      <c r="F10" s="1"/>
      <c r="G10" s="1"/>
      <c r="H10" s="3"/>
      <c r="I10" s="3"/>
      <c r="J10" s="3"/>
      <c r="K10" s="3"/>
      <c r="L10" s="3"/>
      <c r="M10" s="3"/>
    </row>
    <row r="11" spans="1:13" ht="12.75">
      <c r="A11" s="7"/>
      <c r="B11" s="7"/>
      <c r="C11" s="1"/>
      <c r="D11" s="1"/>
      <c r="E11" s="3"/>
      <c r="F11" s="1"/>
      <c r="G11" s="1"/>
      <c r="H11" s="3"/>
      <c r="I11" s="3"/>
      <c r="J11" s="3"/>
      <c r="K11" s="3"/>
      <c r="L11" s="3"/>
      <c r="M11" s="3"/>
    </row>
    <row r="12" spans="1:13" ht="13.5" thickBot="1">
      <c r="A12" s="3"/>
      <c r="B12" s="3"/>
      <c r="C12" s="1"/>
      <c r="D12" s="1"/>
      <c r="E12" s="1"/>
      <c r="F12" s="1"/>
      <c r="G12" s="1"/>
      <c r="H12" s="3"/>
      <c r="I12" s="3"/>
      <c r="J12" s="3"/>
      <c r="K12" s="3"/>
      <c r="L12" s="3"/>
      <c r="M12" s="3"/>
    </row>
    <row r="13" spans="1:13" ht="57">
      <c r="A13" s="8"/>
      <c r="B13" s="8"/>
      <c r="C13" s="14">
        <v>1990</v>
      </c>
      <c r="D13" s="15">
        <v>2000</v>
      </c>
      <c r="E13" s="82">
        <v>2010</v>
      </c>
      <c r="F13" s="82">
        <v>2020</v>
      </c>
      <c r="G13" s="83">
        <v>2030</v>
      </c>
      <c r="H13" s="3"/>
      <c r="I13" s="14" t="s">
        <v>10</v>
      </c>
      <c r="J13" s="15" t="s">
        <v>11</v>
      </c>
      <c r="K13" s="15" t="s">
        <v>12</v>
      </c>
      <c r="L13" s="16" t="s">
        <v>13</v>
      </c>
      <c r="M13" s="17"/>
    </row>
    <row r="14" spans="1:13" ht="21.75" thickBot="1">
      <c r="A14" s="7" t="s">
        <v>67</v>
      </c>
      <c r="B14" s="84" t="s">
        <v>68</v>
      </c>
      <c r="C14" s="349" t="s">
        <v>4</v>
      </c>
      <c r="D14" s="350"/>
      <c r="E14" s="350"/>
      <c r="F14" s="350"/>
      <c r="G14" s="351"/>
      <c r="H14" s="39"/>
      <c r="I14" s="359" t="s">
        <v>14</v>
      </c>
      <c r="J14" s="364"/>
      <c r="K14" s="364"/>
      <c r="L14" s="365"/>
      <c r="M14" s="8"/>
    </row>
    <row r="15" spans="1:13" ht="12.75">
      <c r="A15" s="85" t="s">
        <v>70</v>
      </c>
      <c r="B15" s="86"/>
      <c r="C15" s="87"/>
      <c r="D15" s="88"/>
      <c r="E15" s="88"/>
      <c r="F15" s="88"/>
      <c r="G15" s="89"/>
      <c r="H15" s="39"/>
      <c r="I15" s="90"/>
      <c r="J15" s="91"/>
      <c r="K15" s="91"/>
      <c r="L15" s="92"/>
      <c r="M15" s="3"/>
    </row>
    <row r="16" spans="1:13" ht="12.75">
      <c r="A16" s="104" t="s">
        <v>190</v>
      </c>
      <c r="B16" s="94" t="s">
        <v>98</v>
      </c>
      <c r="C16" s="129">
        <v>24.67492986718162</v>
      </c>
      <c r="D16" s="130">
        <v>44.58475118896576</v>
      </c>
      <c r="E16" s="124">
        <v>66.82087503986966</v>
      </c>
      <c r="F16" s="125">
        <v>64.7506579214785</v>
      </c>
      <c r="G16" s="126">
        <v>67.83127532172674</v>
      </c>
      <c r="H16" s="39"/>
      <c r="I16" s="108">
        <v>0.06094541927747965</v>
      </c>
      <c r="J16" s="80">
        <v>0.04129211820234846</v>
      </c>
      <c r="K16" s="80">
        <v>-0.0031422199452377786</v>
      </c>
      <c r="L16" s="81">
        <v>0.0046587699852913556</v>
      </c>
      <c r="M16" s="3"/>
    </row>
    <row r="17" spans="1:13" ht="13.5" thickBot="1">
      <c r="A17" s="93"/>
      <c r="B17" s="94"/>
      <c r="C17" s="127"/>
      <c r="D17" s="128"/>
      <c r="E17" s="128"/>
      <c r="F17" s="128"/>
      <c r="G17" s="131"/>
      <c r="H17" s="39"/>
      <c r="I17" s="101"/>
      <c r="J17" s="102"/>
      <c r="K17" s="102"/>
      <c r="L17" s="103"/>
      <c r="M17" s="3"/>
    </row>
    <row r="18" spans="1:13" ht="12.75">
      <c r="A18" s="85" t="s">
        <v>79</v>
      </c>
      <c r="B18" s="109"/>
      <c r="C18" s="129"/>
      <c r="D18" s="130"/>
      <c r="E18" s="130"/>
      <c r="F18" s="130"/>
      <c r="G18" s="132"/>
      <c r="H18" s="39"/>
      <c r="I18" s="110"/>
      <c r="J18" s="111"/>
      <c r="K18" s="111"/>
      <c r="L18" s="112"/>
      <c r="M18" s="3"/>
    </row>
    <row r="19" spans="1:13" ht="12.75">
      <c r="A19" s="104" t="s">
        <v>190</v>
      </c>
      <c r="B19" s="94" t="s">
        <v>98</v>
      </c>
      <c r="C19" s="129">
        <v>24.674911539611625</v>
      </c>
      <c r="D19" s="130">
        <v>41.38994457571695</v>
      </c>
      <c r="E19" s="124">
        <v>59.81095265437524</v>
      </c>
      <c r="F19" s="125">
        <v>54.764747020556214</v>
      </c>
      <c r="G19" s="126">
        <v>57.23390902089366</v>
      </c>
      <c r="H19" s="39"/>
      <c r="I19" s="108">
        <v>0.05308620578082124</v>
      </c>
      <c r="J19" s="80">
        <v>0.03750115173235424</v>
      </c>
      <c r="K19" s="80">
        <v>-0.008775480170970296</v>
      </c>
      <c r="L19" s="81">
        <v>0.004419723634269346</v>
      </c>
      <c r="M19" s="3"/>
    </row>
    <row r="20" spans="1:13" ht="13.5" thickBot="1">
      <c r="A20" s="113"/>
      <c r="B20" s="113"/>
      <c r="C20" s="127"/>
      <c r="D20" s="128"/>
      <c r="E20" s="128"/>
      <c r="F20" s="128"/>
      <c r="G20" s="131"/>
      <c r="H20" s="39"/>
      <c r="I20" s="101"/>
      <c r="J20" s="102"/>
      <c r="K20" s="102"/>
      <c r="L20" s="103"/>
      <c r="M20" s="3"/>
    </row>
    <row r="21" spans="1:13" ht="12.75">
      <c r="A21" s="85" t="s">
        <v>80</v>
      </c>
      <c r="B21" s="114"/>
      <c r="C21" s="129"/>
      <c r="D21" s="130"/>
      <c r="E21" s="130"/>
      <c r="F21" s="130"/>
      <c r="G21" s="132"/>
      <c r="H21" s="39"/>
      <c r="I21" s="110"/>
      <c r="J21" s="111"/>
      <c r="K21" s="111"/>
      <c r="L21" s="112"/>
      <c r="M21" s="3"/>
    </row>
    <row r="22" spans="1:12" ht="12.75">
      <c r="A22" s="104" t="s">
        <v>190</v>
      </c>
      <c r="B22" s="94" t="s">
        <v>98</v>
      </c>
      <c r="C22" s="129">
        <v>0</v>
      </c>
      <c r="D22" s="130">
        <v>1.9670538225877319</v>
      </c>
      <c r="E22" s="124">
        <v>4.332175285197932</v>
      </c>
      <c r="F22" s="125">
        <v>7.190030682059189</v>
      </c>
      <c r="G22" s="126">
        <v>7.600397725937386</v>
      </c>
      <c r="H22" s="39"/>
      <c r="I22" s="108"/>
      <c r="J22" s="80">
        <v>0.08215377233864807</v>
      </c>
      <c r="K22" s="80">
        <v>0.05196786238450213</v>
      </c>
      <c r="L22" s="81">
        <v>0.005565946565765589</v>
      </c>
    </row>
    <row r="23" spans="1:12" ht="13.5" thickBot="1">
      <c r="A23" s="115"/>
      <c r="B23" s="115"/>
      <c r="C23" s="116"/>
      <c r="D23" s="117"/>
      <c r="E23" s="117"/>
      <c r="F23" s="117"/>
      <c r="G23" s="118"/>
      <c r="H23" s="119"/>
      <c r="I23" s="120"/>
      <c r="J23" s="121"/>
      <c r="K23" s="121"/>
      <c r="L23" s="122"/>
    </row>
    <row r="24" spans="1:12" ht="12.75">
      <c r="A24" s="3" t="s">
        <v>60</v>
      </c>
      <c r="B24" s="1"/>
      <c r="C24" s="1"/>
      <c r="D24" s="1"/>
      <c r="E24" s="1"/>
      <c r="F24" s="1"/>
      <c r="G24" s="1"/>
      <c r="H24" s="3"/>
      <c r="I24" s="3"/>
      <c r="J24" s="3"/>
      <c r="K24" s="3"/>
      <c r="L24" s="3"/>
    </row>
  </sheetData>
  <mergeCells count="2">
    <mergeCell ref="C14:G14"/>
    <mergeCell ref="I14:L14"/>
  </mergeCells>
  <printOptions/>
  <pageMargins left="0.75" right="0.19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22" sqref="A22"/>
    </sheetView>
  </sheetViews>
  <sheetFormatPr defaultColWidth="9.140625" defaultRowHeight="12.75"/>
  <cols>
    <col min="1" max="1" width="26.421875" style="0" customWidth="1"/>
    <col min="2" max="2" width="12.140625" style="0" customWidth="1"/>
  </cols>
  <sheetData>
    <row r="1" spans="1:13" ht="12.75">
      <c r="A1" s="1"/>
      <c r="B1" s="1"/>
      <c r="C1" s="5"/>
      <c r="D1" s="2" t="s">
        <v>65</v>
      </c>
      <c r="E1" s="8"/>
      <c r="F1" s="5"/>
      <c r="G1" s="5"/>
      <c r="H1" s="3"/>
      <c r="I1" s="3"/>
      <c r="J1" s="3"/>
      <c r="K1" s="3"/>
      <c r="L1" s="3"/>
      <c r="M1" s="3"/>
    </row>
    <row r="2" spans="1:13" ht="18">
      <c r="A2" s="4" t="s">
        <v>1</v>
      </c>
      <c r="B2" s="4"/>
      <c r="C2" s="35" t="s">
        <v>100</v>
      </c>
      <c r="D2" s="5"/>
      <c r="E2" s="8"/>
      <c r="F2" s="5"/>
      <c r="G2" s="5"/>
      <c r="H2" s="3"/>
      <c r="I2" s="3"/>
      <c r="J2" s="3"/>
      <c r="K2" s="3"/>
      <c r="L2" s="3"/>
      <c r="M2" s="3"/>
    </row>
    <row r="3" spans="1:13" ht="18">
      <c r="A3" s="6" t="s">
        <v>2</v>
      </c>
      <c r="B3" s="6"/>
      <c r="C3" s="35" t="s">
        <v>101</v>
      </c>
      <c r="D3" s="5"/>
      <c r="E3" s="8"/>
      <c r="F3" s="5"/>
      <c r="G3" s="5"/>
      <c r="H3" s="3"/>
      <c r="I3" s="3"/>
      <c r="J3" s="3"/>
      <c r="K3" s="3"/>
      <c r="L3" s="3"/>
      <c r="M3" s="3"/>
    </row>
    <row r="4" spans="1:13" ht="18">
      <c r="A4" s="6" t="s">
        <v>3</v>
      </c>
      <c r="B4" s="6"/>
      <c r="C4" s="35" t="s">
        <v>103</v>
      </c>
      <c r="D4" s="5"/>
      <c r="E4" s="5"/>
      <c r="F4" s="5"/>
      <c r="G4" s="3"/>
      <c r="H4" s="3"/>
      <c r="I4" s="3"/>
      <c r="J4" s="3"/>
      <c r="K4" s="3"/>
      <c r="L4" s="3"/>
      <c r="M4" s="3"/>
    </row>
    <row r="5" spans="1:13" ht="18">
      <c r="A5" s="6" t="s">
        <v>5</v>
      </c>
      <c r="B5" s="6"/>
      <c r="C5" s="35" t="s">
        <v>6</v>
      </c>
      <c r="D5" s="5"/>
      <c r="E5" s="8"/>
      <c r="F5" s="5"/>
      <c r="G5" s="5"/>
      <c r="H5" s="3"/>
      <c r="I5" s="3"/>
      <c r="J5" s="3"/>
      <c r="K5" s="3"/>
      <c r="L5" s="3"/>
      <c r="M5" s="3"/>
    </row>
    <row r="6" spans="1:13" ht="12.75">
      <c r="A6" s="7" t="s">
        <v>185</v>
      </c>
      <c r="B6" s="2" t="s">
        <v>189</v>
      </c>
      <c r="C6" s="1"/>
      <c r="D6" s="1"/>
      <c r="E6" s="8"/>
      <c r="F6" s="1"/>
      <c r="G6" s="1"/>
      <c r="H6" s="3"/>
      <c r="I6" s="3"/>
      <c r="J6" s="3"/>
      <c r="K6" s="3"/>
      <c r="L6" s="3"/>
      <c r="M6" s="3"/>
    </row>
    <row r="7" spans="1:13" ht="12.75">
      <c r="A7" s="7" t="s">
        <v>7</v>
      </c>
      <c r="B7" s="7"/>
      <c r="C7" s="1"/>
      <c r="D7" s="1"/>
      <c r="E7" s="8"/>
      <c r="F7" s="1"/>
      <c r="G7" s="1"/>
      <c r="H7" s="3"/>
      <c r="I7" s="3"/>
      <c r="J7" s="3"/>
      <c r="K7" s="3"/>
      <c r="L7" s="3"/>
      <c r="M7" s="3"/>
    </row>
    <row r="8" spans="1:13" ht="12.75">
      <c r="A8" s="7"/>
      <c r="B8" s="7"/>
      <c r="C8" s="1"/>
      <c r="D8" s="1"/>
      <c r="E8" s="8"/>
      <c r="F8" s="1"/>
      <c r="G8" s="1"/>
      <c r="H8" s="3"/>
      <c r="I8" s="3"/>
      <c r="J8" s="3"/>
      <c r="K8" s="3"/>
      <c r="L8" s="3"/>
      <c r="M8" s="3"/>
    </row>
    <row r="9" spans="1:13" ht="12.75">
      <c r="A9" s="7" t="s">
        <v>8</v>
      </c>
      <c r="B9" s="7"/>
      <c r="C9" s="1"/>
      <c r="D9" s="1"/>
      <c r="E9" s="3"/>
      <c r="F9" s="1"/>
      <c r="G9" s="1"/>
      <c r="H9" s="3"/>
      <c r="I9" s="3"/>
      <c r="J9" s="3"/>
      <c r="K9" s="3"/>
      <c r="L9" s="3"/>
      <c r="M9" s="3"/>
    </row>
    <row r="10" spans="1:13" ht="12.75">
      <c r="A10" s="7"/>
      <c r="B10" s="7"/>
      <c r="C10" s="1"/>
      <c r="D10" s="1"/>
      <c r="E10" s="3"/>
      <c r="F10" s="1"/>
      <c r="G10" s="1"/>
      <c r="H10" s="3"/>
      <c r="I10" s="3"/>
      <c r="J10" s="3"/>
      <c r="K10" s="3"/>
      <c r="L10" s="3"/>
      <c r="M10" s="3"/>
    </row>
    <row r="11" spans="1:13" ht="12.75">
      <c r="A11" s="7"/>
      <c r="B11" s="7"/>
      <c r="C11" s="1"/>
      <c r="D11" s="1"/>
      <c r="E11" s="3"/>
      <c r="F11" s="1"/>
      <c r="G11" s="1"/>
      <c r="H11" s="3"/>
      <c r="I11" s="3"/>
      <c r="J11" s="3"/>
      <c r="K11" s="3"/>
      <c r="L11" s="3"/>
      <c r="M11" s="3"/>
    </row>
    <row r="12" spans="1:13" ht="13.5" thickBot="1">
      <c r="A12" s="3"/>
      <c r="B12" s="3"/>
      <c r="C12" s="1"/>
      <c r="D12" s="1"/>
      <c r="E12" s="1"/>
      <c r="F12" s="1"/>
      <c r="G12" s="1"/>
      <c r="H12" s="3"/>
      <c r="I12" s="3"/>
      <c r="J12" s="3"/>
      <c r="K12" s="3"/>
      <c r="L12" s="3"/>
      <c r="M12" s="3"/>
    </row>
    <row r="13" spans="1:13" ht="57">
      <c r="A13" s="8"/>
      <c r="B13" s="8"/>
      <c r="C13" s="14">
        <v>1990</v>
      </c>
      <c r="D13" s="15">
        <v>2000</v>
      </c>
      <c r="E13" s="82">
        <v>2010</v>
      </c>
      <c r="F13" s="82">
        <v>2020</v>
      </c>
      <c r="G13" s="83">
        <v>2030</v>
      </c>
      <c r="H13" s="3"/>
      <c r="I13" s="14" t="s">
        <v>10</v>
      </c>
      <c r="J13" s="15" t="s">
        <v>11</v>
      </c>
      <c r="K13" s="15" t="s">
        <v>12</v>
      </c>
      <c r="L13" s="16" t="s">
        <v>13</v>
      </c>
      <c r="M13" s="17"/>
    </row>
    <row r="14" spans="1:13" ht="21.75" thickBot="1">
      <c r="A14" s="7" t="s">
        <v>67</v>
      </c>
      <c r="B14" s="84" t="s">
        <v>68</v>
      </c>
      <c r="C14" s="349" t="s">
        <v>4</v>
      </c>
      <c r="D14" s="350"/>
      <c r="E14" s="350"/>
      <c r="F14" s="350"/>
      <c r="G14" s="351"/>
      <c r="H14" s="39"/>
      <c r="I14" s="359" t="s">
        <v>14</v>
      </c>
      <c r="J14" s="364"/>
      <c r="K14" s="364"/>
      <c r="L14" s="365"/>
      <c r="M14" s="8"/>
    </row>
    <row r="15" spans="1:13" ht="12.75">
      <c r="A15" s="85" t="s">
        <v>70</v>
      </c>
      <c r="B15" s="86"/>
      <c r="C15" s="336"/>
      <c r="D15" s="337"/>
      <c r="E15" s="337"/>
      <c r="F15" s="337"/>
      <c r="G15" s="338"/>
      <c r="H15" s="39"/>
      <c r="I15" s="344"/>
      <c r="J15" s="60"/>
      <c r="K15" s="60"/>
      <c r="L15" s="345"/>
      <c r="M15" s="3"/>
    </row>
    <row r="16" spans="1:13" ht="12.75">
      <c r="A16" s="104" t="s">
        <v>190</v>
      </c>
      <c r="B16" s="94" t="s">
        <v>102</v>
      </c>
      <c r="C16" s="327">
        <v>19.43325360342031</v>
      </c>
      <c r="D16" s="328">
        <v>10.273135569755919</v>
      </c>
      <c r="E16" s="325">
        <v>4.806240481642687</v>
      </c>
      <c r="F16" s="325">
        <v>6.686066068656635</v>
      </c>
      <c r="G16" s="326">
        <v>7.006433712796956</v>
      </c>
      <c r="H16" s="39"/>
      <c r="I16" s="210">
        <v>-0.06175609873815879</v>
      </c>
      <c r="J16" s="211">
        <v>-0.07314830654384641</v>
      </c>
      <c r="K16" s="211">
        <v>0.033561959596885016</v>
      </c>
      <c r="L16" s="212">
        <v>0.004691285703606107</v>
      </c>
      <c r="M16" s="3"/>
    </row>
    <row r="17" spans="1:13" ht="13.5" thickBot="1">
      <c r="A17" s="93"/>
      <c r="B17" s="94"/>
      <c r="C17" s="339"/>
      <c r="D17" s="340"/>
      <c r="E17" s="340"/>
      <c r="F17" s="340"/>
      <c r="G17" s="341"/>
      <c r="H17" s="39"/>
      <c r="I17" s="330"/>
      <c r="J17" s="39"/>
      <c r="K17" s="39"/>
      <c r="L17" s="61"/>
      <c r="M17" s="3"/>
    </row>
    <row r="18" spans="1:13" ht="12.75">
      <c r="A18" s="85" t="s">
        <v>79</v>
      </c>
      <c r="B18" s="109"/>
      <c r="C18" s="342"/>
      <c r="D18" s="343"/>
      <c r="E18" s="328"/>
      <c r="F18" s="328"/>
      <c r="G18" s="329"/>
      <c r="H18" s="39"/>
      <c r="I18" s="344"/>
      <c r="J18" s="60"/>
      <c r="K18" s="60"/>
      <c r="L18" s="345"/>
      <c r="M18" s="3"/>
    </row>
    <row r="19" spans="1:13" ht="12.75">
      <c r="A19" s="104" t="s">
        <v>190</v>
      </c>
      <c r="B19" s="94" t="s">
        <v>102</v>
      </c>
      <c r="C19" s="327">
        <v>13.541460594054755</v>
      </c>
      <c r="D19" s="328">
        <v>6.38854880361683</v>
      </c>
      <c r="E19" s="325">
        <v>3.307247585327782</v>
      </c>
      <c r="F19" s="325">
        <v>4.660100489720712</v>
      </c>
      <c r="G19" s="326">
        <v>4.865260622807434</v>
      </c>
      <c r="H19" s="39"/>
      <c r="I19" s="210">
        <v>-0.07237238121498979</v>
      </c>
      <c r="J19" s="211">
        <v>-0.06371848515975731</v>
      </c>
      <c r="K19" s="211">
        <v>0.03488682343257743</v>
      </c>
      <c r="L19" s="212">
        <v>0.004317621480532496</v>
      </c>
      <c r="M19" s="3"/>
    </row>
    <row r="20" spans="1:13" ht="13.5" thickBot="1">
      <c r="A20" s="113"/>
      <c r="B20" s="113"/>
      <c r="C20" s="327"/>
      <c r="D20" s="328"/>
      <c r="E20" s="340"/>
      <c r="F20" s="340"/>
      <c r="G20" s="341"/>
      <c r="H20" s="39"/>
      <c r="I20" s="334"/>
      <c r="J20" s="119"/>
      <c r="K20" s="119"/>
      <c r="L20" s="335"/>
      <c r="M20" s="3"/>
    </row>
    <row r="21" spans="1:13" ht="12.75">
      <c r="A21" s="85" t="s">
        <v>80</v>
      </c>
      <c r="B21" s="114"/>
      <c r="C21" s="342"/>
      <c r="D21" s="343"/>
      <c r="E21" s="328"/>
      <c r="F21" s="328"/>
      <c r="G21" s="329"/>
      <c r="H21" s="39"/>
      <c r="I21" s="344"/>
      <c r="J21" s="60"/>
      <c r="K21" s="60"/>
      <c r="L21" s="345"/>
      <c r="M21" s="3"/>
    </row>
    <row r="22" spans="1:12" ht="12.75">
      <c r="A22" s="104" t="s">
        <v>190</v>
      </c>
      <c r="B22" s="94" t="s">
        <v>102</v>
      </c>
      <c r="C22" s="327">
        <v>1.0445583241970038</v>
      </c>
      <c r="D22" s="328">
        <v>1.0118709533767036</v>
      </c>
      <c r="E22" s="325">
        <v>0.23449926302335383</v>
      </c>
      <c r="F22" s="325">
        <v>0.28171039380983537</v>
      </c>
      <c r="G22" s="326">
        <v>0.2993483217169842</v>
      </c>
      <c r="H22" s="39"/>
      <c r="I22" s="210">
        <v>-0.003174260697201503</v>
      </c>
      <c r="J22" s="211">
        <v>-0.13602408611678507</v>
      </c>
      <c r="K22" s="211">
        <v>0.018511973450874075</v>
      </c>
      <c r="L22" s="212">
        <v>0.006091305003224079</v>
      </c>
    </row>
    <row r="23" spans="1:12" ht="13.5" thickBot="1">
      <c r="A23" s="115"/>
      <c r="B23" s="115"/>
      <c r="C23" s="331"/>
      <c r="D23" s="332"/>
      <c r="E23" s="332"/>
      <c r="F23" s="332"/>
      <c r="G23" s="333"/>
      <c r="H23" s="119"/>
      <c r="I23" s="334"/>
      <c r="J23" s="119"/>
      <c r="K23" s="119"/>
      <c r="L23" s="335"/>
    </row>
    <row r="24" spans="1:12" ht="12.75">
      <c r="A24" s="3" t="s">
        <v>60</v>
      </c>
      <c r="B24" s="1"/>
      <c r="C24" s="1"/>
      <c r="D24" s="1"/>
      <c r="E24" s="1"/>
      <c r="F24" s="1"/>
      <c r="G24" s="1"/>
      <c r="H24" s="3"/>
      <c r="I24" s="3"/>
      <c r="J24" s="3"/>
      <c r="K24" s="3"/>
      <c r="L24" s="3"/>
    </row>
    <row r="25" spans="1:12" ht="12.75">
      <c r="A25" s="1"/>
      <c r="B25" s="1"/>
      <c r="C25" s="1"/>
      <c r="D25" s="1"/>
      <c r="E25" s="1"/>
      <c r="F25" s="1"/>
      <c r="G25" s="1"/>
      <c r="H25" s="3"/>
      <c r="I25" s="3"/>
      <c r="J25" s="3"/>
      <c r="K25" s="3"/>
      <c r="L25" s="3"/>
    </row>
  </sheetData>
  <mergeCells count="2">
    <mergeCell ref="C14:G14"/>
    <mergeCell ref="I14:L14"/>
  </mergeCells>
  <printOptions/>
  <pageMargins left="0.52" right="0.17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2" sqref="A22"/>
    </sheetView>
  </sheetViews>
  <sheetFormatPr defaultColWidth="9.140625" defaultRowHeight="12.75"/>
  <cols>
    <col min="1" max="1" width="27.28125" style="0" customWidth="1"/>
    <col min="2" max="2" width="14.140625" style="0" customWidth="1"/>
  </cols>
  <sheetData>
    <row r="1" spans="1:13" ht="12.75">
      <c r="A1" s="1"/>
      <c r="B1" s="1"/>
      <c r="C1" s="2" t="s">
        <v>65</v>
      </c>
      <c r="E1" s="8"/>
      <c r="F1" s="5"/>
      <c r="G1" s="5"/>
      <c r="H1" s="3"/>
      <c r="I1" s="3"/>
      <c r="J1" s="3"/>
      <c r="K1" s="3"/>
      <c r="L1" s="3"/>
      <c r="M1" s="3"/>
    </row>
    <row r="2" spans="1:13" ht="18">
      <c r="A2" s="4" t="s">
        <v>1</v>
      </c>
      <c r="B2" s="35" t="s">
        <v>104</v>
      </c>
      <c r="D2" s="5"/>
      <c r="E2" s="8"/>
      <c r="F2" s="5"/>
      <c r="G2" s="5"/>
      <c r="H2" s="3"/>
      <c r="I2" s="3"/>
      <c r="J2" s="3"/>
      <c r="K2" s="3"/>
      <c r="L2" s="3"/>
      <c r="M2" s="3"/>
    </row>
    <row r="3" spans="1:13" ht="18">
      <c r="A3" s="6" t="s">
        <v>2</v>
      </c>
      <c r="B3" s="35" t="s">
        <v>105</v>
      </c>
      <c r="D3" s="5"/>
      <c r="E3" s="8"/>
      <c r="F3" s="5"/>
      <c r="G3" s="5"/>
      <c r="H3" s="3"/>
      <c r="I3" s="3"/>
      <c r="J3" s="3"/>
      <c r="K3" s="3"/>
      <c r="L3" s="3"/>
      <c r="M3" s="3"/>
    </row>
    <row r="4" spans="1:13" ht="18">
      <c r="A4" s="6" t="s">
        <v>3</v>
      </c>
      <c r="B4" s="35" t="s">
        <v>107</v>
      </c>
      <c r="D4" s="5"/>
      <c r="E4" s="5"/>
      <c r="F4" s="5"/>
      <c r="G4" s="3"/>
      <c r="H4" s="3"/>
      <c r="I4" s="3"/>
      <c r="J4" s="3"/>
      <c r="K4" s="3"/>
      <c r="L4" s="3"/>
      <c r="M4" s="3"/>
    </row>
    <row r="5" spans="1:13" ht="18">
      <c r="A5" s="6" t="s">
        <v>5</v>
      </c>
      <c r="B5" s="35" t="s">
        <v>6</v>
      </c>
      <c r="D5" s="5"/>
      <c r="E5" s="8"/>
      <c r="F5" s="5"/>
      <c r="G5" s="5"/>
      <c r="H5" s="3"/>
      <c r="I5" s="3"/>
      <c r="J5" s="3"/>
      <c r="K5" s="3"/>
      <c r="L5" s="3"/>
      <c r="M5" s="3"/>
    </row>
    <row r="6" spans="1:13" ht="12.75">
      <c r="A6" s="7" t="s">
        <v>185</v>
      </c>
      <c r="B6" s="2" t="s">
        <v>189</v>
      </c>
      <c r="C6" s="1"/>
      <c r="D6" s="1"/>
      <c r="E6" s="8"/>
      <c r="F6" s="1"/>
      <c r="G6" s="1"/>
      <c r="H6" s="3"/>
      <c r="I6" s="3"/>
      <c r="J6" s="3"/>
      <c r="K6" s="3"/>
      <c r="L6" s="3"/>
      <c r="M6" s="3"/>
    </row>
    <row r="7" spans="1:13" ht="12.75">
      <c r="A7" s="7" t="s">
        <v>7</v>
      </c>
      <c r="B7" s="7"/>
      <c r="C7" s="1"/>
      <c r="D7" s="1"/>
      <c r="E7" s="8"/>
      <c r="F7" s="1"/>
      <c r="G7" s="1"/>
      <c r="H7" s="3"/>
      <c r="I7" s="3"/>
      <c r="J7" s="3"/>
      <c r="K7" s="3"/>
      <c r="L7" s="3"/>
      <c r="M7" s="3"/>
    </row>
    <row r="8" spans="1:13" ht="12.75">
      <c r="A8" s="7"/>
      <c r="B8" s="7"/>
      <c r="C8" s="1"/>
      <c r="D8" s="1"/>
      <c r="E8" s="8"/>
      <c r="F8" s="1"/>
      <c r="G8" s="1"/>
      <c r="H8" s="3"/>
      <c r="I8" s="3"/>
      <c r="J8" s="3"/>
      <c r="K8" s="3"/>
      <c r="L8" s="3"/>
      <c r="M8" s="3"/>
    </row>
    <row r="9" spans="1:13" ht="12.75">
      <c r="A9" s="7" t="s">
        <v>8</v>
      </c>
      <c r="B9" s="7"/>
      <c r="C9" s="1"/>
      <c r="D9" s="1"/>
      <c r="E9" s="3"/>
      <c r="F9" s="1"/>
      <c r="G9" s="1"/>
      <c r="H9" s="3"/>
      <c r="I9" s="3"/>
      <c r="J9" s="3"/>
      <c r="K9" s="3"/>
      <c r="L9" s="3"/>
      <c r="M9" s="3"/>
    </row>
    <row r="10" spans="1:13" ht="12.75">
      <c r="A10" s="7"/>
      <c r="B10" s="7"/>
      <c r="C10" s="1"/>
      <c r="D10" s="1"/>
      <c r="E10" s="3"/>
      <c r="F10" s="1"/>
      <c r="G10" s="1"/>
      <c r="H10" s="3"/>
      <c r="I10" s="3"/>
      <c r="J10" s="3"/>
      <c r="K10" s="3"/>
      <c r="L10" s="3"/>
      <c r="M10" s="3"/>
    </row>
    <row r="11" spans="1:13" ht="12.75">
      <c r="A11" s="7"/>
      <c r="B11" s="7"/>
      <c r="C11" s="1"/>
      <c r="D11" s="1"/>
      <c r="E11" s="3"/>
      <c r="F11" s="1"/>
      <c r="G11" s="1"/>
      <c r="H11" s="3"/>
      <c r="I11" s="3"/>
      <c r="J11" s="3"/>
      <c r="K11" s="3"/>
      <c r="L11" s="3"/>
      <c r="M11" s="3"/>
    </row>
    <row r="12" spans="1:13" ht="13.5" thickBot="1">
      <c r="A12" s="3"/>
      <c r="B12" s="3"/>
      <c r="C12" s="1"/>
      <c r="D12" s="1"/>
      <c r="E12" s="1"/>
      <c r="F12" s="1"/>
      <c r="G12" s="1"/>
      <c r="H12" s="3"/>
      <c r="I12" s="3"/>
      <c r="J12" s="3"/>
      <c r="K12" s="3"/>
      <c r="L12" s="3"/>
      <c r="M12" s="3"/>
    </row>
    <row r="13" spans="1:13" ht="57">
      <c r="A13" s="8"/>
      <c r="B13" s="8"/>
      <c r="C13" s="14">
        <v>1990</v>
      </c>
      <c r="D13" s="15">
        <v>2000</v>
      </c>
      <c r="E13" s="82">
        <v>2010</v>
      </c>
      <c r="F13" s="82">
        <v>2020</v>
      </c>
      <c r="G13" s="83">
        <v>2030</v>
      </c>
      <c r="H13" s="3"/>
      <c r="I13" s="14" t="s">
        <v>10</v>
      </c>
      <c r="J13" s="15" t="s">
        <v>11</v>
      </c>
      <c r="K13" s="15" t="s">
        <v>12</v>
      </c>
      <c r="L13" s="16" t="s">
        <v>13</v>
      </c>
      <c r="M13" s="17"/>
    </row>
    <row r="14" spans="1:13" ht="21.75" thickBot="1">
      <c r="A14" s="7" t="s">
        <v>67</v>
      </c>
      <c r="B14" s="84" t="s">
        <v>68</v>
      </c>
      <c r="C14" s="349" t="s">
        <v>4</v>
      </c>
      <c r="D14" s="350"/>
      <c r="E14" s="350"/>
      <c r="F14" s="350"/>
      <c r="G14" s="351"/>
      <c r="H14" s="39"/>
      <c r="I14" s="359" t="s">
        <v>14</v>
      </c>
      <c r="J14" s="364"/>
      <c r="K14" s="364"/>
      <c r="L14" s="365"/>
      <c r="M14" s="8"/>
    </row>
    <row r="15" spans="1:13" ht="12.75">
      <c r="A15" s="85" t="s">
        <v>70</v>
      </c>
      <c r="B15" s="86"/>
      <c r="C15" s="322"/>
      <c r="D15" s="323"/>
      <c r="E15" s="323"/>
      <c r="F15" s="323"/>
      <c r="G15" s="324"/>
      <c r="H15" s="39"/>
      <c r="I15" s="320"/>
      <c r="J15" s="321"/>
      <c r="K15" s="321"/>
      <c r="L15" s="62"/>
      <c r="M15" s="3"/>
    </row>
    <row r="16" spans="1:13" ht="12.75">
      <c r="A16" s="104" t="s">
        <v>190</v>
      </c>
      <c r="B16" s="94" t="s">
        <v>106</v>
      </c>
      <c r="C16" s="327">
        <v>11.303709315388513</v>
      </c>
      <c r="D16" s="328">
        <v>11.781154739460693</v>
      </c>
      <c r="E16" s="325">
        <v>6.555270977787594</v>
      </c>
      <c r="F16" s="325">
        <v>6.088996473091403</v>
      </c>
      <c r="G16" s="326">
        <v>6.34958520470849</v>
      </c>
      <c r="H16" s="39"/>
      <c r="I16" s="210">
        <v>0.004145596207655977</v>
      </c>
      <c r="J16" s="211">
        <v>-0.05693792780119844</v>
      </c>
      <c r="K16" s="211">
        <v>-0.007351461841696105</v>
      </c>
      <c r="L16" s="212">
        <v>0.0041994132554667996</v>
      </c>
      <c r="M16" s="3"/>
    </row>
    <row r="17" spans="1:13" ht="13.5" thickBot="1">
      <c r="A17" s="93"/>
      <c r="B17" s="94"/>
      <c r="C17" s="327"/>
      <c r="D17" s="328"/>
      <c r="E17" s="328"/>
      <c r="F17" s="328"/>
      <c r="G17" s="329"/>
      <c r="H17" s="39"/>
      <c r="I17" s="330"/>
      <c r="J17" s="39"/>
      <c r="K17" s="39"/>
      <c r="L17" s="61"/>
      <c r="M17" s="3"/>
    </row>
    <row r="18" spans="1:13" ht="13.5" customHeight="1">
      <c r="A18" s="85" t="s">
        <v>79</v>
      </c>
      <c r="B18" s="109"/>
      <c r="C18" s="317"/>
      <c r="D18" s="318"/>
      <c r="E18" s="318"/>
      <c r="F18" s="318"/>
      <c r="G18" s="319"/>
      <c r="H18" s="39"/>
      <c r="I18" s="320"/>
      <c r="J18" s="321"/>
      <c r="K18" s="321"/>
      <c r="L18" s="62"/>
      <c r="M18" s="3"/>
    </row>
    <row r="19" spans="1:13" ht="12.75">
      <c r="A19" s="104" t="s">
        <v>190</v>
      </c>
      <c r="B19" s="94" t="s">
        <v>106</v>
      </c>
      <c r="C19" s="327">
        <v>8.253674547339623</v>
      </c>
      <c r="D19" s="328">
        <v>9.924692380366457</v>
      </c>
      <c r="E19" s="325">
        <v>5.413468571108977</v>
      </c>
      <c r="F19" s="325">
        <v>5.028410137180723</v>
      </c>
      <c r="G19" s="326">
        <v>5.242478383843756</v>
      </c>
      <c r="H19" s="39"/>
      <c r="I19" s="210">
        <v>0.018607738957450826</v>
      </c>
      <c r="J19" s="211">
        <v>-0.058813137392601966</v>
      </c>
      <c r="K19" s="211">
        <v>-0.007351461841695994</v>
      </c>
      <c r="L19" s="212">
        <v>0.004177752828629755</v>
      </c>
      <c r="M19" s="3"/>
    </row>
    <row r="20" spans="1:13" ht="13.5" thickBot="1">
      <c r="A20" s="113"/>
      <c r="B20" s="113"/>
      <c r="C20" s="327"/>
      <c r="D20" s="328"/>
      <c r="E20" s="328"/>
      <c r="F20" s="328"/>
      <c r="G20" s="329"/>
      <c r="H20" s="39"/>
      <c r="I20" s="330"/>
      <c r="J20" s="39"/>
      <c r="K20" s="39"/>
      <c r="L20" s="61"/>
      <c r="M20" s="3"/>
    </row>
    <row r="21" spans="1:13" ht="12.75">
      <c r="A21" s="85" t="s">
        <v>80</v>
      </c>
      <c r="B21" s="114"/>
      <c r="C21" s="317"/>
      <c r="D21" s="318"/>
      <c r="E21" s="318"/>
      <c r="F21" s="318"/>
      <c r="G21" s="319"/>
      <c r="H21" s="39"/>
      <c r="I21" s="320"/>
      <c r="J21" s="321"/>
      <c r="K21" s="321"/>
      <c r="L21" s="62"/>
      <c r="M21" s="3"/>
    </row>
    <row r="22" spans="1:12" ht="12.75">
      <c r="A22" s="104" t="s">
        <v>190</v>
      </c>
      <c r="B22" s="94" t="s">
        <v>106</v>
      </c>
      <c r="C22" s="327">
        <v>0.2551573497461725</v>
      </c>
      <c r="D22" s="328">
        <v>0.27766822142171216</v>
      </c>
      <c r="E22" s="325">
        <v>0.2726131507574328</v>
      </c>
      <c r="F22" s="325">
        <v>0.25322225718891245</v>
      </c>
      <c r="G22" s="326">
        <v>0.264409975787813</v>
      </c>
      <c r="H22" s="39"/>
      <c r="I22" s="210">
        <v>0.008490495540918408</v>
      </c>
      <c r="J22" s="211">
        <v>-0.0018356324407093894</v>
      </c>
      <c r="K22" s="211">
        <v>-0.007351461841695994</v>
      </c>
      <c r="L22" s="212">
        <v>0.004332683768639267</v>
      </c>
    </row>
    <row r="23" spans="1:12" ht="13.5" thickBot="1">
      <c r="A23" s="115"/>
      <c r="B23" s="115"/>
      <c r="C23" s="331"/>
      <c r="D23" s="332"/>
      <c r="E23" s="332"/>
      <c r="F23" s="332"/>
      <c r="G23" s="333"/>
      <c r="H23" s="119"/>
      <c r="I23" s="334"/>
      <c r="J23" s="119"/>
      <c r="K23" s="119"/>
      <c r="L23" s="335"/>
    </row>
  </sheetData>
  <mergeCells count="2">
    <mergeCell ref="C14:G14"/>
    <mergeCell ref="I14:L14"/>
  </mergeCells>
  <printOptions/>
  <pageMargins left="0.54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12"/>
  <dimension ref="A1:V558"/>
  <sheetViews>
    <sheetView workbookViewId="0" topLeftCell="A1">
      <selection activeCell="B6" sqref="B6"/>
    </sheetView>
  </sheetViews>
  <sheetFormatPr defaultColWidth="9.140625" defaultRowHeight="12.75"/>
  <cols>
    <col min="1" max="1" width="25.8515625" style="1" customWidth="1"/>
    <col min="2" max="2" width="7.7109375" style="1" customWidth="1"/>
    <col min="3" max="3" width="7.28125" style="1" customWidth="1"/>
    <col min="4" max="4" width="6.7109375" style="1" customWidth="1"/>
    <col min="5" max="5" width="7.00390625" style="1" customWidth="1"/>
    <col min="6" max="6" width="7.140625" style="1" customWidth="1"/>
    <col min="7" max="7" width="4.8515625" style="1" customWidth="1"/>
    <col min="8" max="8" width="7.8515625" style="1" customWidth="1"/>
    <col min="9" max="9" width="7.7109375" style="1" customWidth="1"/>
    <col min="10" max="10" width="8.28125" style="1" customWidth="1"/>
    <col min="11" max="11" width="9.00390625" style="1" customWidth="1"/>
    <col min="12" max="12" width="7.28125" style="1" customWidth="1"/>
    <col min="13" max="13" width="8.28125" style="1" customWidth="1"/>
    <col min="14" max="14" width="9.7109375" style="1" customWidth="1"/>
    <col min="15" max="18" width="9.140625" style="1" customWidth="1"/>
    <col min="19" max="22" width="9.140625" style="3" customWidth="1"/>
    <col min="23" max="16384" width="9.140625" style="1" customWidth="1"/>
  </cols>
  <sheetData>
    <row r="1" ht="12.75">
      <c r="C1" s="2" t="s">
        <v>0</v>
      </c>
    </row>
    <row r="2" spans="1:11" ht="18">
      <c r="A2" s="4" t="s">
        <v>1</v>
      </c>
      <c r="B2" s="35" t="s">
        <v>183</v>
      </c>
      <c r="C2" s="4"/>
      <c r="D2" s="4"/>
      <c r="E2" s="4"/>
      <c r="F2" s="5"/>
      <c r="G2" s="5"/>
      <c r="H2" s="5"/>
      <c r="I2" s="5"/>
      <c r="J2" s="5"/>
      <c r="K2" s="5"/>
    </row>
    <row r="3" spans="1:13" ht="18">
      <c r="A3" s="6" t="s">
        <v>2</v>
      </c>
      <c r="B3" s="7" t="s">
        <v>182</v>
      </c>
      <c r="C3" s="6"/>
      <c r="D3" s="6"/>
      <c r="E3" s="6"/>
      <c r="F3" s="5"/>
      <c r="G3" s="5"/>
      <c r="H3" s="5"/>
      <c r="I3" s="5"/>
      <c r="J3" s="5"/>
      <c r="K3" s="5"/>
      <c r="M3" s="214"/>
    </row>
    <row r="4" spans="1:11" ht="18">
      <c r="A4" s="6" t="s">
        <v>3</v>
      </c>
      <c r="B4" s="7" t="s">
        <v>4</v>
      </c>
      <c r="C4" s="6"/>
      <c r="D4" s="6"/>
      <c r="E4" s="6"/>
      <c r="F4" s="5"/>
      <c r="G4" s="5"/>
      <c r="H4" s="5"/>
      <c r="I4" s="5"/>
      <c r="J4" s="5"/>
      <c r="K4" s="5"/>
    </row>
    <row r="5" spans="1:11" ht="18">
      <c r="A5" s="6" t="s">
        <v>5</v>
      </c>
      <c r="B5" s="7" t="s">
        <v>6</v>
      </c>
      <c r="C5" s="6"/>
      <c r="D5" s="6"/>
      <c r="E5" s="6"/>
      <c r="F5" s="5"/>
      <c r="G5" s="5"/>
      <c r="H5" s="5"/>
      <c r="I5" s="5"/>
      <c r="J5" s="5"/>
      <c r="K5" s="5"/>
    </row>
    <row r="6" spans="1:11" ht="12.75">
      <c r="A6" s="7" t="s">
        <v>185</v>
      </c>
      <c r="B6" s="2" t="s">
        <v>189</v>
      </c>
      <c r="C6" s="5"/>
      <c r="D6" s="5"/>
      <c r="E6" s="5"/>
      <c r="F6" s="5"/>
      <c r="G6" s="5"/>
      <c r="H6" s="5"/>
      <c r="I6" s="5"/>
      <c r="J6" s="5"/>
      <c r="K6" s="5"/>
    </row>
    <row r="7" spans="1:5" ht="12.75">
      <c r="A7" s="7" t="s">
        <v>7</v>
      </c>
      <c r="B7" s="7"/>
      <c r="C7" s="7"/>
      <c r="D7" s="7"/>
      <c r="E7" s="7"/>
    </row>
    <row r="8" spans="1:5" ht="12.75">
      <c r="A8" s="7"/>
      <c r="B8" s="7"/>
      <c r="C8" s="7"/>
      <c r="D8" s="7"/>
      <c r="E8" s="7"/>
    </row>
    <row r="9" spans="1:5" ht="12.75">
      <c r="A9" s="7" t="s">
        <v>8</v>
      </c>
      <c r="B9" s="7"/>
      <c r="C9" s="7"/>
      <c r="D9" s="7"/>
      <c r="E9" s="7"/>
    </row>
    <row r="11" spans="1:12" ht="13.5" thickBot="1">
      <c r="A11" s="2"/>
      <c r="H11" s="214"/>
      <c r="I11" s="214"/>
      <c r="J11" s="214"/>
      <c r="K11" s="214"/>
      <c r="L11" s="214"/>
    </row>
    <row r="12" spans="1:18" s="3" customFormat="1" ht="57">
      <c r="A12" s="156" t="s">
        <v>9</v>
      </c>
      <c r="B12" s="157">
        <v>1990</v>
      </c>
      <c r="C12" s="158">
        <v>2000</v>
      </c>
      <c r="D12" s="159">
        <v>2010</v>
      </c>
      <c r="E12" s="159">
        <v>2020</v>
      </c>
      <c r="F12" s="160">
        <v>2030</v>
      </c>
      <c r="G12" s="161"/>
      <c r="H12" s="162" t="s">
        <v>10</v>
      </c>
      <c r="I12" s="163" t="s">
        <v>11</v>
      </c>
      <c r="J12" s="163" t="s">
        <v>12</v>
      </c>
      <c r="K12" s="164" t="s">
        <v>13</v>
      </c>
      <c r="L12" s="214"/>
      <c r="M12" s="1"/>
      <c r="N12" s="1"/>
      <c r="O12" s="1"/>
      <c r="P12" s="1"/>
      <c r="Q12" s="1"/>
      <c r="R12" s="1"/>
    </row>
    <row r="13" spans="2:22" s="3" customFormat="1" ht="13.5" thickBot="1">
      <c r="B13" s="349" t="s">
        <v>4</v>
      </c>
      <c r="C13" s="350"/>
      <c r="D13" s="350"/>
      <c r="E13" s="350"/>
      <c r="F13" s="351"/>
      <c r="H13" s="346" t="s">
        <v>14</v>
      </c>
      <c r="I13" s="347"/>
      <c r="J13" s="347"/>
      <c r="K13" s="348"/>
      <c r="L13" s="214"/>
      <c r="M13" s="1"/>
      <c r="N13" s="1"/>
      <c r="O13" s="1"/>
      <c r="P13" s="1"/>
      <c r="Q13" s="1"/>
      <c r="R13" s="1"/>
      <c r="S13" s="17"/>
      <c r="T13" s="17"/>
      <c r="U13" s="191"/>
      <c r="V13" s="191"/>
    </row>
    <row r="14" spans="1:12" ht="12.75">
      <c r="A14" s="18" t="s">
        <v>15</v>
      </c>
      <c r="B14" s="19"/>
      <c r="C14" s="20"/>
      <c r="D14" s="20"/>
      <c r="E14" s="21"/>
      <c r="F14" s="22"/>
      <c r="G14" s="23"/>
      <c r="H14" s="219"/>
      <c r="I14" s="215"/>
      <c r="J14" s="215"/>
      <c r="K14" s="216"/>
      <c r="L14" s="214"/>
    </row>
    <row r="15" spans="1:12" ht="12.75">
      <c r="A15" s="197" t="s">
        <v>175</v>
      </c>
      <c r="B15" s="28">
        <v>55.050429159940535</v>
      </c>
      <c r="C15" s="29">
        <v>57.060526222523535</v>
      </c>
      <c r="D15" s="29">
        <v>58.03549700710033</v>
      </c>
      <c r="E15" s="34">
        <v>58.42024465847838</v>
      </c>
      <c r="F15" s="31">
        <v>56.10269257569611</v>
      </c>
      <c r="G15" s="32"/>
      <c r="H15" s="220">
        <f aca="true" t="shared" si="0" ref="H15:K19">(C15/B15)^0.1-1</f>
        <v>0.003592729340635481</v>
      </c>
      <c r="I15" s="217">
        <f t="shared" si="0"/>
        <v>0.0016956632833529106</v>
      </c>
      <c r="J15" s="217">
        <f t="shared" si="0"/>
        <v>0.0006609827699122217</v>
      </c>
      <c r="K15" s="218">
        <f t="shared" si="0"/>
        <v>-0.004039686175925095</v>
      </c>
      <c r="L15" s="214"/>
    </row>
    <row r="16" spans="1:12" ht="12.75">
      <c r="A16" s="192" t="s">
        <v>176</v>
      </c>
      <c r="B16" s="28">
        <v>3.18123515</v>
      </c>
      <c r="C16" s="29">
        <v>2.4629123</v>
      </c>
      <c r="D16" s="29">
        <v>2.49281945</v>
      </c>
      <c r="E16" s="34">
        <v>2.5984089</v>
      </c>
      <c r="F16" s="31">
        <v>2.6602379000000003</v>
      </c>
      <c r="G16" s="32"/>
      <c r="H16" s="220">
        <f t="shared" si="0"/>
        <v>-0.025267790059752437</v>
      </c>
      <c r="I16" s="217">
        <f t="shared" si="0"/>
        <v>0.0012077154630558695</v>
      </c>
      <c r="J16" s="217">
        <f t="shared" si="0"/>
        <v>0.004157108606212878</v>
      </c>
      <c r="K16" s="218">
        <f t="shared" si="0"/>
        <v>0.0023543931129257345</v>
      </c>
      <c r="L16" s="214"/>
    </row>
    <row r="17" spans="1:12" ht="12.75">
      <c r="A17" s="33" t="s">
        <v>177</v>
      </c>
      <c r="B17" s="28">
        <v>10.671571387197124</v>
      </c>
      <c r="C17" s="29">
        <v>9.13431675252691</v>
      </c>
      <c r="D17" s="29">
        <v>8.930018020295291</v>
      </c>
      <c r="E17" s="34">
        <v>9.036994793514197</v>
      </c>
      <c r="F17" s="31">
        <v>7.7518172502297915</v>
      </c>
      <c r="G17" s="32"/>
      <c r="H17" s="220">
        <f t="shared" si="0"/>
        <v>-0.015434146995247255</v>
      </c>
      <c r="I17" s="217">
        <f t="shared" si="0"/>
        <v>-0.0022594415831935777</v>
      </c>
      <c r="J17" s="217">
        <f t="shared" si="0"/>
        <v>0.0011915365115535703</v>
      </c>
      <c r="K17" s="218">
        <f t="shared" si="0"/>
        <v>-0.015222880960671592</v>
      </c>
      <c r="L17" s="214"/>
    </row>
    <row r="18" spans="1:21" ht="12.75">
      <c r="A18" s="33" t="s">
        <v>178</v>
      </c>
      <c r="B18" s="28">
        <v>5.804272919893265</v>
      </c>
      <c r="C18" s="29">
        <v>6.153248732686043</v>
      </c>
      <c r="D18" s="29">
        <v>5.578062712243648</v>
      </c>
      <c r="E18" s="34">
        <v>5.207301057516536</v>
      </c>
      <c r="F18" s="31">
        <v>5.11062012034534</v>
      </c>
      <c r="G18" s="32"/>
      <c r="H18" s="220">
        <f t="shared" si="0"/>
        <v>0.005855661241061627</v>
      </c>
      <c r="I18" s="217">
        <f t="shared" si="0"/>
        <v>-0.009765867127406902</v>
      </c>
      <c r="J18" s="217">
        <f t="shared" si="0"/>
        <v>-0.006854384960051196</v>
      </c>
      <c r="K18" s="218">
        <f t="shared" si="0"/>
        <v>-0.0018723389051238382</v>
      </c>
      <c r="L18" s="214"/>
      <c r="S18" s="38"/>
      <c r="T18" s="38"/>
      <c r="U18" s="39"/>
    </row>
    <row r="19" spans="1:21" ht="12.75">
      <c r="A19" s="33" t="s">
        <v>179</v>
      </c>
      <c r="B19" s="28">
        <v>1.48459522</v>
      </c>
      <c r="C19" s="29">
        <v>1.735359721</v>
      </c>
      <c r="D19" s="29">
        <v>2.631293950547296</v>
      </c>
      <c r="E19" s="34">
        <v>2.4235491965209426</v>
      </c>
      <c r="F19" s="31">
        <v>2.51775376556431</v>
      </c>
      <c r="G19" s="32"/>
      <c r="H19" s="220">
        <f t="shared" si="0"/>
        <v>0.01572968612404524</v>
      </c>
      <c r="I19" s="217">
        <f t="shared" si="0"/>
        <v>0.04250461315608134</v>
      </c>
      <c r="J19" s="217">
        <f t="shared" si="0"/>
        <v>-0.008190537831265998</v>
      </c>
      <c r="K19" s="218">
        <f t="shared" si="0"/>
        <v>0.003820686813255758</v>
      </c>
      <c r="L19" s="214"/>
      <c r="S19" s="40"/>
      <c r="T19" s="40"/>
      <c r="U19" s="39"/>
    </row>
    <row r="20" spans="1:21" ht="12.75">
      <c r="A20" s="33" t="s">
        <v>180</v>
      </c>
      <c r="B20" s="28">
        <v>0</v>
      </c>
      <c r="C20" s="29">
        <v>0</v>
      </c>
      <c r="D20" s="29">
        <v>-2.31</v>
      </c>
      <c r="E20" s="34">
        <v>-3.3366666666666664</v>
      </c>
      <c r="F20" s="31">
        <v>-5.06</v>
      </c>
      <c r="G20" s="32"/>
      <c r="H20" s="220"/>
      <c r="I20" s="217"/>
      <c r="J20" s="217">
        <f>(E20/D20)^0.1-1</f>
        <v>0.03745694971637792</v>
      </c>
      <c r="K20" s="218">
        <f>(F20/E20)^0.1-1</f>
        <v>0.042518497422178614</v>
      </c>
      <c r="L20" s="214"/>
      <c r="S20" s="40"/>
      <c r="T20" s="40"/>
      <c r="U20" s="39"/>
    </row>
    <row r="21" spans="1:21" ht="12.75">
      <c r="A21" s="193" t="s">
        <v>181</v>
      </c>
      <c r="B21" s="194">
        <f>SUM(B15:B20)</f>
        <v>76.19210383703093</v>
      </c>
      <c r="C21" s="194">
        <f>SUM(C15:C20)</f>
        <v>76.54636372873648</v>
      </c>
      <c r="D21" s="194">
        <f>SUM(D15:D20)</f>
        <v>75.35769114018657</v>
      </c>
      <c r="E21" s="194">
        <f>SUM(E15:E20)</f>
        <v>74.34983193936337</v>
      </c>
      <c r="F21" s="194">
        <f>SUM(F15:F20)</f>
        <v>69.08312161183555</v>
      </c>
      <c r="G21" s="195"/>
      <c r="H21" s="221">
        <f>(C21/B21)^0.1-1</f>
        <v>0.00046398620105780886</v>
      </c>
      <c r="I21" s="222">
        <f>(D21/C21)^0.1-1</f>
        <v>-0.0015638386282749162</v>
      </c>
      <c r="J21" s="222">
        <f>(E21/D21)^0.1-1</f>
        <v>-0.0013455518879316175</v>
      </c>
      <c r="K21" s="223">
        <f>(F21/E21)^0.1-1</f>
        <v>-0.007320173248257067</v>
      </c>
      <c r="L21" s="214"/>
      <c r="S21" s="40"/>
      <c r="T21" s="40"/>
      <c r="U21" s="39"/>
    </row>
    <row r="22" spans="1:21" ht="12.75">
      <c r="A22" s="35"/>
      <c r="B22" s="28"/>
      <c r="C22" s="29"/>
      <c r="D22" s="29"/>
      <c r="E22" s="30"/>
      <c r="F22" s="31"/>
      <c r="G22" s="196"/>
      <c r="H22" s="224"/>
      <c r="I22" s="225"/>
      <c r="J22" s="225"/>
      <c r="K22" s="226"/>
      <c r="L22" s="214"/>
      <c r="S22" s="40"/>
      <c r="T22" s="40"/>
      <c r="U22" s="39"/>
    </row>
    <row r="23" spans="1:12" ht="12.75">
      <c r="A23" s="8" t="s">
        <v>16</v>
      </c>
      <c r="B23" s="28"/>
      <c r="C23" s="29"/>
      <c r="D23" s="29"/>
      <c r="E23" s="30"/>
      <c r="F23" s="31"/>
      <c r="G23" s="196"/>
      <c r="H23" s="224"/>
      <c r="I23" s="225"/>
      <c r="J23" s="225"/>
      <c r="K23" s="226"/>
      <c r="L23" s="214"/>
    </row>
    <row r="24" spans="1:12" ht="12.75">
      <c r="A24" s="197" t="s">
        <v>175</v>
      </c>
      <c r="B24" s="28">
        <v>106.30037203031453</v>
      </c>
      <c r="C24" s="29">
        <v>115.88254711264173</v>
      </c>
      <c r="D24" s="29">
        <v>108.05395874233507</v>
      </c>
      <c r="E24" s="34">
        <v>108.0710079507215</v>
      </c>
      <c r="F24" s="31">
        <v>112.02826732184812</v>
      </c>
      <c r="G24" s="32"/>
      <c r="H24" s="220">
        <f aca="true" t="shared" si="1" ref="H24:K28">(C24/B24)^0.1-1</f>
        <v>0.008668189868321852</v>
      </c>
      <c r="I24" s="217">
        <f t="shared" si="1"/>
        <v>-0.006970237710981486</v>
      </c>
      <c r="J24" s="217">
        <f t="shared" si="1"/>
        <v>1.5777300677033423E-05</v>
      </c>
      <c r="K24" s="218">
        <f t="shared" si="1"/>
        <v>0.003602747765054426</v>
      </c>
      <c r="L24" s="214"/>
    </row>
    <row r="25" spans="1:12" ht="12.75">
      <c r="A25" s="192" t="s">
        <v>176</v>
      </c>
      <c r="B25" s="28">
        <v>4.9413886</v>
      </c>
      <c r="C25" s="29">
        <v>5.8296128</v>
      </c>
      <c r="D25" s="29">
        <v>5.3402216</v>
      </c>
      <c r="E25" s="34">
        <v>5.0068831</v>
      </c>
      <c r="F25" s="31">
        <v>4.551269850000001</v>
      </c>
      <c r="G25" s="32"/>
      <c r="H25" s="220">
        <f t="shared" si="1"/>
        <v>0.016667803171763085</v>
      </c>
      <c r="I25" s="217">
        <f t="shared" si="1"/>
        <v>-0.008730013471904163</v>
      </c>
      <c r="J25" s="217">
        <f t="shared" si="1"/>
        <v>-0.006424629692173833</v>
      </c>
      <c r="K25" s="218">
        <f t="shared" si="1"/>
        <v>-0.009495362011423758</v>
      </c>
      <c r="L25" s="214"/>
    </row>
    <row r="26" spans="1:12" ht="12.75">
      <c r="A26" s="33" t="s">
        <v>177</v>
      </c>
      <c r="B26" s="28">
        <v>11.212211020678282</v>
      </c>
      <c r="C26" s="29">
        <v>10.715849786549807</v>
      </c>
      <c r="D26" s="29">
        <v>9.494854091529172</v>
      </c>
      <c r="E26" s="34">
        <v>9.47113423599678</v>
      </c>
      <c r="F26" s="31">
        <v>8.55721533054387</v>
      </c>
      <c r="G26" s="32"/>
      <c r="H26" s="220">
        <f t="shared" si="1"/>
        <v>-0.004517716298752639</v>
      </c>
      <c r="I26" s="217">
        <f t="shared" si="1"/>
        <v>-0.012024516351699321</v>
      </c>
      <c r="J26" s="217">
        <f t="shared" si="1"/>
        <v>-0.00025009929569752565</v>
      </c>
      <c r="K26" s="218">
        <f t="shared" si="1"/>
        <v>-0.010096073610767808</v>
      </c>
      <c r="L26" s="214"/>
    </row>
    <row r="27" spans="1:12" ht="12.75">
      <c r="A27" s="33" t="s">
        <v>178</v>
      </c>
      <c r="B27" s="28">
        <v>12.163553237318993</v>
      </c>
      <c r="C27" s="29">
        <v>12.121747789382935</v>
      </c>
      <c r="D27" s="29">
        <v>8.4637187443055</v>
      </c>
      <c r="E27" s="34">
        <v>7.842547128181985</v>
      </c>
      <c r="F27" s="31">
        <v>7.597594091578856</v>
      </c>
      <c r="G27" s="32"/>
      <c r="H27" s="220">
        <f t="shared" si="1"/>
        <v>-0.00034422709836290366</v>
      </c>
      <c r="I27" s="217">
        <f t="shared" si="1"/>
        <v>-0.0352837412251269</v>
      </c>
      <c r="J27" s="217">
        <f t="shared" si="1"/>
        <v>-0.007593519892681311</v>
      </c>
      <c r="K27" s="218">
        <f t="shared" si="1"/>
        <v>-0.0031681747211322886</v>
      </c>
      <c r="L27" s="214"/>
    </row>
    <row r="28" spans="1:12" ht="12.75">
      <c r="A28" s="33" t="s">
        <v>179</v>
      </c>
      <c r="B28" s="28">
        <v>0.15840410387516393</v>
      </c>
      <c r="C28" s="29">
        <v>1.3172400477664514</v>
      </c>
      <c r="D28" s="29">
        <v>2.36656301110713</v>
      </c>
      <c r="E28" s="34">
        <v>2.2203364585791467</v>
      </c>
      <c r="F28" s="31">
        <v>2.2935349567100634</v>
      </c>
      <c r="G28" s="32"/>
      <c r="H28" s="220">
        <f t="shared" si="1"/>
        <v>0.23591854732343265</v>
      </c>
      <c r="I28" s="217">
        <f t="shared" si="1"/>
        <v>0.060340414320198654</v>
      </c>
      <c r="J28" s="217">
        <f t="shared" si="1"/>
        <v>-0.006357699157779062</v>
      </c>
      <c r="K28" s="218">
        <f t="shared" si="1"/>
        <v>0.003248819437781325</v>
      </c>
      <c r="L28" s="214"/>
    </row>
    <row r="29" spans="1:12" ht="12.75">
      <c r="A29" s="33" t="s">
        <v>180</v>
      </c>
      <c r="B29" s="28">
        <v>0</v>
      </c>
      <c r="C29" s="29">
        <v>0</v>
      </c>
      <c r="D29" s="29">
        <v>-0.11</v>
      </c>
      <c r="E29" s="34">
        <v>-0.11</v>
      </c>
      <c r="F29" s="31">
        <v>-0.11</v>
      </c>
      <c r="G29" s="32"/>
      <c r="H29" s="220"/>
      <c r="I29" s="217"/>
      <c r="J29" s="217">
        <f>(E29/D29)^0.1-1</f>
        <v>0</v>
      </c>
      <c r="K29" s="218">
        <f>(F29/E29)^0.1-1</f>
        <v>0</v>
      </c>
      <c r="L29" s="214"/>
    </row>
    <row r="30" spans="1:12" ht="12.75">
      <c r="A30" s="193" t="s">
        <v>181</v>
      </c>
      <c r="B30" s="194">
        <f>SUM(B24:B29)</f>
        <v>134.77592899218698</v>
      </c>
      <c r="C30" s="194">
        <f>SUM(C24:C29)</f>
        <v>145.86699753634093</v>
      </c>
      <c r="D30" s="194">
        <f>SUM(D24:D29)</f>
        <v>133.60931618927685</v>
      </c>
      <c r="E30" s="194">
        <f>SUM(E24:E29)</f>
        <v>132.50190887347938</v>
      </c>
      <c r="F30" s="194">
        <f>SUM(F24:F29)</f>
        <v>134.91788155068087</v>
      </c>
      <c r="G30" s="195"/>
      <c r="H30" s="221">
        <f>(C30/B30)^0.1-1</f>
        <v>0.007939513753035365</v>
      </c>
      <c r="I30" s="222">
        <f>(D30/C30)^0.1-1</f>
        <v>-0.008739114011056315</v>
      </c>
      <c r="J30" s="222">
        <f>(E30/D30)^0.1-1</f>
        <v>-0.0008319476107511159</v>
      </c>
      <c r="K30" s="223">
        <f>(F30/E30)^0.1-1</f>
        <v>0.0018085591372429821</v>
      </c>
      <c r="L30" s="214"/>
    </row>
    <row r="31" spans="1:12" ht="12.75">
      <c r="A31" s="35"/>
      <c r="B31" s="28"/>
      <c r="C31" s="29"/>
      <c r="D31" s="29"/>
      <c r="E31" s="30"/>
      <c r="F31" s="31"/>
      <c r="G31" s="196"/>
      <c r="H31" s="224"/>
      <c r="I31" s="225"/>
      <c r="J31" s="225"/>
      <c r="K31" s="226"/>
      <c r="L31" s="214"/>
    </row>
    <row r="32" spans="1:12" ht="12.75">
      <c r="A32" s="8" t="s">
        <v>17</v>
      </c>
      <c r="B32" s="28"/>
      <c r="C32" s="29"/>
      <c r="D32" s="29"/>
      <c r="E32" s="34"/>
      <c r="F32" s="31"/>
      <c r="G32" s="32"/>
      <c r="H32" s="220"/>
      <c r="I32" s="217"/>
      <c r="J32" s="217"/>
      <c r="K32" s="218"/>
      <c r="L32" s="214"/>
    </row>
    <row r="33" spans="1:12" ht="12.75">
      <c r="A33" s="197" t="s">
        <v>175</v>
      </c>
      <c r="B33" s="28">
        <v>52.764075178509714</v>
      </c>
      <c r="C33" s="29">
        <v>52.5831975878424</v>
      </c>
      <c r="D33" s="29">
        <v>45.362437583953344</v>
      </c>
      <c r="E33" s="34">
        <v>40.963551149622916</v>
      </c>
      <c r="F33" s="31">
        <v>38.70419706027568</v>
      </c>
      <c r="G33" s="32"/>
      <c r="H33" s="220">
        <f aca="true" t="shared" si="2" ref="H33:K37">(C33/B33)^0.1-1</f>
        <v>-0.0003433344045871145</v>
      </c>
      <c r="I33" s="217">
        <f t="shared" si="2"/>
        <v>-0.014662664116166013</v>
      </c>
      <c r="J33" s="217">
        <f t="shared" si="2"/>
        <v>-0.010148326834436228</v>
      </c>
      <c r="K33" s="218">
        <f t="shared" si="2"/>
        <v>-0.005657399265967866</v>
      </c>
      <c r="L33" s="214"/>
    </row>
    <row r="34" spans="1:12" ht="12.75">
      <c r="A34" s="192" t="s">
        <v>176</v>
      </c>
      <c r="B34" s="28">
        <v>0.659983</v>
      </c>
      <c r="C34" s="29">
        <v>1.01669095</v>
      </c>
      <c r="D34" s="29">
        <v>1.01815835</v>
      </c>
      <c r="E34" s="34">
        <v>1.0156752500000001</v>
      </c>
      <c r="F34" s="31">
        <v>1.0019271</v>
      </c>
      <c r="G34" s="32"/>
      <c r="H34" s="220">
        <f t="shared" si="2"/>
        <v>0.04415655892969861</v>
      </c>
      <c r="I34" s="217">
        <f t="shared" si="2"/>
        <v>0.00014423732300605785</v>
      </c>
      <c r="J34" s="217">
        <f t="shared" si="2"/>
        <v>-0.00024414958011931276</v>
      </c>
      <c r="K34" s="218">
        <f t="shared" si="2"/>
        <v>-0.0013619134240403508</v>
      </c>
      <c r="L34" s="214"/>
    </row>
    <row r="35" spans="1:12" ht="12.75">
      <c r="A35" s="33" t="s">
        <v>177</v>
      </c>
      <c r="B35" s="28">
        <v>5.67232755219983</v>
      </c>
      <c r="C35" s="29">
        <v>5.535070817525034</v>
      </c>
      <c r="D35" s="29">
        <v>5.219935181891663</v>
      </c>
      <c r="E35" s="34">
        <v>5.312359983789565</v>
      </c>
      <c r="F35" s="31">
        <v>4.793534335631652</v>
      </c>
      <c r="G35" s="32"/>
      <c r="H35" s="220">
        <f t="shared" si="2"/>
        <v>-0.0024465199765393297</v>
      </c>
      <c r="I35" s="217">
        <f t="shared" si="2"/>
        <v>-0.005844789968014075</v>
      </c>
      <c r="J35" s="217">
        <f t="shared" si="2"/>
        <v>0.00175666045896139</v>
      </c>
      <c r="K35" s="218">
        <f t="shared" si="2"/>
        <v>-0.010224192079358985</v>
      </c>
      <c r="L35" s="214"/>
    </row>
    <row r="36" spans="1:12" ht="12.75">
      <c r="A36" s="33" t="s">
        <v>178</v>
      </c>
      <c r="B36" s="28">
        <v>10.842615986866877</v>
      </c>
      <c r="C36" s="29">
        <v>9.08958423643373</v>
      </c>
      <c r="D36" s="29">
        <v>8.710033935136298</v>
      </c>
      <c r="E36" s="34">
        <v>8.193960578583798</v>
      </c>
      <c r="F36" s="31">
        <v>8.096105083519486</v>
      </c>
      <c r="G36" s="32"/>
      <c r="H36" s="220">
        <f t="shared" si="2"/>
        <v>-0.017480917025105347</v>
      </c>
      <c r="I36" s="217">
        <f t="shared" si="2"/>
        <v>-0.0042562644829680085</v>
      </c>
      <c r="J36" s="217">
        <f t="shared" si="2"/>
        <v>-0.006089216999555225</v>
      </c>
      <c r="K36" s="218">
        <f t="shared" si="2"/>
        <v>-0.0012007061706551525</v>
      </c>
      <c r="L36" s="214"/>
    </row>
    <row r="37" spans="1:12" ht="12.75">
      <c r="A37" s="33" t="s">
        <v>179</v>
      </c>
      <c r="B37" s="28">
        <v>0.0654811111111111</v>
      </c>
      <c r="C37" s="29">
        <v>0.7925666000000001</v>
      </c>
      <c r="D37" s="29">
        <v>1.5815478661330575</v>
      </c>
      <c r="E37" s="34">
        <v>1.4577770147375924</v>
      </c>
      <c r="F37" s="31">
        <v>1.5089487781751205</v>
      </c>
      <c r="G37" s="32"/>
      <c r="H37" s="220">
        <f t="shared" si="2"/>
        <v>0.2831929729216167</v>
      </c>
      <c r="I37" s="217">
        <f t="shared" si="2"/>
        <v>0.07153079633667514</v>
      </c>
      <c r="J37" s="217">
        <f t="shared" si="2"/>
        <v>-0.008116020497660359</v>
      </c>
      <c r="K37" s="218">
        <f t="shared" si="2"/>
        <v>0.003456013514599343</v>
      </c>
      <c r="L37" s="214"/>
    </row>
    <row r="38" spans="1:12" ht="12.75">
      <c r="A38" s="33" t="s">
        <v>180</v>
      </c>
      <c r="B38" s="28">
        <v>0</v>
      </c>
      <c r="C38" s="29">
        <v>0</v>
      </c>
      <c r="D38" s="29">
        <v>-0.5133333333333333</v>
      </c>
      <c r="E38" s="34">
        <v>-0.6233333333333334</v>
      </c>
      <c r="F38" s="31">
        <v>-0.88</v>
      </c>
      <c r="G38" s="32"/>
      <c r="H38" s="220"/>
      <c r="I38" s="217"/>
      <c r="J38" s="217">
        <f>(E38/D38)^0.1-1</f>
        <v>0.019605310013415256</v>
      </c>
      <c r="K38" s="218">
        <f>(F38/E38)^0.1-1</f>
        <v>0.0350855172115041</v>
      </c>
      <c r="L38" s="214"/>
    </row>
    <row r="39" spans="1:12" ht="12.75">
      <c r="A39" s="193" t="s">
        <v>181</v>
      </c>
      <c r="B39" s="194">
        <f>SUM(B33:B38)</f>
        <v>70.00448282868753</v>
      </c>
      <c r="C39" s="194">
        <f>SUM(C33:C38)</f>
        <v>69.01711019180117</v>
      </c>
      <c r="D39" s="194">
        <f>SUM(D33:D38)</f>
        <v>61.37877958378103</v>
      </c>
      <c r="E39" s="194">
        <f>SUM(E33:E38)</f>
        <v>56.31999064340054</v>
      </c>
      <c r="F39" s="194">
        <f>SUM(F33:F38)</f>
        <v>53.224712357601945</v>
      </c>
      <c r="G39" s="32"/>
      <c r="H39" s="221">
        <f>(C39/B39)^0.1-1</f>
        <v>-0.0014194748669262847</v>
      </c>
      <c r="I39" s="222">
        <f>(D39/C39)^0.1-1</f>
        <v>-0.011660511251669115</v>
      </c>
      <c r="J39" s="222">
        <f>(E39/D39)^0.1-1</f>
        <v>-0.008564575292662191</v>
      </c>
      <c r="K39" s="223">
        <f>(F39/E39)^0.1-1</f>
        <v>-0.005636727621766369</v>
      </c>
      <c r="L39" s="214"/>
    </row>
    <row r="40" spans="1:12" ht="12.75">
      <c r="A40" s="197"/>
      <c r="B40" s="28"/>
      <c r="C40" s="29"/>
      <c r="D40" s="29"/>
      <c r="E40" s="34"/>
      <c r="F40" s="31"/>
      <c r="G40" s="32"/>
      <c r="H40" s="224"/>
      <c r="I40" s="225"/>
      <c r="J40" s="225"/>
      <c r="K40" s="226"/>
      <c r="L40" s="214"/>
    </row>
    <row r="41" spans="1:12" ht="12.75">
      <c r="A41" s="8" t="s">
        <v>18</v>
      </c>
      <c r="B41" s="28"/>
      <c r="C41" s="29"/>
      <c r="D41" s="29"/>
      <c r="E41" s="34"/>
      <c r="F41" s="31"/>
      <c r="G41" s="32"/>
      <c r="H41" s="220"/>
      <c r="I41" s="217"/>
      <c r="J41" s="217"/>
      <c r="K41" s="218"/>
      <c r="L41" s="214"/>
    </row>
    <row r="42" spans="1:12" ht="12.75">
      <c r="A42" s="197" t="s">
        <v>175</v>
      </c>
      <c r="B42" s="28">
        <v>53.186571772478224</v>
      </c>
      <c r="C42" s="29">
        <v>54.45675492406296</v>
      </c>
      <c r="D42" s="29">
        <v>47.45026539686705</v>
      </c>
      <c r="E42" s="34">
        <v>46.57202681206</v>
      </c>
      <c r="F42" s="31">
        <v>41.46539515434152</v>
      </c>
      <c r="H42" s="220">
        <f aca="true" t="shared" si="3" ref="H42:K46">(C42/B42)^0.1-1</f>
        <v>0.0023628817016969617</v>
      </c>
      <c r="I42" s="217">
        <f t="shared" si="3"/>
        <v>-0.013678071408216974</v>
      </c>
      <c r="J42" s="217">
        <f t="shared" si="3"/>
        <v>-0.0018664600274364007</v>
      </c>
      <c r="K42" s="218">
        <f t="shared" si="3"/>
        <v>-0.01154690187638141</v>
      </c>
      <c r="L42" s="214"/>
    </row>
    <row r="43" spans="1:12" ht="12.75">
      <c r="A43" s="192" t="s">
        <v>176</v>
      </c>
      <c r="B43" s="28">
        <v>1.26269585</v>
      </c>
      <c r="C43" s="29">
        <v>1.06889695</v>
      </c>
      <c r="D43" s="29">
        <v>1.24136215</v>
      </c>
      <c r="E43" s="34">
        <v>1.30538405</v>
      </c>
      <c r="F43" s="31">
        <v>1.3295931</v>
      </c>
      <c r="G43" s="32"/>
      <c r="H43" s="220">
        <f t="shared" si="3"/>
        <v>-0.016524130705142803</v>
      </c>
      <c r="I43" s="217">
        <f t="shared" si="3"/>
        <v>0.0150706394476261</v>
      </c>
      <c r="J43" s="217">
        <f t="shared" si="3"/>
        <v>0.005041466029199082</v>
      </c>
      <c r="K43" s="218">
        <f t="shared" si="3"/>
        <v>0.0018392560510493983</v>
      </c>
      <c r="L43" s="214"/>
    </row>
    <row r="44" spans="1:12" ht="12.75">
      <c r="A44" s="33" t="s">
        <v>177</v>
      </c>
      <c r="B44" s="28">
        <v>6.339199382141233</v>
      </c>
      <c r="C44" s="29">
        <v>5.427071538515389</v>
      </c>
      <c r="D44" s="29">
        <v>5.181830222728824</v>
      </c>
      <c r="E44" s="34">
        <v>4.724355644861892</v>
      </c>
      <c r="F44" s="31">
        <v>3.841765908765765</v>
      </c>
      <c r="G44" s="32"/>
      <c r="H44" s="220">
        <f t="shared" si="3"/>
        <v>-0.015415230316723316</v>
      </c>
      <c r="I44" s="217">
        <f t="shared" si="3"/>
        <v>-0.0046134609682534355</v>
      </c>
      <c r="J44" s="217">
        <f t="shared" si="3"/>
        <v>-0.009200131267139033</v>
      </c>
      <c r="K44" s="218">
        <f t="shared" si="3"/>
        <v>-0.020467541892940755</v>
      </c>
      <c r="L44" s="214"/>
    </row>
    <row r="45" spans="1:12" ht="12.75">
      <c r="A45" s="33" t="s">
        <v>178</v>
      </c>
      <c r="B45" s="28">
        <v>8.340043158996851</v>
      </c>
      <c r="C45" s="29">
        <v>7.1050736010074615</v>
      </c>
      <c r="D45" s="29">
        <v>6.397804179595866</v>
      </c>
      <c r="E45" s="34">
        <v>5.970859412593296</v>
      </c>
      <c r="F45" s="31">
        <v>5.815007306928106</v>
      </c>
      <c r="G45" s="32"/>
      <c r="H45" s="220">
        <f t="shared" si="3"/>
        <v>-0.015898195157525552</v>
      </c>
      <c r="I45" s="217">
        <f t="shared" si="3"/>
        <v>-0.010430648124632236</v>
      </c>
      <c r="J45" s="217">
        <f t="shared" si="3"/>
        <v>-0.006882601885196404</v>
      </c>
      <c r="K45" s="218">
        <f t="shared" si="3"/>
        <v>-0.0026413883503588753</v>
      </c>
      <c r="L45" s="214"/>
    </row>
    <row r="46" spans="1:12" ht="12.75">
      <c r="A46" s="33" t="s">
        <v>179</v>
      </c>
      <c r="B46" s="28">
        <v>0.0944757071</v>
      </c>
      <c r="C46" s="29">
        <v>0.5756703020999999</v>
      </c>
      <c r="D46" s="29">
        <v>1.1317933078050664</v>
      </c>
      <c r="E46" s="34">
        <v>1.0438403717676177</v>
      </c>
      <c r="F46" s="31">
        <v>1.075920195992966</v>
      </c>
      <c r="G46" s="32"/>
      <c r="H46" s="220">
        <f t="shared" si="3"/>
        <v>0.1980787559901378</v>
      </c>
      <c r="I46" s="217">
        <f t="shared" si="3"/>
        <v>0.0699397673770652</v>
      </c>
      <c r="J46" s="217">
        <f t="shared" si="3"/>
        <v>-0.008057046166154769</v>
      </c>
      <c r="K46" s="218">
        <f t="shared" si="3"/>
        <v>0.0030315573572607946</v>
      </c>
      <c r="L46" s="214"/>
    </row>
    <row r="47" spans="1:12" ht="12.75">
      <c r="A47" s="33" t="s">
        <v>180</v>
      </c>
      <c r="B47" s="28">
        <v>0</v>
      </c>
      <c r="C47" s="29">
        <v>0</v>
      </c>
      <c r="D47" s="29">
        <v>-0.5866666666666667</v>
      </c>
      <c r="E47" s="34">
        <v>-1.0633333333333332</v>
      </c>
      <c r="F47" s="31">
        <v>-2.0166666666666666</v>
      </c>
      <c r="H47" s="220"/>
      <c r="I47" s="217"/>
      <c r="J47" s="217">
        <f>(E47/D47)^0.1-1</f>
        <v>0.061274676611179135</v>
      </c>
      <c r="K47" s="218">
        <f>(F47/E47)^0.1-1</f>
        <v>0.06609638118332462</v>
      </c>
      <c r="L47" s="214"/>
    </row>
    <row r="48" spans="1:12" ht="12.75">
      <c r="A48" s="193" t="s">
        <v>181</v>
      </c>
      <c r="B48" s="194">
        <f>SUM(B42:B47)</f>
        <v>69.22298587071631</v>
      </c>
      <c r="C48" s="194">
        <f>SUM(C42:C47)</f>
        <v>68.63346731568582</v>
      </c>
      <c r="D48" s="194">
        <f>SUM(D42:D47)</f>
        <v>60.81638859033015</v>
      </c>
      <c r="E48" s="194">
        <f>SUM(E42:E47)</f>
        <v>58.55313295794948</v>
      </c>
      <c r="F48" s="194">
        <f>SUM(F42:F47)</f>
        <v>51.51101499936169</v>
      </c>
      <c r="G48" s="195"/>
      <c r="H48" s="221">
        <f>(C48/B48)^0.1-1</f>
        <v>-0.0008549039332175212</v>
      </c>
      <c r="I48" s="222">
        <f>(D48/C48)^0.1-1</f>
        <v>-0.012019281949307237</v>
      </c>
      <c r="J48" s="222">
        <f>(E48/D48)^0.1-1</f>
        <v>-0.0037852880784216003</v>
      </c>
      <c r="K48" s="223">
        <f>(F48/E48)^0.1-1</f>
        <v>-0.012732144561227177</v>
      </c>
      <c r="L48" s="214"/>
    </row>
    <row r="49" spans="1:12" ht="12.75">
      <c r="A49" s="35"/>
      <c r="B49" s="28"/>
      <c r="C49" s="29"/>
      <c r="D49" s="29"/>
      <c r="E49" s="30"/>
      <c r="F49" s="31"/>
      <c r="G49" s="196"/>
      <c r="H49" s="224"/>
      <c r="I49" s="225"/>
      <c r="J49" s="225"/>
      <c r="K49" s="226"/>
      <c r="L49" s="214"/>
    </row>
    <row r="50" spans="1:12" ht="12.75">
      <c r="A50" s="8" t="s">
        <v>19</v>
      </c>
      <c r="B50" s="28"/>
      <c r="C50" s="29"/>
      <c r="D50" s="29"/>
      <c r="E50" s="34"/>
      <c r="F50" s="31"/>
      <c r="G50" s="32"/>
      <c r="H50" s="220"/>
      <c r="I50" s="217"/>
      <c r="J50" s="217"/>
      <c r="K50" s="218"/>
      <c r="L50" s="214"/>
    </row>
    <row r="51" spans="1:12" ht="12.75">
      <c r="A51" s="197" t="s">
        <v>175</v>
      </c>
      <c r="B51" s="28">
        <v>354.1430109203166</v>
      </c>
      <c r="C51" s="29">
        <v>368.9174767126075</v>
      </c>
      <c r="D51" s="29">
        <v>386.5829266878871</v>
      </c>
      <c r="E51" s="34">
        <v>397.8501665494638</v>
      </c>
      <c r="F51" s="31">
        <v>374.73025257610755</v>
      </c>
      <c r="G51" s="32"/>
      <c r="H51" s="220">
        <f aca="true" t="shared" si="4" ref="H51:K55">(C51/B51)^0.1-1</f>
        <v>0.004095580207267746</v>
      </c>
      <c r="I51" s="217">
        <f t="shared" si="4"/>
        <v>0.004688298279206249</v>
      </c>
      <c r="J51" s="217">
        <f t="shared" si="4"/>
        <v>0.0028770372887931828</v>
      </c>
      <c r="K51" s="218">
        <f t="shared" si="4"/>
        <v>-0.005969016986855258</v>
      </c>
      <c r="L51" s="214"/>
    </row>
    <row r="52" spans="1:12" ht="12.75">
      <c r="A52" s="192" t="s">
        <v>176</v>
      </c>
      <c r="B52" s="28">
        <v>16.79231625</v>
      </c>
      <c r="C52" s="29">
        <v>12.53340455</v>
      </c>
      <c r="D52" s="29">
        <v>13.690467049999999</v>
      </c>
      <c r="E52" s="34">
        <v>14.178041649999999</v>
      </c>
      <c r="F52" s="31">
        <v>14.4112255</v>
      </c>
      <c r="G52" s="32"/>
      <c r="H52" s="220">
        <f t="shared" si="4"/>
        <v>-0.028828687372609685</v>
      </c>
      <c r="I52" s="217">
        <f t="shared" si="4"/>
        <v>0.008869332594539259</v>
      </c>
      <c r="J52" s="217">
        <f t="shared" si="4"/>
        <v>0.003505595298209707</v>
      </c>
      <c r="K52" s="218">
        <f t="shared" si="4"/>
        <v>0.0016326359436864557</v>
      </c>
      <c r="L52" s="214"/>
    </row>
    <row r="53" spans="1:12" ht="12.75">
      <c r="A53" s="33" t="s">
        <v>177</v>
      </c>
      <c r="B53" s="28">
        <v>70.24875477938355</v>
      </c>
      <c r="C53" s="29">
        <v>65.66577605525404</v>
      </c>
      <c r="D53" s="29">
        <v>63.11971481138231</v>
      </c>
      <c r="E53" s="34">
        <v>63.01745736627253</v>
      </c>
      <c r="F53" s="31">
        <v>56.65016527025326</v>
      </c>
      <c r="G53" s="32"/>
      <c r="H53" s="220">
        <f t="shared" si="4"/>
        <v>-0.006723764171939095</v>
      </c>
      <c r="I53" s="217">
        <f t="shared" si="4"/>
        <v>-0.003946663276123252</v>
      </c>
      <c r="J53" s="217">
        <f t="shared" si="4"/>
        <v>-0.00016212378371627256</v>
      </c>
      <c r="K53" s="218">
        <f t="shared" si="4"/>
        <v>-0.010595160072020993</v>
      </c>
      <c r="L53" s="214"/>
    </row>
    <row r="54" spans="1:12" ht="12.75">
      <c r="A54" s="33" t="s">
        <v>178</v>
      </c>
      <c r="B54" s="28">
        <v>94.99214695453644</v>
      </c>
      <c r="C54" s="29">
        <v>81.34419938951963</v>
      </c>
      <c r="D54" s="29">
        <v>77.93354332486507</v>
      </c>
      <c r="E54" s="34">
        <v>74.36166165523622</v>
      </c>
      <c r="F54" s="31">
        <v>70.80885161276929</v>
      </c>
      <c r="G54" s="32"/>
      <c r="H54" s="220">
        <f t="shared" si="4"/>
        <v>-0.015390801943355403</v>
      </c>
      <c r="I54" s="217">
        <f t="shared" si="4"/>
        <v>-0.004274146911657284</v>
      </c>
      <c r="J54" s="217">
        <f t="shared" si="4"/>
        <v>-0.004680606278465449</v>
      </c>
      <c r="K54" s="218">
        <f t="shared" si="4"/>
        <v>-0.004883685143937999</v>
      </c>
      <c r="L54" s="214"/>
    </row>
    <row r="55" spans="1:12" ht="12.75">
      <c r="A55" s="33" t="s">
        <v>179</v>
      </c>
      <c r="B55" s="28">
        <v>7.638833431000001</v>
      </c>
      <c r="C55" s="29">
        <v>11.101576244</v>
      </c>
      <c r="D55" s="29">
        <v>12.039224889161867</v>
      </c>
      <c r="E55" s="34">
        <v>11.463465864057355</v>
      </c>
      <c r="F55" s="31">
        <v>11.947645061987101</v>
      </c>
      <c r="G55" s="32"/>
      <c r="H55" s="220">
        <f t="shared" si="4"/>
        <v>0.03809180016225899</v>
      </c>
      <c r="I55" s="217">
        <f t="shared" si="4"/>
        <v>0.008141257019511183</v>
      </c>
      <c r="J55" s="217">
        <f t="shared" si="4"/>
        <v>-0.004888508443168127</v>
      </c>
      <c r="K55" s="218">
        <f t="shared" si="4"/>
        <v>0.004145478425898963</v>
      </c>
      <c r="L55" s="214"/>
    </row>
    <row r="56" spans="1:12" ht="12.75">
      <c r="A56" s="33" t="s">
        <v>180</v>
      </c>
      <c r="B56" s="28">
        <v>0</v>
      </c>
      <c r="C56" s="29">
        <v>0</v>
      </c>
      <c r="D56" s="29">
        <v>-3.2266666666666666</v>
      </c>
      <c r="E56" s="34">
        <v>-3.7766666666666664</v>
      </c>
      <c r="F56" s="31">
        <v>-5.83</v>
      </c>
      <c r="G56" s="32"/>
      <c r="H56" s="220"/>
      <c r="I56" s="217"/>
      <c r="J56" s="217">
        <f>(E56/D56)^0.1-1</f>
        <v>0.015863731249543767</v>
      </c>
      <c r="K56" s="218">
        <f>(F56/E56)^0.1-1</f>
        <v>0.04437385226544377</v>
      </c>
      <c r="L56" s="214"/>
    </row>
    <row r="57" spans="1:12" ht="12.75">
      <c r="A57" s="193" t="s">
        <v>181</v>
      </c>
      <c r="B57" s="194">
        <f>SUM(B51:B56)</f>
        <v>543.8150623352366</v>
      </c>
      <c r="C57" s="194">
        <f>SUM(C51:C56)</f>
        <v>539.5624329513812</v>
      </c>
      <c r="D57" s="194">
        <f>SUM(D51:D56)</f>
        <v>550.1392100966298</v>
      </c>
      <c r="E57" s="194">
        <f>SUM(E51:E56)</f>
        <v>557.0941264183632</v>
      </c>
      <c r="F57" s="194">
        <f>SUM(F51:F56)</f>
        <v>522.7181400211172</v>
      </c>
      <c r="G57" s="195"/>
      <c r="H57" s="221">
        <f>(C57/B57)^0.1-1</f>
        <v>-0.0007847647492760235</v>
      </c>
      <c r="I57" s="222">
        <f>(D57/C57)^0.1-1</f>
        <v>0.0019431708879027454</v>
      </c>
      <c r="J57" s="222">
        <f>(E57/D57)^0.1-1</f>
        <v>0.001257075294391674</v>
      </c>
      <c r="K57" s="223">
        <f>(F57/E57)^0.1-1</f>
        <v>-0.006348942177460959</v>
      </c>
      <c r="L57" s="214"/>
    </row>
    <row r="58" spans="1:12" ht="12.75">
      <c r="A58" s="35"/>
      <c r="B58" s="28"/>
      <c r="C58" s="29"/>
      <c r="D58" s="29"/>
      <c r="E58" s="30"/>
      <c r="F58" s="31"/>
      <c r="G58" s="196"/>
      <c r="H58" s="224"/>
      <c r="I58" s="225"/>
      <c r="J58" s="225"/>
      <c r="K58" s="226"/>
      <c r="L58" s="214"/>
    </row>
    <row r="59" spans="1:12" ht="12.75">
      <c r="A59" s="198" t="s">
        <v>145</v>
      </c>
      <c r="B59" s="28"/>
      <c r="C59" s="29"/>
      <c r="D59" s="29"/>
      <c r="E59" s="34"/>
      <c r="F59" s="31"/>
      <c r="G59" s="32"/>
      <c r="H59" s="220"/>
      <c r="I59" s="217"/>
      <c r="J59" s="217"/>
      <c r="K59" s="218"/>
      <c r="L59" s="214"/>
    </row>
    <row r="60" spans="1:12" ht="12.75">
      <c r="A60" s="197" t="s">
        <v>175</v>
      </c>
      <c r="B60" s="28">
        <v>942.9551101070919</v>
      </c>
      <c r="C60" s="29">
        <v>809.7935545260315</v>
      </c>
      <c r="D60" s="29">
        <v>791.625945632138</v>
      </c>
      <c r="E60" s="34">
        <v>755.4528878977998</v>
      </c>
      <c r="F60" s="31">
        <v>685.433246536529</v>
      </c>
      <c r="G60" s="32"/>
      <c r="H60" s="220">
        <f aca="true" t="shared" si="5" ref="H60:K64">(C60/B60)^0.1-1</f>
        <v>-0.015108635164478579</v>
      </c>
      <c r="I60" s="217">
        <f t="shared" si="5"/>
        <v>-0.002266463169350419</v>
      </c>
      <c r="J60" s="217">
        <f t="shared" si="5"/>
        <v>-0.004666235979874256</v>
      </c>
      <c r="K60" s="218">
        <f t="shared" si="5"/>
        <v>-0.009679479915059797</v>
      </c>
      <c r="L60" s="214"/>
    </row>
    <row r="61" spans="1:12" ht="12.75">
      <c r="A61" s="192" t="s">
        <v>176</v>
      </c>
      <c r="B61" s="28">
        <v>22.314303000000002</v>
      </c>
      <c r="C61" s="29">
        <v>22.445863850000002</v>
      </c>
      <c r="D61" s="29">
        <v>22.87456455</v>
      </c>
      <c r="E61" s="34">
        <v>23.0940942</v>
      </c>
      <c r="F61" s="31">
        <v>22.75026845</v>
      </c>
      <c r="G61" s="32"/>
      <c r="H61" s="220">
        <f t="shared" si="5"/>
        <v>0.0005880224083418817</v>
      </c>
      <c r="I61" s="217">
        <f t="shared" si="5"/>
        <v>0.001893712413640003</v>
      </c>
      <c r="J61" s="217">
        <f t="shared" si="5"/>
        <v>0.0009555910452714311</v>
      </c>
      <c r="K61" s="218">
        <f t="shared" si="5"/>
        <v>-0.0014988732832661444</v>
      </c>
      <c r="L61" s="214"/>
    </row>
    <row r="62" spans="1:12" ht="12.75">
      <c r="A62" s="33" t="s">
        <v>177</v>
      </c>
      <c r="B62" s="28">
        <v>99.1343879083693</v>
      </c>
      <c r="C62" s="29">
        <v>52.7169150891155</v>
      </c>
      <c r="D62" s="29">
        <v>46.127056216249066</v>
      </c>
      <c r="E62" s="34">
        <v>44.604567824288466</v>
      </c>
      <c r="F62" s="31">
        <v>38.66094164455441</v>
      </c>
      <c r="G62" s="32"/>
      <c r="H62" s="220">
        <f t="shared" si="5"/>
        <v>-0.06120111338928891</v>
      </c>
      <c r="I62" s="217">
        <f t="shared" si="5"/>
        <v>-0.01326490459892471</v>
      </c>
      <c r="J62" s="217">
        <f t="shared" si="5"/>
        <v>-0.0033507147055192865</v>
      </c>
      <c r="K62" s="218">
        <f t="shared" si="5"/>
        <v>-0.014198875566165059</v>
      </c>
      <c r="L62" s="214"/>
    </row>
    <row r="63" spans="1:12" ht="12.75">
      <c r="A63" s="33" t="s">
        <v>178</v>
      </c>
      <c r="B63" s="28">
        <v>87.90407193303108</v>
      </c>
      <c r="C63" s="29">
        <v>59.34515087466687</v>
      </c>
      <c r="D63" s="29">
        <v>55.608920838448604</v>
      </c>
      <c r="E63" s="34">
        <v>52.56539810494013</v>
      </c>
      <c r="F63" s="31">
        <v>51.98307183193566</v>
      </c>
      <c r="G63" s="32"/>
      <c r="H63" s="220">
        <f t="shared" si="5"/>
        <v>-0.038525823125651004</v>
      </c>
      <c r="I63" s="217">
        <f t="shared" si="5"/>
        <v>-0.00648158121485054</v>
      </c>
      <c r="J63" s="217">
        <f t="shared" si="5"/>
        <v>-0.005612745609601344</v>
      </c>
      <c r="K63" s="218">
        <f t="shared" si="5"/>
        <v>-0.0011133746066472883</v>
      </c>
      <c r="L63" s="214"/>
    </row>
    <row r="64" spans="1:12" ht="12.75">
      <c r="A64" s="33" t="s">
        <v>179</v>
      </c>
      <c r="B64" s="28">
        <v>10.101700000000001</v>
      </c>
      <c r="C64" s="29">
        <v>11.43772228</v>
      </c>
      <c r="D64" s="29">
        <v>11.668606558759622</v>
      </c>
      <c r="E64" s="34">
        <v>10.912877883022487</v>
      </c>
      <c r="F64" s="31">
        <v>11.342628760116375</v>
      </c>
      <c r="G64" s="32"/>
      <c r="H64" s="220">
        <f t="shared" si="5"/>
        <v>0.01249877874641836</v>
      </c>
      <c r="I64" s="217">
        <f t="shared" si="5"/>
        <v>0.0020005154397089164</v>
      </c>
      <c r="J64" s="217">
        <f t="shared" si="5"/>
        <v>-0.006673481400088721</v>
      </c>
      <c r="K64" s="218">
        <f t="shared" si="5"/>
        <v>0.003869922434151185</v>
      </c>
      <c r="L64" s="214"/>
    </row>
    <row r="65" spans="1:12" ht="12.75">
      <c r="A65" s="33" t="s">
        <v>180</v>
      </c>
      <c r="B65" s="28">
        <v>0</v>
      </c>
      <c r="C65" s="29">
        <v>0</v>
      </c>
      <c r="D65" s="29">
        <v>-4.546666666666667</v>
      </c>
      <c r="E65" s="34">
        <v>-5.39</v>
      </c>
      <c r="F65" s="31">
        <v>-6.38</v>
      </c>
      <c r="G65" s="32"/>
      <c r="H65" s="220"/>
      <c r="I65" s="217"/>
      <c r="J65" s="217">
        <f>(E65/D65)^0.1-1</f>
        <v>0.017160683489273465</v>
      </c>
      <c r="K65" s="218">
        <f>(F65/E65)^0.1-1</f>
        <v>0.01700524181167662</v>
      </c>
      <c r="L65" s="214"/>
    </row>
    <row r="66" spans="1:12" ht="12.75">
      <c r="A66" s="193" t="s">
        <v>181</v>
      </c>
      <c r="B66" s="194">
        <f>SUM(B60:B65)</f>
        <v>1162.409572948492</v>
      </c>
      <c r="C66" s="194">
        <f>SUM(C60:C65)</f>
        <v>955.7392066198139</v>
      </c>
      <c r="D66" s="194">
        <f>SUM(D60:D65)</f>
        <v>923.3584271289287</v>
      </c>
      <c r="E66" s="194">
        <f>SUM(E60:E65)</f>
        <v>881.2398259100509</v>
      </c>
      <c r="F66" s="194">
        <f>SUM(F60:F65)</f>
        <v>803.7901572231356</v>
      </c>
      <c r="G66" s="195"/>
      <c r="H66" s="221">
        <f>(C66/B66)^0.1-1</f>
        <v>-0.01938615095332652</v>
      </c>
      <c r="I66" s="222">
        <f>(D66/C66)^0.1-1</f>
        <v>-0.0034408259316416334</v>
      </c>
      <c r="J66" s="222">
        <f>(E66/D66)^0.1-1</f>
        <v>-0.004657886099412978</v>
      </c>
      <c r="K66" s="223">
        <f>(F66/E66)^0.1-1</f>
        <v>-0.009156974436803522</v>
      </c>
      <c r="L66" s="214"/>
    </row>
    <row r="67" spans="1:12" ht="12.75">
      <c r="A67" s="35"/>
      <c r="B67" s="28"/>
      <c r="C67" s="29"/>
      <c r="D67" s="29"/>
      <c r="E67" s="30"/>
      <c r="F67" s="31"/>
      <c r="G67" s="196"/>
      <c r="H67" s="224"/>
      <c r="I67" s="225"/>
      <c r="J67" s="225"/>
      <c r="K67" s="226"/>
      <c r="L67" s="214"/>
    </row>
    <row r="68" spans="1:12" ht="12.75">
      <c r="A68" s="198" t="s">
        <v>146</v>
      </c>
      <c r="B68" s="28"/>
      <c r="C68" s="29"/>
      <c r="D68" s="29"/>
      <c r="E68" s="34"/>
      <c r="F68" s="31"/>
      <c r="G68" s="32"/>
      <c r="H68" s="220"/>
      <c r="I68" s="217"/>
      <c r="J68" s="217"/>
      <c r="K68" s="218"/>
      <c r="L68" s="214"/>
    </row>
    <row r="69" spans="1:12" ht="12.75">
      <c r="A69" s="197" t="s">
        <v>175</v>
      </c>
      <c r="B69" s="28">
        <v>71.10448334492504</v>
      </c>
      <c r="C69" s="29">
        <v>89.15911031810644</v>
      </c>
      <c r="D69" s="29">
        <v>98.64537740147408</v>
      </c>
      <c r="E69" s="34">
        <v>101.34628400934197</v>
      </c>
      <c r="F69" s="31">
        <v>97.00096605841237</v>
      </c>
      <c r="G69" s="32"/>
      <c r="H69" s="220">
        <f aca="true" t="shared" si="6" ref="H69:K73">(C69/B69)^0.1-1</f>
        <v>0.022885151022492112</v>
      </c>
      <c r="I69" s="217">
        <f t="shared" si="6"/>
        <v>0.01016217198077185</v>
      </c>
      <c r="J69" s="217">
        <f t="shared" si="6"/>
        <v>0.0027048349331624255</v>
      </c>
      <c r="K69" s="218">
        <f t="shared" si="6"/>
        <v>-0.004372639001815282</v>
      </c>
      <c r="L69" s="214"/>
    </row>
    <row r="70" spans="1:12" ht="12.75">
      <c r="A70" s="192" t="s">
        <v>176</v>
      </c>
      <c r="B70" s="28">
        <v>6.9610661</v>
      </c>
      <c r="C70" s="29">
        <v>7.2730843499999995</v>
      </c>
      <c r="D70" s="29">
        <v>9.85008185</v>
      </c>
      <c r="E70" s="34">
        <v>8.67367415</v>
      </c>
      <c r="F70" s="31">
        <v>8.229465900000001</v>
      </c>
      <c r="G70" s="32"/>
      <c r="H70" s="220">
        <f t="shared" si="6"/>
        <v>0.004394409312102221</v>
      </c>
      <c r="I70" s="217">
        <f t="shared" si="6"/>
        <v>0.03079456852688489</v>
      </c>
      <c r="J70" s="217">
        <f t="shared" si="6"/>
        <v>-0.012638187430776493</v>
      </c>
      <c r="K70" s="218">
        <f t="shared" si="6"/>
        <v>-0.005243341698441761</v>
      </c>
      <c r="L70" s="214"/>
    </row>
    <row r="71" spans="1:12" ht="12.75">
      <c r="A71" s="33" t="s">
        <v>177</v>
      </c>
      <c r="B71" s="28">
        <v>8.744394068330527</v>
      </c>
      <c r="C71" s="29">
        <v>10.879955334305764</v>
      </c>
      <c r="D71" s="29">
        <v>9.804349979768036</v>
      </c>
      <c r="E71" s="34">
        <v>9.219216595491607</v>
      </c>
      <c r="F71" s="31">
        <v>7.65986738188748</v>
      </c>
      <c r="G71" s="32"/>
      <c r="H71" s="220">
        <f t="shared" si="6"/>
        <v>0.022091411886314694</v>
      </c>
      <c r="I71" s="217">
        <f t="shared" si="6"/>
        <v>-0.010355604993892875</v>
      </c>
      <c r="J71" s="217">
        <f t="shared" si="6"/>
        <v>-0.00613471498792284</v>
      </c>
      <c r="K71" s="218">
        <f t="shared" si="6"/>
        <v>-0.01835892306965592</v>
      </c>
      <c r="L71" s="214"/>
    </row>
    <row r="72" spans="1:12" ht="12.75">
      <c r="A72" s="33" t="s">
        <v>178</v>
      </c>
      <c r="B72" s="28">
        <v>10.623286776170135</v>
      </c>
      <c r="C72" s="29">
        <v>11.009687793478369</v>
      </c>
      <c r="D72" s="29">
        <v>10.35850929106316</v>
      </c>
      <c r="E72" s="34">
        <v>9.631543508094248</v>
      </c>
      <c r="F72" s="31">
        <v>9.134649403506357</v>
      </c>
      <c r="G72" s="32"/>
      <c r="H72" s="220">
        <f t="shared" si="6"/>
        <v>0.003579103397403527</v>
      </c>
      <c r="I72" s="217">
        <f t="shared" si="6"/>
        <v>-0.006078178483636565</v>
      </c>
      <c r="J72" s="217">
        <f t="shared" si="6"/>
        <v>-0.007250074631522052</v>
      </c>
      <c r="K72" s="218">
        <f t="shared" si="6"/>
        <v>-0.0052828647845036825</v>
      </c>
      <c r="L72" s="214"/>
    </row>
    <row r="73" spans="1:12" ht="12.75">
      <c r="A73" s="33" t="s">
        <v>179</v>
      </c>
      <c r="B73" s="28">
        <v>0.5241055609861948</v>
      </c>
      <c r="C73" s="29">
        <v>0.801186727725129</v>
      </c>
      <c r="D73" s="29">
        <v>0.9094478884529827</v>
      </c>
      <c r="E73" s="34">
        <v>0.8553351743807202</v>
      </c>
      <c r="F73" s="31">
        <v>0.907865156447725</v>
      </c>
      <c r="G73" s="32"/>
      <c r="H73" s="220">
        <f t="shared" si="6"/>
        <v>0.0433535494713182</v>
      </c>
      <c r="I73" s="217">
        <f t="shared" si="6"/>
        <v>0.012755026314299922</v>
      </c>
      <c r="J73" s="217">
        <f t="shared" si="6"/>
        <v>-0.00611565185162255</v>
      </c>
      <c r="K73" s="218">
        <f t="shared" si="6"/>
        <v>0.00597804285557646</v>
      </c>
      <c r="L73" s="214"/>
    </row>
    <row r="74" spans="1:12" ht="12.75">
      <c r="A74" s="33" t="s">
        <v>180</v>
      </c>
      <c r="B74" s="28">
        <v>0</v>
      </c>
      <c r="C74" s="29">
        <v>0</v>
      </c>
      <c r="D74" s="29">
        <v>-0.66</v>
      </c>
      <c r="E74" s="34">
        <v>-1.32</v>
      </c>
      <c r="F74" s="31">
        <v>-2.0166666666666666</v>
      </c>
      <c r="G74" s="32"/>
      <c r="H74" s="220"/>
      <c r="I74" s="217"/>
      <c r="J74" s="217">
        <f>(E74/D74)^0.1-1</f>
        <v>0.07177346253629313</v>
      </c>
      <c r="K74" s="218">
        <f>(F74/E74)^0.1-1</f>
        <v>0.04329234031341489</v>
      </c>
      <c r="L74" s="214"/>
    </row>
    <row r="75" spans="1:12" ht="12.75">
      <c r="A75" s="193" t="s">
        <v>181</v>
      </c>
      <c r="B75" s="194">
        <f>SUM(B69:B74)</f>
        <v>97.9573358504119</v>
      </c>
      <c r="C75" s="194">
        <f>SUM(C69:C74)</f>
        <v>119.1230245236157</v>
      </c>
      <c r="D75" s="194">
        <f>SUM(D69:D74)</f>
        <v>128.90776641075826</v>
      </c>
      <c r="E75" s="194">
        <f>SUM(E69:E74)</f>
        <v>128.40605343730854</v>
      </c>
      <c r="F75" s="194">
        <f>SUM(F69:F74)</f>
        <v>120.91614723358727</v>
      </c>
      <c r="G75" s="195"/>
      <c r="H75" s="221">
        <f>(C75/B75)^0.1-1</f>
        <v>0.019755073375463672</v>
      </c>
      <c r="I75" s="222">
        <f>(D75/C75)^0.1-1</f>
        <v>0.007925278163739335</v>
      </c>
      <c r="J75" s="222">
        <f>(E75/D75)^0.1-1</f>
        <v>-0.00038988640216108816</v>
      </c>
      <c r="K75" s="223">
        <f>(F75/E75)^0.1-1</f>
        <v>-0.005991998739574456</v>
      </c>
      <c r="L75" s="214"/>
    </row>
    <row r="76" spans="1:12" ht="12.75">
      <c r="A76" s="35"/>
      <c r="B76" s="28"/>
      <c r="C76" s="29"/>
      <c r="D76" s="29"/>
      <c r="E76" s="30"/>
      <c r="F76" s="31"/>
      <c r="G76" s="196"/>
      <c r="H76" s="224"/>
      <c r="I76" s="225"/>
      <c r="J76" s="225"/>
      <c r="K76" s="226"/>
      <c r="L76" s="214"/>
    </row>
    <row r="77" spans="1:12" ht="12.75">
      <c r="A77" s="198" t="s">
        <v>147</v>
      </c>
      <c r="B77" s="28"/>
      <c r="C77" s="29"/>
      <c r="D77" s="29"/>
      <c r="E77" s="34"/>
      <c r="F77" s="31"/>
      <c r="G77" s="32"/>
      <c r="H77" s="220"/>
      <c r="I77" s="217"/>
      <c r="J77" s="217"/>
      <c r="K77" s="218"/>
      <c r="L77" s="214"/>
    </row>
    <row r="78" spans="1:12" ht="12.75">
      <c r="A78" s="197" t="s">
        <v>175</v>
      </c>
      <c r="B78" s="28">
        <v>29.665075785477143</v>
      </c>
      <c r="C78" s="29">
        <v>41.071602795274</v>
      </c>
      <c r="D78" s="29">
        <v>44.7940275462767</v>
      </c>
      <c r="E78" s="34">
        <v>43.837676069709204</v>
      </c>
      <c r="F78" s="31">
        <v>38.24776302453246</v>
      </c>
      <c r="G78" s="32"/>
      <c r="H78" s="220">
        <f aca="true" t="shared" si="7" ref="H78:K82">(C78/B78)^0.1-1</f>
        <v>0.03306968825705803</v>
      </c>
      <c r="I78" s="217">
        <f t="shared" si="7"/>
        <v>0.00871353007668585</v>
      </c>
      <c r="J78" s="217">
        <f t="shared" si="7"/>
        <v>-0.0021557914324866756</v>
      </c>
      <c r="K78" s="218">
        <f t="shared" si="7"/>
        <v>-0.013548240755680507</v>
      </c>
      <c r="L78" s="214"/>
    </row>
    <row r="79" spans="1:12" ht="12.75">
      <c r="A79" s="192" t="s">
        <v>176</v>
      </c>
      <c r="B79" s="28">
        <v>0.9609826</v>
      </c>
      <c r="C79" s="29">
        <v>1.3192231</v>
      </c>
      <c r="D79" s="29">
        <v>1.3462844</v>
      </c>
      <c r="E79" s="34">
        <v>1.48542935</v>
      </c>
      <c r="F79" s="31">
        <v>1.66232235</v>
      </c>
      <c r="G79" s="32"/>
      <c r="H79" s="220">
        <f t="shared" si="7"/>
        <v>0.032191485594105895</v>
      </c>
      <c r="I79" s="217">
        <f t="shared" si="7"/>
        <v>0.002032612852518323</v>
      </c>
      <c r="J79" s="217">
        <f t="shared" si="7"/>
        <v>0.0098840631886421</v>
      </c>
      <c r="K79" s="218">
        <f t="shared" si="7"/>
        <v>0.011314710111722137</v>
      </c>
      <c r="L79" s="214"/>
    </row>
    <row r="80" spans="1:12" ht="12.75">
      <c r="A80" s="33" t="s">
        <v>177</v>
      </c>
      <c r="B80" s="28">
        <v>11.899976494984703</v>
      </c>
      <c r="C80" s="29">
        <v>12.784615662889264</v>
      </c>
      <c r="D80" s="29">
        <v>13.535625202945566</v>
      </c>
      <c r="E80" s="34">
        <v>13.334092631034817</v>
      </c>
      <c r="F80" s="31">
        <v>11.7509551186187</v>
      </c>
      <c r="G80" s="32"/>
      <c r="H80" s="220">
        <f t="shared" si="7"/>
        <v>0.007196382581417415</v>
      </c>
      <c r="I80" s="217">
        <f t="shared" si="7"/>
        <v>0.005724579825974407</v>
      </c>
      <c r="J80" s="217">
        <f t="shared" si="7"/>
        <v>-0.0014989756541173849</v>
      </c>
      <c r="K80" s="218">
        <f t="shared" si="7"/>
        <v>-0.012559422516266072</v>
      </c>
      <c r="L80" s="214"/>
    </row>
    <row r="81" spans="1:12" ht="12.75">
      <c r="A81" s="33" t="s">
        <v>178</v>
      </c>
      <c r="B81" s="28">
        <v>9.543749675154686</v>
      </c>
      <c r="C81" s="29">
        <v>10.760095979124307</v>
      </c>
      <c r="D81" s="29">
        <v>10.18460772754626</v>
      </c>
      <c r="E81" s="34">
        <v>9.775975762451042</v>
      </c>
      <c r="F81" s="31">
        <v>8.763633932536587</v>
      </c>
      <c r="G81" s="32"/>
      <c r="H81" s="220">
        <f t="shared" si="7"/>
        <v>0.012068040067956698</v>
      </c>
      <c r="I81" s="217">
        <f t="shared" si="7"/>
        <v>-0.005481614865751383</v>
      </c>
      <c r="J81" s="217">
        <f t="shared" si="7"/>
        <v>-0.004086588187480089</v>
      </c>
      <c r="K81" s="218">
        <f t="shared" si="7"/>
        <v>-0.010872192977656847</v>
      </c>
      <c r="L81" s="214"/>
    </row>
    <row r="82" spans="1:12" ht="12.75">
      <c r="A82" s="33" t="s">
        <v>179</v>
      </c>
      <c r="B82" s="28">
        <v>0.15347030150753768</v>
      </c>
      <c r="C82" s="29">
        <v>0.5473834272</v>
      </c>
      <c r="D82" s="29">
        <v>0.6001576173617823</v>
      </c>
      <c r="E82" s="34">
        <v>0.628450901370254</v>
      </c>
      <c r="F82" s="31">
        <v>0.6547380284756742</v>
      </c>
      <c r="G82" s="32"/>
      <c r="H82" s="220">
        <f t="shared" si="7"/>
        <v>0.13560351942402393</v>
      </c>
      <c r="I82" s="217">
        <f t="shared" si="7"/>
        <v>0.009246769208945294</v>
      </c>
      <c r="J82" s="217">
        <f t="shared" si="7"/>
        <v>0.004617185335512142</v>
      </c>
      <c r="K82" s="218">
        <f t="shared" si="7"/>
        <v>0.0041061366188834825</v>
      </c>
      <c r="L82" s="214"/>
    </row>
    <row r="83" spans="1:12" ht="12.75">
      <c r="A83" s="33" t="s">
        <v>180</v>
      </c>
      <c r="B83" s="28">
        <v>0</v>
      </c>
      <c r="C83" s="29">
        <v>0</v>
      </c>
      <c r="D83" s="29">
        <v>-1.5033333333333332</v>
      </c>
      <c r="E83" s="34">
        <v>-2.5666666666666664</v>
      </c>
      <c r="F83" s="31">
        <v>-4.473333333333333</v>
      </c>
      <c r="G83" s="32"/>
      <c r="H83" s="220"/>
      <c r="I83" s="217"/>
      <c r="J83" s="217">
        <f>(E83/D83)^0.1-1</f>
        <v>0.05494888712803525</v>
      </c>
      <c r="K83" s="218">
        <f>(F83/E83)^0.1-1</f>
        <v>0.057124599506303886</v>
      </c>
      <c r="L83" s="214"/>
    </row>
    <row r="84" spans="1:12" ht="12.75">
      <c r="A84" s="193" t="s">
        <v>181</v>
      </c>
      <c r="B84" s="194">
        <f>SUM(B78:B83)</f>
        <v>52.223254857124076</v>
      </c>
      <c r="C84" s="194">
        <f>SUM(C78:C83)</f>
        <v>66.48292096448758</v>
      </c>
      <c r="D84" s="194">
        <f>SUM(D78:D83)</f>
        <v>68.95736916079699</v>
      </c>
      <c r="E84" s="194">
        <f>SUM(E78:E83)</f>
        <v>66.49495804789865</v>
      </c>
      <c r="F84" s="194">
        <f>SUM(F78:F83)</f>
        <v>56.60607912083009</v>
      </c>
      <c r="G84" s="195"/>
      <c r="H84" s="221">
        <f>(C84/B84)^0.1-1</f>
        <v>0.024435490195702236</v>
      </c>
      <c r="I84" s="222">
        <f>(D84/C84)^0.1-1</f>
        <v>0.003661024070345187</v>
      </c>
      <c r="J84" s="222">
        <f>(E84/D84)^0.1-1</f>
        <v>-0.0036296318484488888</v>
      </c>
      <c r="K84" s="223">
        <f>(F84/E84)^0.1-1</f>
        <v>-0.015972046353009528</v>
      </c>
      <c r="L84" s="214"/>
    </row>
    <row r="85" spans="1:12" ht="12.75">
      <c r="A85" s="35"/>
      <c r="B85" s="28"/>
      <c r="C85" s="29"/>
      <c r="D85" s="29"/>
      <c r="E85" s="30"/>
      <c r="F85" s="31"/>
      <c r="G85" s="196"/>
      <c r="H85" s="224"/>
      <c r="I85" s="225"/>
      <c r="J85" s="225"/>
      <c r="K85" s="226"/>
      <c r="L85" s="214"/>
    </row>
    <row r="86" spans="1:12" ht="12.75">
      <c r="A86" s="198" t="s">
        <v>148</v>
      </c>
      <c r="B86" s="28"/>
      <c r="C86" s="29"/>
      <c r="D86" s="29"/>
      <c r="E86" s="34"/>
      <c r="F86" s="31"/>
      <c r="G86" s="32"/>
      <c r="H86" s="220"/>
      <c r="I86" s="217"/>
      <c r="J86" s="217"/>
      <c r="K86" s="218"/>
      <c r="L86" s="214"/>
    </row>
    <row r="87" spans="1:12" ht="12.75">
      <c r="A87" s="197" t="s">
        <v>175</v>
      </c>
      <c r="B87" s="28">
        <v>390.84924884929995</v>
      </c>
      <c r="C87" s="29">
        <v>421.358922412634</v>
      </c>
      <c r="D87" s="29">
        <v>409.9135612772231</v>
      </c>
      <c r="E87" s="34">
        <v>402.67660523040985</v>
      </c>
      <c r="F87" s="31">
        <v>383.1204684809567</v>
      </c>
      <c r="G87" s="32"/>
      <c r="H87" s="220">
        <f aca="true" t="shared" si="8" ref="H87:K91">(C87/B87)^0.1-1</f>
        <v>0.007544626846361258</v>
      </c>
      <c r="I87" s="217">
        <f t="shared" si="8"/>
        <v>-0.0027500822216915966</v>
      </c>
      <c r="J87" s="217">
        <f t="shared" si="8"/>
        <v>-0.0017796685018953706</v>
      </c>
      <c r="K87" s="218">
        <f t="shared" si="8"/>
        <v>-0.004966057415098701</v>
      </c>
      <c r="L87" s="214"/>
    </row>
    <row r="88" spans="1:12" ht="12.75">
      <c r="A88" s="192" t="s">
        <v>176</v>
      </c>
      <c r="B88" s="28">
        <v>22.331300249999998</v>
      </c>
      <c r="C88" s="29">
        <v>21.38185815</v>
      </c>
      <c r="D88" s="29">
        <v>22.55594645</v>
      </c>
      <c r="E88" s="34">
        <v>22.669882400000002</v>
      </c>
      <c r="F88" s="31">
        <v>22.51853975</v>
      </c>
      <c r="G88" s="32"/>
      <c r="H88" s="220">
        <f t="shared" si="8"/>
        <v>-0.004335223721301129</v>
      </c>
      <c r="I88" s="217">
        <f t="shared" si="8"/>
        <v>0.005359905105972951</v>
      </c>
      <c r="J88" s="217">
        <f t="shared" si="8"/>
        <v>0.0005039814742680004</v>
      </c>
      <c r="K88" s="218">
        <f t="shared" si="8"/>
        <v>-0.000669607535422112</v>
      </c>
      <c r="L88" s="214"/>
    </row>
    <row r="89" spans="1:12" ht="12.75">
      <c r="A89" s="33" t="s">
        <v>177</v>
      </c>
      <c r="B89" s="28">
        <v>38.65915419073496</v>
      </c>
      <c r="C89" s="29">
        <v>36.54632135467977</v>
      </c>
      <c r="D89" s="29">
        <v>33.73909317729355</v>
      </c>
      <c r="E89" s="34">
        <v>32.68978549931992</v>
      </c>
      <c r="F89" s="31">
        <v>28.263744878971547</v>
      </c>
      <c r="G89" s="32"/>
      <c r="H89" s="220">
        <f t="shared" si="8"/>
        <v>-0.005604541746070502</v>
      </c>
      <c r="I89" s="217">
        <f t="shared" si="8"/>
        <v>-0.007960479644480434</v>
      </c>
      <c r="J89" s="217">
        <f t="shared" si="8"/>
        <v>-0.0031544682689361725</v>
      </c>
      <c r="K89" s="218">
        <f t="shared" si="8"/>
        <v>-0.014442962685226046</v>
      </c>
      <c r="L89" s="214"/>
    </row>
    <row r="90" spans="1:12" ht="12.75">
      <c r="A90" s="33" t="s">
        <v>178</v>
      </c>
      <c r="B90" s="28">
        <v>40.8699653147161</v>
      </c>
      <c r="C90" s="29">
        <v>43.52907044693828</v>
      </c>
      <c r="D90" s="29">
        <v>34.16712245512845</v>
      </c>
      <c r="E90" s="34">
        <v>32.803692869639235</v>
      </c>
      <c r="F90" s="31">
        <v>29.70623654478154</v>
      </c>
      <c r="G90" s="32"/>
      <c r="H90" s="220">
        <f t="shared" si="8"/>
        <v>0.006323263162950621</v>
      </c>
      <c r="I90" s="217">
        <f t="shared" si="8"/>
        <v>-0.023925647963732644</v>
      </c>
      <c r="J90" s="217">
        <f t="shared" si="8"/>
        <v>-0.00406399487368303</v>
      </c>
      <c r="K90" s="218">
        <f t="shared" si="8"/>
        <v>-0.009869383611588844</v>
      </c>
      <c r="L90" s="214"/>
    </row>
    <row r="91" spans="1:12" ht="12.75">
      <c r="A91" s="33" t="s">
        <v>179</v>
      </c>
      <c r="B91" s="28">
        <v>0.9214205759999999</v>
      </c>
      <c r="C91" s="29">
        <v>2.7110534079999997</v>
      </c>
      <c r="D91" s="29">
        <v>3.1053433877528414</v>
      </c>
      <c r="E91" s="34">
        <v>2.9054901250521157</v>
      </c>
      <c r="F91" s="31">
        <v>3.0293951000937773</v>
      </c>
      <c r="G91" s="32"/>
      <c r="H91" s="220">
        <f t="shared" si="8"/>
        <v>0.11395594787979046</v>
      </c>
      <c r="I91" s="217">
        <f t="shared" si="8"/>
        <v>0.013671312318366047</v>
      </c>
      <c r="J91" s="217">
        <f t="shared" si="8"/>
        <v>-0.006630143692656243</v>
      </c>
      <c r="K91" s="218">
        <f t="shared" si="8"/>
        <v>0.004184818885778929</v>
      </c>
      <c r="L91" s="214"/>
    </row>
    <row r="92" spans="1:12" ht="12.75">
      <c r="A92" s="33" t="s">
        <v>180</v>
      </c>
      <c r="B92" s="28">
        <v>0</v>
      </c>
      <c r="C92" s="29">
        <v>0</v>
      </c>
      <c r="D92" s="29">
        <v>-2.9333333333333336</v>
      </c>
      <c r="E92" s="34">
        <v>-3.3</v>
      </c>
      <c r="F92" s="31">
        <v>-4.656666666666666</v>
      </c>
      <c r="G92" s="32"/>
      <c r="H92" s="220"/>
      <c r="I92" s="217"/>
      <c r="J92" s="217">
        <f>(E92/D92)^0.1-1</f>
        <v>0.011847940917808941</v>
      </c>
      <c r="K92" s="218">
        <f>(F92/E92)^0.1-1</f>
        <v>0.03503758659931533</v>
      </c>
      <c r="L92" s="214"/>
    </row>
    <row r="93" spans="1:12" ht="12.75">
      <c r="A93" s="193" t="s">
        <v>181</v>
      </c>
      <c r="B93" s="194">
        <f>SUM(B87:B92)</f>
        <v>493.63108918075096</v>
      </c>
      <c r="C93" s="194">
        <f>SUM(C87:C92)</f>
        <v>525.527225772252</v>
      </c>
      <c r="D93" s="194">
        <f>SUM(D87:D92)</f>
        <v>500.5477334140646</v>
      </c>
      <c r="E93" s="194">
        <f>SUM(E87:E92)</f>
        <v>490.44545612442107</v>
      </c>
      <c r="F93" s="194">
        <f>SUM(F87:F92)</f>
        <v>461.98171808813686</v>
      </c>
      <c r="G93" s="195"/>
      <c r="H93" s="221">
        <f>(C93/B93)^0.1-1</f>
        <v>0.006280997562769786</v>
      </c>
      <c r="I93" s="222">
        <f>(D93/C93)^0.1-1</f>
        <v>-0.0048580645050074756</v>
      </c>
      <c r="J93" s="222">
        <f>(E93/D93)^0.1-1</f>
        <v>-0.0020368122174467818</v>
      </c>
      <c r="K93" s="223">
        <f>(F93/E93)^0.1-1</f>
        <v>-0.00596103741280396</v>
      </c>
      <c r="L93" s="214"/>
    </row>
    <row r="94" spans="1:12" ht="12.75">
      <c r="A94" s="35"/>
      <c r="B94" s="28"/>
      <c r="C94" s="29"/>
      <c r="D94" s="29"/>
      <c r="E94" s="30"/>
      <c r="F94" s="31"/>
      <c r="G94" s="196"/>
      <c r="H94" s="224"/>
      <c r="I94" s="225"/>
      <c r="J94" s="225"/>
      <c r="K94" s="226"/>
      <c r="L94" s="214"/>
    </row>
    <row r="95" spans="1:12" ht="12.75">
      <c r="A95" s="198" t="s">
        <v>149</v>
      </c>
      <c r="B95" s="28"/>
      <c r="C95" s="29"/>
      <c r="D95" s="29"/>
      <c r="E95" s="34"/>
      <c r="F95" s="31"/>
      <c r="G95" s="32"/>
      <c r="H95" s="220"/>
      <c r="I95" s="217"/>
      <c r="J95" s="217"/>
      <c r="K95" s="218"/>
      <c r="L95" s="214"/>
    </row>
    <row r="96" spans="1:12" ht="12.75">
      <c r="A96" s="197" t="s">
        <v>175</v>
      </c>
      <c r="B96" s="28">
        <v>10.62570838672807</v>
      </c>
      <c r="C96" s="29">
        <v>8.831192879313718</v>
      </c>
      <c r="D96" s="29">
        <v>11.358681135004973</v>
      </c>
      <c r="E96" s="34">
        <v>11.66564112372217</v>
      </c>
      <c r="F96" s="31">
        <v>11.845506343551701</v>
      </c>
      <c r="G96" s="32"/>
      <c r="H96" s="220">
        <f aca="true" t="shared" si="9" ref="H96:K100">(C96/B96)^0.1-1</f>
        <v>-0.018328579033874415</v>
      </c>
      <c r="I96" s="217">
        <f t="shared" si="9"/>
        <v>0.02548864004236906</v>
      </c>
      <c r="J96" s="217">
        <f t="shared" si="9"/>
        <v>0.002670114020997705</v>
      </c>
      <c r="K96" s="218">
        <f t="shared" si="9"/>
        <v>0.0015312430443374936</v>
      </c>
      <c r="L96" s="214"/>
    </row>
    <row r="97" spans="1:12" ht="12.75">
      <c r="A97" s="192" t="s">
        <v>176</v>
      </c>
      <c r="B97" s="28">
        <v>0.6595</v>
      </c>
      <c r="C97" s="29">
        <v>0.597671</v>
      </c>
      <c r="D97" s="29">
        <v>0.686439</v>
      </c>
      <c r="E97" s="34">
        <v>0.6980885</v>
      </c>
      <c r="F97" s="31">
        <v>0.6758635</v>
      </c>
      <c r="G97" s="32"/>
      <c r="H97" s="220">
        <f t="shared" si="9"/>
        <v>-0.009795858606604257</v>
      </c>
      <c r="I97" s="217">
        <f t="shared" si="9"/>
        <v>0.013944016346570054</v>
      </c>
      <c r="J97" s="217">
        <f t="shared" si="9"/>
        <v>0.0016842688716580678</v>
      </c>
      <c r="K97" s="218">
        <f t="shared" si="9"/>
        <v>-0.0032302467881438757</v>
      </c>
      <c r="L97" s="214"/>
    </row>
    <row r="98" spans="1:12" ht="12.75">
      <c r="A98" s="33" t="s">
        <v>177</v>
      </c>
      <c r="B98" s="28">
        <v>0.5075700000000001</v>
      </c>
      <c r="C98" s="29">
        <v>0.4786822808934376</v>
      </c>
      <c r="D98" s="29">
        <v>0.45922811443516</v>
      </c>
      <c r="E98" s="34">
        <v>0.4641975113040533</v>
      </c>
      <c r="F98" s="31">
        <v>0.4102143554616732</v>
      </c>
      <c r="G98" s="32"/>
      <c r="H98" s="220">
        <f t="shared" si="9"/>
        <v>-0.005842620297685341</v>
      </c>
      <c r="I98" s="217">
        <f t="shared" si="9"/>
        <v>-0.004140406056770463</v>
      </c>
      <c r="J98" s="217">
        <f t="shared" si="9"/>
        <v>0.0010768858878178467</v>
      </c>
      <c r="K98" s="218">
        <f t="shared" si="9"/>
        <v>-0.012286920850422045</v>
      </c>
      <c r="L98" s="214"/>
    </row>
    <row r="99" spans="1:12" ht="12.75">
      <c r="A99" s="33" t="s">
        <v>178</v>
      </c>
      <c r="B99" s="28">
        <v>0.1922</v>
      </c>
      <c r="C99" s="29">
        <v>0.2401786993646994</v>
      </c>
      <c r="D99" s="29">
        <v>0.246752545043184</v>
      </c>
      <c r="E99" s="34">
        <v>0.21881505877142046</v>
      </c>
      <c r="F99" s="31">
        <v>0.20720025950404108</v>
      </c>
      <c r="G99" s="32"/>
      <c r="H99" s="220">
        <f t="shared" si="9"/>
        <v>0.02253483114379229</v>
      </c>
      <c r="I99" s="217">
        <f t="shared" si="9"/>
        <v>0.0027039255857550515</v>
      </c>
      <c r="J99" s="217">
        <f t="shared" si="9"/>
        <v>-0.011944007231231901</v>
      </c>
      <c r="K99" s="218">
        <f t="shared" si="9"/>
        <v>-0.005439266302808554</v>
      </c>
      <c r="L99" s="214"/>
    </row>
    <row r="100" spans="1:12" ht="12.75">
      <c r="A100" s="33" t="s">
        <v>179</v>
      </c>
      <c r="B100" s="28">
        <v>0.022704405640937845</v>
      </c>
      <c r="C100" s="29">
        <v>0.1430760886380928</v>
      </c>
      <c r="D100" s="29">
        <v>0.24582183769453</v>
      </c>
      <c r="E100" s="34">
        <v>0.22944536074241081</v>
      </c>
      <c r="F100" s="31">
        <v>0.24129604154073578</v>
      </c>
      <c r="G100" s="32"/>
      <c r="H100" s="220">
        <f t="shared" si="9"/>
        <v>0.20211410277059394</v>
      </c>
      <c r="I100" s="217">
        <f t="shared" si="9"/>
        <v>0.055614483240886914</v>
      </c>
      <c r="J100" s="217">
        <f t="shared" si="9"/>
        <v>-0.006870500936818291</v>
      </c>
      <c r="K100" s="218">
        <f t="shared" si="9"/>
        <v>0.0050486664001390125</v>
      </c>
      <c r="L100" s="214"/>
    </row>
    <row r="101" spans="1:12" ht="12.75">
      <c r="A101" s="33" t="s">
        <v>180</v>
      </c>
      <c r="B101" s="28">
        <v>0</v>
      </c>
      <c r="C101" s="29">
        <v>0</v>
      </c>
      <c r="D101" s="29">
        <v>-0.03666666666666667</v>
      </c>
      <c r="E101" s="34">
        <v>-0.03666666666666667</v>
      </c>
      <c r="F101" s="31">
        <v>-0.03666666666666667</v>
      </c>
      <c r="G101" s="32"/>
      <c r="H101" s="220"/>
      <c r="I101" s="217"/>
      <c r="J101" s="217"/>
      <c r="K101" s="218"/>
      <c r="L101" s="214"/>
    </row>
    <row r="102" spans="1:12" ht="12.75">
      <c r="A102" s="193" t="s">
        <v>181</v>
      </c>
      <c r="B102" s="194">
        <f>SUM(B96:B101)</f>
        <v>12.007682792369007</v>
      </c>
      <c r="C102" s="194">
        <f>SUM(C96:C101)</f>
        <v>10.290800948209949</v>
      </c>
      <c r="D102" s="194">
        <f>SUM(D96:D101)</f>
        <v>12.96025596551118</v>
      </c>
      <c r="E102" s="194">
        <f>SUM(E96:E101)</f>
        <v>13.239520887873388</v>
      </c>
      <c r="F102" s="194">
        <f>SUM(F96:F101)</f>
        <v>13.343413833391484</v>
      </c>
      <c r="G102" s="195"/>
      <c r="H102" s="221">
        <f>(C102/B102)^0.1-1</f>
        <v>-0.015311202473387686</v>
      </c>
      <c r="I102" s="222">
        <f>(D102/C102)^0.1-1</f>
        <v>0.02333172951491691</v>
      </c>
      <c r="J102" s="222">
        <f>(E102/D102)^0.1-1</f>
        <v>0.002134166296255291</v>
      </c>
      <c r="K102" s="223">
        <f>(F102/E102)^0.1-1</f>
        <v>0.0007819609882273593</v>
      </c>
      <c r="L102" s="214"/>
    </row>
    <row r="103" spans="1:12" ht="12.75">
      <c r="A103" s="35"/>
      <c r="B103" s="28"/>
      <c r="C103" s="29"/>
      <c r="D103" s="29"/>
      <c r="E103" s="30"/>
      <c r="F103" s="31"/>
      <c r="G103" s="196"/>
      <c r="H103" s="224"/>
      <c r="I103" s="225"/>
      <c r="J103" s="225"/>
      <c r="K103" s="226"/>
      <c r="L103" s="214"/>
    </row>
    <row r="104" spans="1:12" ht="12.75">
      <c r="A104" s="198" t="s">
        <v>150</v>
      </c>
      <c r="B104" s="28"/>
      <c r="C104" s="29"/>
      <c r="D104" s="29"/>
      <c r="E104" s="34"/>
      <c r="F104" s="31"/>
      <c r="G104" s="32"/>
      <c r="H104" s="220"/>
      <c r="I104" s="217"/>
      <c r="J104" s="217"/>
      <c r="K104" s="218"/>
      <c r="L104" s="214"/>
    </row>
    <row r="105" spans="1:16" ht="12.75">
      <c r="A105" s="197" t="s">
        <v>175</v>
      </c>
      <c r="B105" s="28">
        <v>152.90654828778662</v>
      </c>
      <c r="C105" s="29">
        <v>165.61768218810963</v>
      </c>
      <c r="D105" s="29">
        <v>168.2598831475989</v>
      </c>
      <c r="E105" s="34">
        <v>170.211923450593</v>
      </c>
      <c r="F105" s="31">
        <v>166.90458788266702</v>
      </c>
      <c r="G105" s="32"/>
      <c r="H105" s="220">
        <f aca="true" t="shared" si="10" ref="H105:K109">(C105/B105)^0.1-1</f>
        <v>0.008017476551208658</v>
      </c>
      <c r="I105" s="217">
        <f t="shared" si="10"/>
        <v>0.0015840227305390364</v>
      </c>
      <c r="J105" s="217">
        <f t="shared" si="10"/>
        <v>0.0011541216428672119</v>
      </c>
      <c r="K105" s="218">
        <f t="shared" si="10"/>
        <v>-0.0019602711649208127</v>
      </c>
      <c r="L105" s="214"/>
      <c r="M105"/>
      <c r="N105"/>
      <c r="O105"/>
      <c r="P105"/>
    </row>
    <row r="106" spans="1:16" ht="12.75">
      <c r="A106" s="192" t="s">
        <v>176</v>
      </c>
      <c r="B106" s="28">
        <v>1.7195</v>
      </c>
      <c r="C106" s="29">
        <v>1.6951055</v>
      </c>
      <c r="D106" s="29">
        <v>1.7388735</v>
      </c>
      <c r="E106" s="34">
        <v>1.789247</v>
      </c>
      <c r="F106" s="31">
        <v>1.8192775</v>
      </c>
      <c r="G106" s="32"/>
      <c r="H106" s="220">
        <f t="shared" si="10"/>
        <v>-0.0014278366805290377</v>
      </c>
      <c r="I106" s="217">
        <f t="shared" si="10"/>
        <v>0.0025525030016759764</v>
      </c>
      <c r="J106" s="217">
        <f t="shared" si="10"/>
        <v>0.002859818619998178</v>
      </c>
      <c r="K106" s="218">
        <f t="shared" si="10"/>
        <v>0.0016658443091370767</v>
      </c>
      <c r="L106" s="214"/>
      <c r="M106"/>
      <c r="N106"/>
      <c r="O106"/>
      <c r="P106"/>
    </row>
    <row r="107" spans="1:16" ht="12.75">
      <c r="A107" s="33" t="s">
        <v>177</v>
      </c>
      <c r="B107" s="28">
        <v>27.13962257015705</v>
      </c>
      <c r="C107" s="29">
        <v>20.64753221762414</v>
      </c>
      <c r="D107" s="29">
        <v>19.630321739764018</v>
      </c>
      <c r="E107" s="34">
        <v>19.56677327268976</v>
      </c>
      <c r="F107" s="31">
        <v>16.93771440825358</v>
      </c>
      <c r="G107" s="32"/>
      <c r="H107" s="220">
        <f t="shared" si="10"/>
        <v>-0.026969541948408282</v>
      </c>
      <c r="I107" s="217">
        <f t="shared" si="10"/>
        <v>-0.005039300775528721</v>
      </c>
      <c r="J107" s="217">
        <f t="shared" si="10"/>
        <v>-0.00032419862239296826</v>
      </c>
      <c r="K107" s="218">
        <f t="shared" si="10"/>
        <v>-0.014325413585412727</v>
      </c>
      <c r="L107" s="214"/>
      <c r="M107"/>
      <c r="N107"/>
      <c r="O107"/>
      <c r="P107"/>
    </row>
    <row r="108" spans="1:16" ht="12.75">
      <c r="A108" s="33" t="s">
        <v>178</v>
      </c>
      <c r="B108" s="28">
        <v>16.543953706920146</v>
      </c>
      <c r="C108" s="29">
        <v>16.659009094238282</v>
      </c>
      <c r="D108" s="29">
        <v>10.894882056658634</v>
      </c>
      <c r="E108" s="34">
        <v>10.160898929046407</v>
      </c>
      <c r="F108" s="31">
        <v>9.72917930730706</v>
      </c>
      <c r="G108" s="32"/>
      <c r="H108" s="220">
        <f t="shared" si="10"/>
        <v>0.0006932858806523168</v>
      </c>
      <c r="I108" s="217">
        <f t="shared" si="10"/>
        <v>-0.04157675830170704</v>
      </c>
      <c r="J108" s="217">
        <f t="shared" si="10"/>
        <v>-0.00695035650528153</v>
      </c>
      <c r="K108" s="218">
        <f t="shared" si="10"/>
        <v>-0.004332325235372636</v>
      </c>
      <c r="L108" s="214"/>
      <c r="M108"/>
      <c r="N108"/>
      <c r="O108"/>
      <c r="P108"/>
    </row>
    <row r="109" spans="1:16" ht="12.75">
      <c r="A109" s="33" t="s">
        <v>179</v>
      </c>
      <c r="B109" s="28">
        <v>7.050483</v>
      </c>
      <c r="C109" s="29">
        <v>5.6696381449999995</v>
      </c>
      <c r="D109" s="29">
        <v>6.236120314720919</v>
      </c>
      <c r="E109" s="34">
        <v>6.100670253797045</v>
      </c>
      <c r="F109" s="31">
        <v>6.366441560921132</v>
      </c>
      <c r="G109" s="32"/>
      <c r="H109" s="220">
        <f t="shared" si="10"/>
        <v>-0.021561243100578276</v>
      </c>
      <c r="I109" s="217">
        <f t="shared" si="10"/>
        <v>0.009568785675307945</v>
      </c>
      <c r="J109" s="217">
        <f t="shared" si="10"/>
        <v>-0.002193550820146717</v>
      </c>
      <c r="K109" s="218">
        <f t="shared" si="10"/>
        <v>0.004273309259339886</v>
      </c>
      <c r="L109" s="214"/>
      <c r="M109"/>
      <c r="N109"/>
      <c r="O109"/>
      <c r="P109"/>
    </row>
    <row r="110" spans="1:16" ht="12.75">
      <c r="A110" s="33" t="s">
        <v>180</v>
      </c>
      <c r="B110" s="28">
        <v>0</v>
      </c>
      <c r="C110" s="29">
        <v>0</v>
      </c>
      <c r="D110" s="29">
        <v>-0.22</v>
      </c>
      <c r="E110" s="34">
        <v>-0.33</v>
      </c>
      <c r="F110" s="31">
        <v>-0.55</v>
      </c>
      <c r="G110" s="32"/>
      <c r="H110" s="220"/>
      <c r="I110" s="217"/>
      <c r="J110" s="217">
        <f>(E110/D110)^0.1-1</f>
        <v>0.04137974399241062</v>
      </c>
      <c r="K110" s="218">
        <f>(F110/E110)^0.1-1</f>
        <v>0.05240977914892553</v>
      </c>
      <c r="L110" s="214"/>
      <c r="M110"/>
      <c r="N110"/>
      <c r="O110"/>
      <c r="P110"/>
    </row>
    <row r="111" spans="1:16" ht="12.75">
      <c r="A111" s="193" t="s">
        <v>181</v>
      </c>
      <c r="B111" s="194">
        <f>SUM(B105:B110)</f>
        <v>205.36010756486382</v>
      </c>
      <c r="C111" s="194">
        <f>SUM(C105:C110)</f>
        <v>210.28896714497205</v>
      </c>
      <c r="D111" s="194">
        <f>SUM(D105:D110)</f>
        <v>206.5400807587425</v>
      </c>
      <c r="E111" s="194">
        <f>SUM(E105:E110)</f>
        <v>207.49951290612614</v>
      </c>
      <c r="F111" s="194">
        <f>SUM(F105:F110)</f>
        <v>201.20720065914878</v>
      </c>
      <c r="G111" s="195"/>
      <c r="H111" s="221">
        <f>(C111/B111)^0.1-1</f>
        <v>0.0023745706902758013</v>
      </c>
      <c r="I111" s="222">
        <f>(D111/C111)^0.1-1</f>
        <v>-0.0017971960679040722</v>
      </c>
      <c r="J111" s="222">
        <f>(E111/D111)^0.1-1</f>
        <v>0.00046355770735173607</v>
      </c>
      <c r="K111" s="223">
        <f>(F111/E111)^0.1-1</f>
        <v>-0.0030746401906479592</v>
      </c>
      <c r="L111" s="214"/>
      <c r="M111"/>
      <c r="N111"/>
      <c r="O111"/>
      <c r="P111"/>
    </row>
    <row r="112" spans="1:12" ht="12.75">
      <c r="A112" s="35"/>
      <c r="B112" s="28"/>
      <c r="C112" s="29"/>
      <c r="D112" s="29"/>
      <c r="E112" s="30"/>
      <c r="F112" s="31"/>
      <c r="G112" s="196"/>
      <c r="H112" s="224"/>
      <c r="I112" s="225"/>
      <c r="J112" s="225"/>
      <c r="K112" s="226"/>
      <c r="L112" s="214"/>
    </row>
    <row r="113" spans="1:12" ht="12.75">
      <c r="A113" s="198" t="s">
        <v>151</v>
      </c>
      <c r="B113" s="28">
        <v>10.623286776170135</v>
      </c>
      <c r="C113" s="29">
        <v>0.5149100041389465</v>
      </c>
      <c r="D113" s="29">
        <v>2.552539971470833</v>
      </c>
      <c r="E113" s="34">
        <v>0</v>
      </c>
      <c r="F113" s="31">
        <v>0.7129999852180481</v>
      </c>
      <c r="G113" s="32"/>
      <c r="H113" s="220"/>
      <c r="I113" s="217"/>
      <c r="J113" s="217"/>
      <c r="K113" s="218"/>
      <c r="L113" s="214"/>
    </row>
    <row r="114" spans="1:12" ht="12.75">
      <c r="A114" s="197" t="s">
        <v>175</v>
      </c>
      <c r="B114" s="28">
        <v>39.038047849369306</v>
      </c>
      <c r="C114" s="29">
        <v>58.51592492796095</v>
      </c>
      <c r="D114" s="29">
        <v>65.28269527950462</v>
      </c>
      <c r="E114" s="34">
        <v>72.88786015487447</v>
      </c>
      <c r="F114" s="31">
        <v>68.9887424511187</v>
      </c>
      <c r="G114" s="32"/>
      <c r="H114" s="220">
        <f aca="true" t="shared" si="11" ref="H114:K118">(C114/B114)^0.1-1</f>
        <v>0.04130654523769306</v>
      </c>
      <c r="I114" s="217">
        <f t="shared" si="11"/>
        <v>0.011002897451253935</v>
      </c>
      <c r="J114" s="217">
        <f t="shared" si="11"/>
        <v>0.011080448431161294</v>
      </c>
      <c r="K114" s="218">
        <f t="shared" si="11"/>
        <v>-0.005482790276650551</v>
      </c>
      <c r="L114" s="214"/>
    </row>
    <row r="115" spans="1:12" ht="12.75">
      <c r="A115" s="192" t="s">
        <v>176</v>
      </c>
      <c r="B115" s="28">
        <v>3.7907945</v>
      </c>
      <c r="C115" s="29">
        <v>5.1494768</v>
      </c>
      <c r="D115" s="29">
        <v>6.105787449999999</v>
      </c>
      <c r="E115" s="34">
        <v>6.5972897999999995</v>
      </c>
      <c r="F115" s="31">
        <v>7.0216314</v>
      </c>
      <c r="G115" s="32"/>
      <c r="H115" s="220">
        <f t="shared" si="11"/>
        <v>0.031105934423671044</v>
      </c>
      <c r="I115" s="217">
        <f t="shared" si="11"/>
        <v>0.017180105872604434</v>
      </c>
      <c r="J115" s="217">
        <f t="shared" si="11"/>
        <v>0.007772232671407364</v>
      </c>
      <c r="K115" s="218">
        <f t="shared" si="11"/>
        <v>0.006253135314869596</v>
      </c>
      <c r="L115" s="214"/>
    </row>
    <row r="116" spans="1:12" ht="12.75">
      <c r="A116" s="33" t="s">
        <v>177</v>
      </c>
      <c r="B116" s="28">
        <v>10.123788012314472</v>
      </c>
      <c r="C116" s="29">
        <v>10.688687152046711</v>
      </c>
      <c r="D116" s="29">
        <v>9.865708983766561</v>
      </c>
      <c r="E116" s="34">
        <v>9.768842515468048</v>
      </c>
      <c r="F116" s="31">
        <v>8.120073676718988</v>
      </c>
      <c r="G116" s="32"/>
      <c r="H116" s="220">
        <f t="shared" si="11"/>
        <v>0.005444568413760731</v>
      </c>
      <c r="I116" s="217">
        <f t="shared" si="11"/>
        <v>-0.007980078870692298</v>
      </c>
      <c r="J116" s="217">
        <f t="shared" si="11"/>
        <v>-0.000986215349546904</v>
      </c>
      <c r="K116" s="218">
        <f t="shared" si="11"/>
        <v>-0.018316060013300106</v>
      </c>
      <c r="L116" s="214"/>
    </row>
    <row r="117" spans="1:12" ht="12.75">
      <c r="A117" s="33" t="s">
        <v>178</v>
      </c>
      <c r="B117" s="28">
        <v>7.507666328135383</v>
      </c>
      <c r="C117" s="29">
        <v>8.030678196847438</v>
      </c>
      <c r="D117" s="29">
        <v>7.908899207176787</v>
      </c>
      <c r="E117" s="34">
        <v>7.649924588921784</v>
      </c>
      <c r="F117" s="31">
        <v>7.382808208149216</v>
      </c>
      <c r="G117" s="32"/>
      <c r="H117" s="220">
        <f t="shared" si="11"/>
        <v>0.00675715794014109</v>
      </c>
      <c r="I117" s="217">
        <f t="shared" si="11"/>
        <v>-0.0015268706342977945</v>
      </c>
      <c r="J117" s="217">
        <f t="shared" si="11"/>
        <v>-0.0033237458125217056</v>
      </c>
      <c r="K117" s="218">
        <f t="shared" si="11"/>
        <v>-0.0035478622000160165</v>
      </c>
      <c r="L117" s="214"/>
    </row>
    <row r="118" spans="1:12" ht="12.75">
      <c r="A118" s="33" t="s">
        <v>179</v>
      </c>
      <c r="B118" s="28">
        <v>0.06071376778505419</v>
      </c>
      <c r="C118" s="29">
        <v>0.12193553527057045</v>
      </c>
      <c r="D118" s="29">
        <v>0.12459082434600949</v>
      </c>
      <c r="E118" s="34">
        <v>0.13438932096095377</v>
      </c>
      <c r="F118" s="31">
        <v>0.14362755869871402</v>
      </c>
      <c r="G118" s="32"/>
      <c r="H118" s="220">
        <f t="shared" si="11"/>
        <v>0.07222100377951435</v>
      </c>
      <c r="I118" s="217">
        <f t="shared" si="11"/>
        <v>0.00215656776436024</v>
      </c>
      <c r="J118" s="217">
        <f t="shared" si="11"/>
        <v>0.007599329953703382</v>
      </c>
      <c r="K118" s="218">
        <f t="shared" si="11"/>
        <v>0.006670407060569428</v>
      </c>
      <c r="L118" s="214"/>
    </row>
    <row r="119" spans="1:12" ht="12.75">
      <c r="A119" s="33" t="s">
        <v>180</v>
      </c>
      <c r="B119" s="28">
        <v>0</v>
      </c>
      <c r="C119" s="29">
        <v>0</v>
      </c>
      <c r="D119" s="29">
        <v>-2.3466666666666667</v>
      </c>
      <c r="E119" s="34">
        <v>-3.4466666666666663</v>
      </c>
      <c r="F119" s="31">
        <v>-5.756666666666667</v>
      </c>
      <c r="G119" s="32"/>
      <c r="H119" s="220"/>
      <c r="I119" s="217"/>
      <c r="J119" s="217">
        <f>(E119/D119)^0.1-1</f>
        <v>0.039189590922769524</v>
      </c>
      <c r="K119" s="218">
        <f>(F119/E119)^0.1-1</f>
        <v>0.05263348202306761</v>
      </c>
      <c r="L119" s="214"/>
    </row>
    <row r="120" spans="1:12" ht="12.75">
      <c r="A120" s="193" t="s">
        <v>181</v>
      </c>
      <c r="B120" s="194">
        <f>SUM(B114:B119)</f>
        <v>60.52101045760421</v>
      </c>
      <c r="C120" s="194">
        <f>SUM(C114:C119)</f>
        <v>82.50670261212566</v>
      </c>
      <c r="D120" s="194">
        <f>SUM(D114:D119)</f>
        <v>86.94101507812732</v>
      </c>
      <c r="E120" s="194">
        <f>SUM(E114:E119)</f>
        <v>93.59163971355858</v>
      </c>
      <c r="F120" s="194">
        <f>SUM(F114:F119)</f>
        <v>85.90021662801895</v>
      </c>
      <c r="G120" s="195"/>
      <c r="H120" s="221">
        <f>(C120/B120)^0.1-1</f>
        <v>0.03147404917817109</v>
      </c>
      <c r="I120" s="222">
        <f>(D120/C120)^0.1-1</f>
        <v>0.0052487634762077295</v>
      </c>
      <c r="J120" s="222">
        <f>(E120/D120)^0.1-1</f>
        <v>0.0073983494561680185</v>
      </c>
      <c r="K120" s="223">
        <f>(F120/E120)^0.1-1</f>
        <v>-0.008538806463501247</v>
      </c>
      <c r="L120" s="214"/>
    </row>
    <row r="121" spans="1:12" ht="12.75">
      <c r="A121" s="35"/>
      <c r="B121" s="28"/>
      <c r="C121" s="29"/>
      <c r="D121" s="29"/>
      <c r="E121" s="30"/>
      <c r="F121" s="31"/>
      <c r="G121" s="196"/>
      <c r="H121" s="224"/>
      <c r="I121" s="225"/>
      <c r="J121" s="225"/>
      <c r="K121" s="226"/>
      <c r="L121" s="214"/>
    </row>
    <row r="122" spans="1:12" ht="12.75">
      <c r="A122" s="198" t="s">
        <v>152</v>
      </c>
      <c r="B122" s="28">
        <f>B113</f>
        <v>10.623286776170135</v>
      </c>
      <c r="C122" s="29">
        <f>C113</f>
        <v>0.5149100041389465</v>
      </c>
      <c r="D122" s="29">
        <f>D113</f>
        <v>2.552539971470833</v>
      </c>
      <c r="E122" s="34">
        <f>E113</f>
        <v>0</v>
      </c>
      <c r="F122" s="31">
        <f>F113</f>
        <v>0.7129999852180481</v>
      </c>
      <c r="G122" s="32"/>
      <c r="H122" s="220"/>
      <c r="I122" s="217"/>
      <c r="J122" s="217"/>
      <c r="K122" s="218"/>
      <c r="L122" s="214"/>
    </row>
    <row r="123" spans="1:12" ht="12.75">
      <c r="A123" s="197" t="s">
        <v>175</v>
      </c>
      <c r="B123" s="28">
        <v>203.81369279999996</v>
      </c>
      <c r="C123" s="29">
        <v>283.2954925466472</v>
      </c>
      <c r="D123" s="29">
        <v>291.6580820005635</v>
      </c>
      <c r="E123" s="34">
        <v>301.2194534417332</v>
      </c>
      <c r="F123" s="31">
        <v>288.3319414921123</v>
      </c>
      <c r="G123" s="32"/>
      <c r="H123" s="220">
        <f aca="true" t="shared" si="12" ref="H123:K127">(C123/B123)^0.1-1</f>
        <v>0.03347655932955185</v>
      </c>
      <c r="I123" s="217">
        <f t="shared" si="12"/>
        <v>0.002913402525828168</v>
      </c>
      <c r="J123" s="217">
        <f t="shared" si="12"/>
        <v>0.003230899760120476</v>
      </c>
      <c r="K123" s="218">
        <f t="shared" si="12"/>
        <v>-0.004363122726721236</v>
      </c>
      <c r="L123" s="214"/>
    </row>
    <row r="124" spans="1:12" ht="12.75">
      <c r="A124" s="192" t="s">
        <v>176</v>
      </c>
      <c r="B124" s="28">
        <v>15.2288567</v>
      </c>
      <c r="C124" s="29">
        <v>20.2722003</v>
      </c>
      <c r="D124" s="29">
        <v>22.2570934</v>
      </c>
      <c r="E124" s="34">
        <v>22.3037238</v>
      </c>
      <c r="F124" s="31">
        <v>22.5846584</v>
      </c>
      <c r="G124" s="32"/>
      <c r="H124" s="220">
        <f t="shared" si="12"/>
        <v>0.02901891736010187</v>
      </c>
      <c r="I124" s="217">
        <f t="shared" si="12"/>
        <v>0.009384789355530554</v>
      </c>
      <c r="J124" s="217">
        <f t="shared" si="12"/>
        <v>0.00020931077976316104</v>
      </c>
      <c r="K124" s="218">
        <f t="shared" si="12"/>
        <v>0.001252503011221373</v>
      </c>
      <c r="L124" s="214"/>
    </row>
    <row r="125" spans="1:12" ht="12.75">
      <c r="A125" s="33" t="s">
        <v>177</v>
      </c>
      <c r="B125" s="28">
        <v>30.28591178262234</v>
      </c>
      <c r="C125" s="29">
        <v>39.31686370110512</v>
      </c>
      <c r="D125" s="29">
        <v>35.71373191809217</v>
      </c>
      <c r="E125" s="34">
        <v>35.3354673056219</v>
      </c>
      <c r="F125" s="31">
        <v>29.162948818236977</v>
      </c>
      <c r="G125" s="32"/>
      <c r="H125" s="220">
        <f t="shared" si="12"/>
        <v>0.026440598898574086</v>
      </c>
      <c r="I125" s="217">
        <f t="shared" si="12"/>
        <v>-0.00956578066648206</v>
      </c>
      <c r="J125" s="217">
        <f t="shared" si="12"/>
        <v>-0.0010642396279915145</v>
      </c>
      <c r="K125" s="218">
        <f t="shared" si="12"/>
        <v>-0.01901569365868827</v>
      </c>
      <c r="L125" s="214"/>
    </row>
    <row r="126" spans="1:12" ht="12.75">
      <c r="A126" s="33" t="s">
        <v>178</v>
      </c>
      <c r="B126" s="28">
        <v>26.635348109845726</v>
      </c>
      <c r="C126" s="29">
        <v>30.799252633415673</v>
      </c>
      <c r="D126" s="29">
        <v>28.60303629614712</v>
      </c>
      <c r="E126" s="34">
        <v>27.97708730078988</v>
      </c>
      <c r="F126" s="31">
        <v>26.777434762128653</v>
      </c>
      <c r="G126" s="32"/>
      <c r="H126" s="220">
        <f t="shared" si="12"/>
        <v>0.014631123647779187</v>
      </c>
      <c r="I126" s="217">
        <f t="shared" si="12"/>
        <v>-0.007370458777578137</v>
      </c>
      <c r="J126" s="217">
        <f t="shared" si="12"/>
        <v>-0.00221025497146099</v>
      </c>
      <c r="K126" s="218">
        <f t="shared" si="12"/>
        <v>-0.004373042096790902</v>
      </c>
      <c r="L126" s="214"/>
    </row>
    <row r="127" spans="1:12" ht="12.75">
      <c r="A127" s="33" t="s">
        <v>179</v>
      </c>
      <c r="B127" s="28">
        <v>3.287340496</v>
      </c>
      <c r="C127" s="29">
        <v>8.787297423999998</v>
      </c>
      <c r="D127" s="29">
        <v>11.501075661942615</v>
      </c>
      <c r="E127" s="34">
        <v>10.63321682647182</v>
      </c>
      <c r="F127" s="31">
        <v>11.19987371101469</v>
      </c>
      <c r="G127" s="32"/>
      <c r="H127" s="220">
        <f t="shared" si="12"/>
        <v>0.10331891494807888</v>
      </c>
      <c r="I127" s="217">
        <f t="shared" si="12"/>
        <v>0.027278771094598975</v>
      </c>
      <c r="J127" s="217">
        <f t="shared" si="12"/>
        <v>-0.007815082452472644</v>
      </c>
      <c r="K127" s="218">
        <f t="shared" si="12"/>
        <v>0.005205475465735576</v>
      </c>
      <c r="L127" s="214"/>
    </row>
    <row r="128" spans="1:12" ht="12.75">
      <c r="A128" s="33" t="s">
        <v>180</v>
      </c>
      <c r="B128" s="28">
        <v>0</v>
      </c>
      <c r="C128" s="29">
        <v>0</v>
      </c>
      <c r="D128" s="29">
        <v>-9.276666666666666</v>
      </c>
      <c r="E128" s="34">
        <v>-8.543333333333333</v>
      </c>
      <c r="F128" s="31">
        <v>-14.556666666666667</v>
      </c>
      <c r="G128" s="32"/>
      <c r="H128" s="220"/>
      <c r="I128" s="217"/>
      <c r="J128" s="217">
        <f>(E128/D128)^0.1-1</f>
        <v>-0.008201287939811674</v>
      </c>
      <c r="K128" s="218">
        <f>(F128/E128)^0.1-1</f>
        <v>0.05473524487831383</v>
      </c>
      <c r="L128" s="214"/>
    </row>
    <row r="129" spans="1:12" ht="12.75">
      <c r="A129" s="193" t="s">
        <v>181</v>
      </c>
      <c r="B129" s="194">
        <f>SUM(B123:B128)</f>
        <v>279.25114988846803</v>
      </c>
      <c r="C129" s="194">
        <f>SUM(C123:C128)</f>
        <v>382.471106605168</v>
      </c>
      <c r="D129" s="194">
        <f>SUM(D123:D128)</f>
        <v>380.45635261007874</v>
      </c>
      <c r="E129" s="194">
        <f>SUM(E123:E128)</f>
        <v>388.92561534128345</v>
      </c>
      <c r="F129" s="194">
        <f>SUM(F123:F128)</f>
        <v>363.500190516826</v>
      </c>
      <c r="G129" s="195"/>
      <c r="H129" s="221">
        <f>(C129/B129)^0.1-1</f>
        <v>0.03195406523868072</v>
      </c>
      <c r="I129" s="222">
        <f>(D129/C129)^0.1-1</f>
        <v>-0.0005280257474838956</v>
      </c>
      <c r="J129" s="222">
        <f>(E129/D129)^0.1-1</f>
        <v>0.0022040899456288177</v>
      </c>
      <c r="K129" s="223">
        <f>(F129/E129)^0.1-1</f>
        <v>-0.006738025421594962</v>
      </c>
      <c r="L129" s="214"/>
    </row>
    <row r="130" spans="1:12" ht="12.75">
      <c r="A130" s="35"/>
      <c r="B130" s="28"/>
      <c r="C130" s="29"/>
      <c r="D130" s="29"/>
      <c r="E130" s="30"/>
      <c r="F130" s="31"/>
      <c r="G130" s="196"/>
      <c r="H130" s="224"/>
      <c r="I130" s="225"/>
      <c r="J130" s="225"/>
      <c r="K130" s="226"/>
      <c r="L130" s="214"/>
    </row>
    <row r="131" spans="1:12" ht="12.75">
      <c r="A131" s="198" t="s">
        <v>153</v>
      </c>
      <c r="B131" s="28"/>
      <c r="C131" s="29"/>
      <c r="D131" s="29"/>
      <c r="E131" s="34"/>
      <c r="F131" s="31"/>
      <c r="G131" s="32"/>
      <c r="H131" s="220"/>
      <c r="I131" s="217"/>
      <c r="J131" s="217"/>
      <c r="K131" s="218"/>
      <c r="L131" s="214"/>
    </row>
    <row r="132" spans="1:12" ht="12.75">
      <c r="A132" s="197" t="s">
        <v>175</v>
      </c>
      <c r="B132" s="28">
        <v>50.57638518988337</v>
      </c>
      <c r="C132" s="29">
        <v>47.65442207154906</v>
      </c>
      <c r="D132" s="29">
        <v>51.811457031552</v>
      </c>
      <c r="E132" s="34">
        <v>59.99251785540258</v>
      </c>
      <c r="F132" s="31">
        <v>56.821507448203704</v>
      </c>
      <c r="G132" s="32"/>
      <c r="H132" s="220">
        <f aca="true" t="shared" si="13" ref="H132:K136">(C132/B132)^0.1-1</f>
        <v>-0.005933262515602666</v>
      </c>
      <c r="I132" s="217">
        <f t="shared" si="13"/>
        <v>0.00839865991124955</v>
      </c>
      <c r="J132" s="217">
        <f t="shared" si="13"/>
        <v>0.014768852367346152</v>
      </c>
      <c r="K132" s="218">
        <f t="shared" si="13"/>
        <v>-0.005415776091540758</v>
      </c>
      <c r="L132" s="214"/>
    </row>
    <row r="133" spans="1:12" ht="12.75">
      <c r="A133" s="192" t="s">
        <v>176</v>
      </c>
      <c r="B133" s="28">
        <v>1.5638579</v>
      </c>
      <c r="C133" s="29">
        <v>1.44312495</v>
      </c>
      <c r="D133" s="29">
        <v>1.5195232</v>
      </c>
      <c r="E133" s="34">
        <v>1.5780443000000002</v>
      </c>
      <c r="F133" s="31">
        <v>1.5677547</v>
      </c>
      <c r="G133" s="32"/>
      <c r="H133" s="220">
        <f t="shared" si="13"/>
        <v>-0.008002301215685015</v>
      </c>
      <c r="I133" s="217">
        <f t="shared" si="13"/>
        <v>0.005171901844711613</v>
      </c>
      <c r="J133" s="217">
        <f t="shared" si="13"/>
        <v>0.003786118717929332</v>
      </c>
      <c r="K133" s="218">
        <f t="shared" si="13"/>
        <v>-0.0006539687868322153</v>
      </c>
      <c r="L133" s="214"/>
    </row>
    <row r="134" spans="1:12" ht="12.75">
      <c r="A134" s="33" t="s">
        <v>177</v>
      </c>
      <c r="B134" s="28">
        <v>6.630523190457869</v>
      </c>
      <c r="C134" s="29">
        <v>5.861638889451442</v>
      </c>
      <c r="D134" s="29">
        <v>6.063106302274155</v>
      </c>
      <c r="E134" s="34">
        <v>6.071663293954561</v>
      </c>
      <c r="F134" s="31">
        <v>5.145017579293414</v>
      </c>
      <c r="G134" s="32"/>
      <c r="H134" s="220">
        <f t="shared" si="13"/>
        <v>-0.012249800307610359</v>
      </c>
      <c r="I134" s="217">
        <f t="shared" si="13"/>
        <v>0.0033850184217185664</v>
      </c>
      <c r="J134" s="217">
        <f t="shared" si="13"/>
        <v>0.00014104258786162838</v>
      </c>
      <c r="K134" s="218">
        <f t="shared" si="13"/>
        <v>-0.01642401074571531</v>
      </c>
      <c r="L134" s="214"/>
    </row>
    <row r="135" spans="1:12" ht="12.75">
      <c r="A135" s="33" t="s">
        <v>178</v>
      </c>
      <c r="B135" s="28">
        <v>9.109190479428507</v>
      </c>
      <c r="C135" s="29">
        <v>8.599890069412067</v>
      </c>
      <c r="D135" s="29">
        <v>8.67122316712573</v>
      </c>
      <c r="E135" s="34">
        <v>8.253274420895938</v>
      </c>
      <c r="F135" s="31">
        <v>7.961212254657153</v>
      </c>
      <c r="G135" s="32"/>
      <c r="H135" s="220">
        <f t="shared" si="13"/>
        <v>-0.0057369232569717266</v>
      </c>
      <c r="I135" s="217">
        <f t="shared" si="13"/>
        <v>0.0008263853380581221</v>
      </c>
      <c r="J135" s="217">
        <f t="shared" si="13"/>
        <v>-0.004927802360567335</v>
      </c>
      <c r="K135" s="218">
        <f t="shared" si="13"/>
        <v>-0.003596391391843423</v>
      </c>
      <c r="L135" s="214"/>
    </row>
    <row r="136" spans="1:12" ht="12.75">
      <c r="A136" s="33" t="s">
        <v>179</v>
      </c>
      <c r="B136" s="28">
        <v>0.5273089999999999</v>
      </c>
      <c r="C136" s="29">
        <v>0.7211516</v>
      </c>
      <c r="D136" s="29">
        <v>0.9934715258317516</v>
      </c>
      <c r="E136" s="34">
        <v>0.9803723244671183</v>
      </c>
      <c r="F136" s="31">
        <v>1.0207794188184176</v>
      </c>
      <c r="G136" s="32"/>
      <c r="H136" s="220">
        <f t="shared" si="13"/>
        <v>0.031801461643548024</v>
      </c>
      <c r="I136" s="217">
        <f t="shared" si="13"/>
        <v>0.03255426589700394</v>
      </c>
      <c r="J136" s="217">
        <f t="shared" si="13"/>
        <v>-0.0013264173979861127</v>
      </c>
      <c r="K136" s="218">
        <f t="shared" si="13"/>
        <v>0.00404710029476818</v>
      </c>
      <c r="L136" s="214"/>
    </row>
    <row r="137" spans="1:12" ht="12.75">
      <c r="A137" s="33" t="s">
        <v>180</v>
      </c>
      <c r="B137" s="28">
        <v>0</v>
      </c>
      <c r="C137" s="29">
        <v>0</v>
      </c>
      <c r="D137" s="29">
        <v>-2.1266666666666665</v>
      </c>
      <c r="E137" s="34">
        <v>-2.86</v>
      </c>
      <c r="F137" s="31">
        <v>-4.546666666666667</v>
      </c>
      <c r="G137" s="32"/>
      <c r="H137" s="220"/>
      <c r="I137" s="217"/>
      <c r="J137" s="217">
        <f>(E137/D137)^0.1-1</f>
        <v>0.03006981511994189</v>
      </c>
      <c r="K137" s="218">
        <f>(F137/E137)^0.1-1</f>
        <v>0.04744857014115045</v>
      </c>
      <c r="L137" s="214"/>
    </row>
    <row r="138" spans="1:12" ht="12.75">
      <c r="A138" s="193" t="s">
        <v>181</v>
      </c>
      <c r="B138" s="194">
        <f>SUM(B132:B137)</f>
        <v>68.40726575976976</v>
      </c>
      <c r="C138" s="194">
        <f>SUM(C132:C137)</f>
        <v>64.28022758041257</v>
      </c>
      <c r="D138" s="194">
        <f>SUM(D132:D137)</f>
        <v>66.93211456011697</v>
      </c>
      <c r="E138" s="194">
        <f>SUM(E132:E137)</f>
        <v>74.01587219472019</v>
      </c>
      <c r="F138" s="194">
        <f>SUM(F132:F137)</f>
        <v>67.96960473430603</v>
      </c>
      <c r="G138" s="195"/>
      <c r="H138" s="221">
        <f>(C138/B138)^0.1-1</f>
        <v>-0.006203375345377404</v>
      </c>
      <c r="I138" s="222">
        <f>(D138/C138)^0.1-1</f>
        <v>0.0040508635475975385</v>
      </c>
      <c r="J138" s="222">
        <f>(E138/D138)^0.1-1</f>
        <v>0.010110839499037683</v>
      </c>
      <c r="K138" s="223">
        <f>(F138/E138)^0.1-1</f>
        <v>-0.008485685914017216</v>
      </c>
      <c r="L138" s="214"/>
    </row>
    <row r="139" spans="1:12" ht="12.75">
      <c r="A139" s="35"/>
      <c r="B139" s="28"/>
      <c r="C139" s="29"/>
      <c r="D139" s="29"/>
      <c r="E139" s="30"/>
      <c r="F139" s="31"/>
      <c r="G139" s="196"/>
      <c r="H139" s="224"/>
      <c r="I139" s="225"/>
      <c r="J139" s="225"/>
      <c r="K139" s="226"/>
      <c r="L139" s="214"/>
    </row>
    <row r="140" spans="1:12" ht="12.75">
      <c r="A140" s="198" t="s">
        <v>154</v>
      </c>
      <c r="B140" s="28"/>
      <c r="C140" s="29"/>
      <c r="D140" s="29"/>
      <c r="E140" s="34"/>
      <c r="F140" s="31"/>
      <c r="G140" s="32"/>
      <c r="H140" s="220"/>
      <c r="I140" s="217"/>
      <c r="J140" s="217"/>
      <c r="K140" s="218"/>
      <c r="L140" s="214"/>
    </row>
    <row r="141" spans="1:12" ht="12.75">
      <c r="A141" s="197" t="s">
        <v>175</v>
      </c>
      <c r="B141" s="28">
        <v>569.084678147887</v>
      </c>
      <c r="C141" s="29">
        <v>543.3293861464347</v>
      </c>
      <c r="D141" s="29">
        <v>506.5738492957768</v>
      </c>
      <c r="E141" s="34">
        <v>489.3857184946622</v>
      </c>
      <c r="F141" s="31">
        <v>477.1386712619901</v>
      </c>
      <c r="G141" s="32"/>
      <c r="H141" s="220">
        <f aca="true" t="shared" si="14" ref="H141:K145">(C141/B141)^0.1-1</f>
        <v>-0.004620642030078614</v>
      </c>
      <c r="I141" s="217">
        <f t="shared" si="14"/>
        <v>-0.006980087644460564</v>
      </c>
      <c r="J141" s="217">
        <f t="shared" si="14"/>
        <v>-0.0034459637208004157</v>
      </c>
      <c r="K141" s="218">
        <f t="shared" si="14"/>
        <v>-0.002531171653964104</v>
      </c>
      <c r="L141" s="214"/>
    </row>
    <row r="142" spans="1:12" ht="12.75">
      <c r="A142" s="192" t="s">
        <v>176</v>
      </c>
      <c r="B142" s="28">
        <v>7.7679876</v>
      </c>
      <c r="C142" s="29">
        <v>7.35864675</v>
      </c>
      <c r="D142" s="29">
        <v>6.9709924</v>
      </c>
      <c r="E142" s="34">
        <v>7.53233885</v>
      </c>
      <c r="F142" s="31">
        <v>8.38094815</v>
      </c>
      <c r="G142" s="32"/>
      <c r="H142" s="220">
        <f t="shared" si="14"/>
        <v>-0.005398881803806654</v>
      </c>
      <c r="I142" s="217">
        <f t="shared" si="14"/>
        <v>-0.005397227753387135</v>
      </c>
      <c r="J142" s="217">
        <f t="shared" si="14"/>
        <v>0.00777486869567201</v>
      </c>
      <c r="K142" s="218">
        <f t="shared" si="14"/>
        <v>0.010732732420075886</v>
      </c>
      <c r="L142" s="214"/>
    </row>
    <row r="143" spans="1:12" ht="12.75">
      <c r="A143" s="33" t="s">
        <v>177</v>
      </c>
      <c r="B143" s="28">
        <v>76.88472992861085</v>
      </c>
      <c r="C143" s="29">
        <v>48.78129961629957</v>
      </c>
      <c r="D143" s="29">
        <v>45.20071189718604</v>
      </c>
      <c r="E143" s="34">
        <v>42.62997941234479</v>
      </c>
      <c r="F143" s="31">
        <v>37.70586035208366</v>
      </c>
      <c r="G143" s="32"/>
      <c r="H143" s="220">
        <f t="shared" si="14"/>
        <v>-0.0444765993696995</v>
      </c>
      <c r="I143" s="217">
        <f t="shared" si="14"/>
        <v>-0.007594435253892917</v>
      </c>
      <c r="J143" s="217">
        <f t="shared" si="14"/>
        <v>-0.005838398801543909</v>
      </c>
      <c r="K143" s="218">
        <f t="shared" si="14"/>
        <v>-0.012199200840285251</v>
      </c>
      <c r="L143" s="214"/>
    </row>
    <row r="144" spans="1:12" ht="12.75">
      <c r="A144" s="33" t="s">
        <v>178</v>
      </c>
      <c r="B144" s="28">
        <v>67.85945965126157</v>
      </c>
      <c r="C144" s="29">
        <v>44.7261563872546</v>
      </c>
      <c r="D144" s="29">
        <v>43.81596978828975</v>
      </c>
      <c r="E144" s="34">
        <v>41.48430301473588</v>
      </c>
      <c r="F144" s="31">
        <v>41.891267905038575</v>
      </c>
      <c r="G144" s="32"/>
      <c r="H144" s="220">
        <f t="shared" si="14"/>
        <v>-0.040831035313290354</v>
      </c>
      <c r="I144" s="217">
        <f t="shared" si="14"/>
        <v>-0.002053900513046769</v>
      </c>
      <c r="J144" s="217">
        <f t="shared" si="14"/>
        <v>-0.005453400219456728</v>
      </c>
      <c r="K144" s="218">
        <f t="shared" si="14"/>
        <v>0.0009767053574509799</v>
      </c>
      <c r="L144" s="214"/>
    </row>
    <row r="145" spans="1:12" ht="12.75">
      <c r="A145" s="33" t="s">
        <v>179</v>
      </c>
      <c r="B145" s="28">
        <v>14.379010000000001</v>
      </c>
      <c r="C145" s="29">
        <v>11.240328209</v>
      </c>
      <c r="D145" s="29">
        <v>13.396610169194538</v>
      </c>
      <c r="E145" s="34">
        <v>12.464040571530077</v>
      </c>
      <c r="F145" s="31">
        <v>13.091199932988049</v>
      </c>
      <c r="G145" s="32"/>
      <c r="H145" s="220">
        <f t="shared" si="14"/>
        <v>-0.02432539631049635</v>
      </c>
      <c r="I145" s="217">
        <f t="shared" si="14"/>
        <v>0.01770426073413689</v>
      </c>
      <c r="J145" s="217">
        <f t="shared" si="14"/>
        <v>-0.00718942735521888</v>
      </c>
      <c r="K145" s="218">
        <f t="shared" si="14"/>
        <v>0.004921320052531986</v>
      </c>
      <c r="L145" s="214"/>
    </row>
    <row r="146" spans="1:12" ht="12.75">
      <c r="A146" s="33" t="s">
        <v>180</v>
      </c>
      <c r="B146" s="28">
        <v>0</v>
      </c>
      <c r="C146" s="29">
        <v>0</v>
      </c>
      <c r="D146" s="29">
        <v>-4.473333333333333</v>
      </c>
      <c r="E146" s="34">
        <v>-5.243333333333333</v>
      </c>
      <c r="F146" s="31">
        <v>-7.15</v>
      </c>
      <c r="G146" s="32"/>
      <c r="H146" s="220"/>
      <c r="I146" s="217"/>
      <c r="J146" s="217">
        <f>(E146/D146)^0.1-1</f>
        <v>0.016009153587950964</v>
      </c>
      <c r="K146" s="218">
        <f>(F146/E146)^0.1-1</f>
        <v>0.03150148464027125</v>
      </c>
      <c r="L146" s="214"/>
    </row>
    <row r="147" spans="1:12" ht="12.75">
      <c r="A147" s="193" t="s">
        <v>181</v>
      </c>
      <c r="B147" s="194">
        <f>SUM(B141:B146)</f>
        <v>735.9758653277593</v>
      </c>
      <c r="C147" s="194">
        <f>SUM(C141:C146)</f>
        <v>655.4358171089889</v>
      </c>
      <c r="D147" s="194">
        <f>SUM(D141:D146)</f>
        <v>611.4848002171137</v>
      </c>
      <c r="E147" s="194">
        <f>SUM(E141:E146)</f>
        <v>588.2530470099397</v>
      </c>
      <c r="F147" s="194">
        <f>SUM(F141:F146)</f>
        <v>571.0579476021004</v>
      </c>
      <c r="G147" s="195"/>
      <c r="H147" s="221">
        <f>(C147/B147)^0.1-1</f>
        <v>-0.011522792451137631</v>
      </c>
      <c r="I147" s="222">
        <f>(D147/C147)^0.1-1</f>
        <v>-0.0069169952728863615</v>
      </c>
      <c r="J147" s="222">
        <f>(E147/D147)^0.1-1</f>
        <v>-0.0038657975794652577</v>
      </c>
      <c r="K147" s="223">
        <f>(F147/E147)^0.1-1</f>
        <v>-0.002962255682548376</v>
      </c>
      <c r="L147" s="214"/>
    </row>
    <row r="148" spans="1:12" ht="12.75">
      <c r="A148" s="35"/>
      <c r="B148" s="28"/>
      <c r="C148" s="29"/>
      <c r="D148" s="29"/>
      <c r="E148" s="30"/>
      <c r="F148" s="31"/>
      <c r="G148" s="196"/>
      <c r="H148" s="224"/>
      <c r="I148" s="225"/>
      <c r="J148" s="225"/>
      <c r="K148" s="226"/>
      <c r="L148" s="214"/>
    </row>
    <row r="149" spans="1:12" ht="12.75">
      <c r="A149" s="198" t="s">
        <v>155</v>
      </c>
      <c r="B149" s="28"/>
      <c r="C149" s="29"/>
      <c r="D149" s="29"/>
      <c r="E149" s="34"/>
      <c r="F149" s="31"/>
      <c r="G149" s="32"/>
      <c r="H149" s="220"/>
      <c r="I149" s="217"/>
      <c r="J149" s="217"/>
      <c r="K149" s="218"/>
      <c r="L149" s="214"/>
    </row>
    <row r="150" spans="1:12" ht="12.75">
      <c r="A150" s="197" t="s">
        <v>175</v>
      </c>
      <c r="B150" s="28">
        <v>5.417714046472681</v>
      </c>
      <c r="C150" s="29">
        <v>6.950976763659199</v>
      </c>
      <c r="D150" s="29">
        <v>7.9922275617710685</v>
      </c>
      <c r="E150" s="34">
        <v>8.414181808321096</v>
      </c>
      <c r="F150" s="31">
        <v>8.17197756171295</v>
      </c>
      <c r="G150" s="32"/>
      <c r="H150" s="220">
        <f aca="true" t="shared" si="15" ref="H150:K154">(C150/B150)^0.1-1</f>
        <v>0.025233942095729933</v>
      </c>
      <c r="I150" s="217">
        <f t="shared" si="15"/>
        <v>0.01405661033164618</v>
      </c>
      <c r="J150" s="217">
        <f t="shared" si="15"/>
        <v>0.005158165578473373</v>
      </c>
      <c r="K150" s="218">
        <f t="shared" si="15"/>
        <v>-0.002916504869297065</v>
      </c>
      <c r="L150" s="214"/>
    </row>
    <row r="151" spans="1:12" ht="12.75">
      <c r="A151" s="192" t="s">
        <v>176</v>
      </c>
      <c r="B151" s="28">
        <v>0.565</v>
      </c>
      <c r="C151" s="29">
        <v>0.699</v>
      </c>
      <c r="D151" s="29">
        <v>0.8149005</v>
      </c>
      <c r="E151" s="34">
        <v>0.9024415</v>
      </c>
      <c r="F151" s="31">
        <v>0.9264365</v>
      </c>
      <c r="G151" s="32"/>
      <c r="H151" s="220">
        <f t="shared" si="15"/>
        <v>0.021510588753491433</v>
      </c>
      <c r="I151" s="217">
        <f t="shared" si="15"/>
        <v>0.015459813122111532</v>
      </c>
      <c r="J151" s="217">
        <f t="shared" si="15"/>
        <v>0.010256020956290302</v>
      </c>
      <c r="K151" s="218">
        <f t="shared" si="15"/>
        <v>0.0026276099023263555</v>
      </c>
      <c r="L151" s="214"/>
    </row>
    <row r="152" spans="1:12" ht="12.75">
      <c r="A152" s="33" t="s">
        <v>177</v>
      </c>
      <c r="B152" s="28">
        <v>0.6410650086390166</v>
      </c>
      <c r="C152" s="29">
        <v>0.7441040230087769</v>
      </c>
      <c r="D152" s="29">
        <v>0.7966221160399167</v>
      </c>
      <c r="E152" s="34">
        <v>0.7403779600618106</v>
      </c>
      <c r="F152" s="31">
        <v>0.5784620114395853</v>
      </c>
      <c r="G152" s="32"/>
      <c r="H152" s="220">
        <f t="shared" si="15"/>
        <v>0.015016630574510748</v>
      </c>
      <c r="I152" s="217">
        <f t="shared" si="15"/>
        <v>0.006843268127798119</v>
      </c>
      <c r="J152" s="217">
        <f t="shared" si="15"/>
        <v>-0.0072952218150436066</v>
      </c>
      <c r="K152" s="218">
        <f t="shared" si="15"/>
        <v>-0.024376761820277038</v>
      </c>
      <c r="L152" s="214"/>
    </row>
    <row r="153" spans="1:12" ht="12.75">
      <c r="A153" s="33" t="s">
        <v>178</v>
      </c>
      <c r="B153" s="28">
        <v>0.3985890862997583</v>
      </c>
      <c r="C153" s="29">
        <v>0.4002071391331125</v>
      </c>
      <c r="D153" s="29">
        <v>0.4465973834575324</v>
      </c>
      <c r="E153" s="34">
        <v>0.429206987742625</v>
      </c>
      <c r="F153" s="31">
        <v>0.428338399647024</v>
      </c>
      <c r="G153" s="32"/>
      <c r="H153" s="220">
        <f t="shared" si="15"/>
        <v>0.0004052054316385778</v>
      </c>
      <c r="I153" s="217">
        <f t="shared" si="15"/>
        <v>0.011027885715431118</v>
      </c>
      <c r="J153" s="217">
        <f t="shared" si="15"/>
        <v>-0.003963941670245608</v>
      </c>
      <c r="K153" s="218">
        <f t="shared" si="15"/>
        <v>-0.00020255497469556794</v>
      </c>
      <c r="L153" s="214"/>
    </row>
    <row r="154" spans="1:12" ht="12.75">
      <c r="A154" s="33" t="s">
        <v>179</v>
      </c>
      <c r="B154" s="28">
        <v>0.019946992299560092</v>
      </c>
      <c r="C154" s="29">
        <v>0.06078304822264282</v>
      </c>
      <c r="D154" s="29">
        <v>0.08278247277915009</v>
      </c>
      <c r="E154" s="34">
        <v>0.0824921828747899</v>
      </c>
      <c r="F154" s="31">
        <v>0.08694653090311094</v>
      </c>
      <c r="G154" s="32"/>
      <c r="H154" s="220">
        <f t="shared" si="15"/>
        <v>0.1178679519414978</v>
      </c>
      <c r="I154" s="217">
        <f t="shared" si="15"/>
        <v>0.03137260568421962</v>
      </c>
      <c r="J154" s="217">
        <f t="shared" si="15"/>
        <v>-0.0003512204830283805</v>
      </c>
      <c r="K154" s="218">
        <f t="shared" si="15"/>
        <v>0.005272833369787122</v>
      </c>
      <c r="L154" s="214"/>
    </row>
    <row r="155" spans="1:12" ht="12.75">
      <c r="A155" s="33" t="s">
        <v>180</v>
      </c>
      <c r="B155" s="28">
        <v>0</v>
      </c>
      <c r="C155" s="29">
        <v>0</v>
      </c>
      <c r="D155" s="29">
        <v>-0.03666666666666667</v>
      </c>
      <c r="E155" s="34">
        <v>-0.03666666666666667</v>
      </c>
      <c r="F155" s="31">
        <v>-0.03666666666666667</v>
      </c>
      <c r="G155" s="32"/>
      <c r="H155" s="220"/>
      <c r="I155" s="217"/>
      <c r="J155" s="217">
        <f>(E155/D155)^0.1-1</f>
        <v>0</v>
      </c>
      <c r="K155" s="218">
        <f>(F155/E155)^0.1-1</f>
        <v>0</v>
      </c>
      <c r="L155" s="214"/>
    </row>
    <row r="156" spans="1:12" ht="12.75">
      <c r="A156" s="193" t="s">
        <v>181</v>
      </c>
      <c r="B156" s="194">
        <f>SUM(B150:B155)</f>
        <v>7.042315133711017</v>
      </c>
      <c r="C156" s="194">
        <f>SUM(C150:C155)</f>
        <v>8.85507097402373</v>
      </c>
      <c r="D156" s="194">
        <f>SUM(D150:D155)</f>
        <v>10.096463367381002</v>
      </c>
      <c r="E156" s="194">
        <f>SUM(E150:E155)</f>
        <v>10.532033772333653</v>
      </c>
      <c r="F156" s="194">
        <f>SUM(F150:F155)</f>
        <v>10.155494337036004</v>
      </c>
      <c r="G156" s="195"/>
      <c r="H156" s="221">
        <f>(C156/B156)^0.1-1</f>
        <v>0.023169673127179546</v>
      </c>
      <c r="I156" s="222">
        <f>(D156/C156)^0.1-1</f>
        <v>0.013205929576726616</v>
      </c>
      <c r="J156" s="222">
        <f>(E156/D156)^0.1-1</f>
        <v>0.004232556812599375</v>
      </c>
      <c r="K156" s="223">
        <f>(F156/E156)^0.1-1</f>
        <v>-0.0036340383660384834</v>
      </c>
      <c r="L156" s="214"/>
    </row>
    <row r="157" spans="1:12" ht="12.75">
      <c r="A157" s="35"/>
      <c r="B157" s="28"/>
      <c r="C157" s="29"/>
      <c r="D157" s="29"/>
      <c r="E157" s="30"/>
      <c r="F157" s="31"/>
      <c r="G157" s="196"/>
      <c r="H157" s="224"/>
      <c r="I157" s="225"/>
      <c r="J157" s="225"/>
      <c r="K157" s="226"/>
      <c r="L157" s="214"/>
    </row>
    <row r="158" spans="1:12" ht="12.75">
      <c r="A158" s="198" t="s">
        <v>156</v>
      </c>
      <c r="B158" s="28"/>
      <c r="C158" s="29"/>
      <c r="D158" s="29"/>
      <c r="E158" s="34"/>
      <c r="F158" s="31"/>
      <c r="G158" s="32"/>
      <c r="H158" s="220"/>
      <c r="I158" s="217"/>
      <c r="J158" s="217"/>
      <c r="K158" s="218"/>
      <c r="L158" s="214"/>
    </row>
    <row r="159" spans="1:12" ht="12.75">
      <c r="A159" s="197" t="s">
        <v>175</v>
      </c>
      <c r="B159" s="28">
        <v>142.0568147372828</v>
      </c>
      <c r="C159" s="29">
        <v>117.21049277789406</v>
      </c>
      <c r="D159" s="29">
        <v>93.5860354835766</v>
      </c>
      <c r="E159" s="34">
        <v>84.0478685121923</v>
      </c>
      <c r="F159" s="31">
        <v>65.81299922563302</v>
      </c>
      <c r="G159" s="32"/>
      <c r="H159" s="220">
        <f aca="true" t="shared" si="16" ref="H159:K163">(C159/B159)^0.1-1</f>
        <v>-0.01904193540569521</v>
      </c>
      <c r="I159" s="217">
        <f t="shared" si="16"/>
        <v>-0.022257584347061377</v>
      </c>
      <c r="J159" s="217">
        <f t="shared" si="16"/>
        <v>-0.010691898836321823</v>
      </c>
      <c r="K159" s="218">
        <f t="shared" si="16"/>
        <v>-0.02416026542778993</v>
      </c>
      <c r="L159" s="214"/>
    </row>
    <row r="160" spans="1:12" ht="12.75">
      <c r="A160" s="192" t="s">
        <v>176</v>
      </c>
      <c r="B160" s="28">
        <v>7.231113199999999</v>
      </c>
      <c r="C160" s="29">
        <v>2.9016612</v>
      </c>
      <c r="D160" s="29">
        <v>3.0004507499999997</v>
      </c>
      <c r="E160" s="34">
        <v>3.15977325</v>
      </c>
      <c r="F160" s="31">
        <v>3.3268963499999997</v>
      </c>
      <c r="G160" s="32"/>
      <c r="H160" s="220">
        <f t="shared" si="16"/>
        <v>-0.08726615633982515</v>
      </c>
      <c r="I160" s="217">
        <f t="shared" si="16"/>
        <v>0.003353523199704167</v>
      </c>
      <c r="J160" s="217">
        <f t="shared" si="16"/>
        <v>0.005187181212484182</v>
      </c>
      <c r="K160" s="218">
        <f t="shared" si="16"/>
        <v>0.0051672618516604985</v>
      </c>
      <c r="L160" s="214"/>
    </row>
    <row r="161" spans="1:12" ht="12.75">
      <c r="A161" s="33" t="s">
        <v>177</v>
      </c>
      <c r="B161" s="28">
        <v>16.763409556388854</v>
      </c>
      <c r="C161" s="29">
        <v>10.714325894236564</v>
      </c>
      <c r="D161" s="29">
        <v>6.244988211374473</v>
      </c>
      <c r="E161" s="34">
        <v>5.916488025937264</v>
      </c>
      <c r="F161" s="31">
        <v>5.298087211565797</v>
      </c>
      <c r="G161" s="32"/>
      <c r="H161" s="220">
        <f t="shared" si="16"/>
        <v>-0.04377465711423678</v>
      </c>
      <c r="I161" s="217">
        <f t="shared" si="16"/>
        <v>-0.05254917761797484</v>
      </c>
      <c r="J161" s="217">
        <f t="shared" si="16"/>
        <v>-0.00538904888371694</v>
      </c>
      <c r="K161" s="218">
        <f t="shared" si="16"/>
        <v>-0.010979004144359594</v>
      </c>
      <c r="L161" s="214"/>
    </row>
    <row r="162" spans="1:12" ht="12.75">
      <c r="A162" s="33" t="s">
        <v>178</v>
      </c>
      <c r="B162" s="28">
        <v>11.26553695618175</v>
      </c>
      <c r="C162" s="29">
        <v>8.17519904692308</v>
      </c>
      <c r="D162" s="29">
        <v>7.253879724861909</v>
      </c>
      <c r="E162" s="34">
        <v>7.181699970957249</v>
      </c>
      <c r="F162" s="31">
        <v>7.136798771523086</v>
      </c>
      <c r="G162" s="32"/>
      <c r="H162" s="220">
        <f t="shared" si="16"/>
        <v>-0.031555707732957905</v>
      </c>
      <c r="I162" s="217">
        <f t="shared" si="16"/>
        <v>-0.011885661253286717</v>
      </c>
      <c r="J162" s="217">
        <f t="shared" si="16"/>
        <v>-0.0009995341729861495</v>
      </c>
      <c r="K162" s="218">
        <f t="shared" si="16"/>
        <v>-0.0006269828948661793</v>
      </c>
      <c r="L162" s="214"/>
    </row>
    <row r="163" spans="1:12" ht="12.75">
      <c r="A163" s="33" t="s">
        <v>179</v>
      </c>
      <c r="B163" s="28">
        <v>0.2153145</v>
      </c>
      <c r="C163" s="29">
        <v>0.8896355000000001</v>
      </c>
      <c r="D163" s="29">
        <v>1.693869215718671</v>
      </c>
      <c r="E163" s="34">
        <v>2.718150626208636</v>
      </c>
      <c r="F163" s="31">
        <v>2.8310095449211192</v>
      </c>
      <c r="G163" s="32"/>
      <c r="H163" s="220">
        <f t="shared" si="16"/>
        <v>0.15242821524651284</v>
      </c>
      <c r="I163" s="217">
        <f t="shared" si="16"/>
        <v>0.06651453118782369</v>
      </c>
      <c r="J163" s="217">
        <f t="shared" si="16"/>
        <v>0.04842981888269171</v>
      </c>
      <c r="K163" s="218">
        <f t="shared" si="16"/>
        <v>0.004076450761320682</v>
      </c>
      <c r="L163" s="214"/>
    </row>
    <row r="164" spans="1:12" ht="12.75">
      <c r="A164" s="33" t="s">
        <v>180</v>
      </c>
      <c r="B164" s="28">
        <v>0</v>
      </c>
      <c r="C164" s="29">
        <v>0</v>
      </c>
      <c r="D164" s="29">
        <v>-1.2466666666666668</v>
      </c>
      <c r="E164" s="34">
        <v>-1.32</v>
      </c>
      <c r="F164" s="31">
        <v>-1.3566666666666667</v>
      </c>
      <c r="G164" s="32"/>
      <c r="H164" s="220"/>
      <c r="I164" s="217"/>
      <c r="J164" s="217">
        <f>(E164/D164)^0.1-1</f>
        <v>0.00573220797344276</v>
      </c>
      <c r="K164" s="218">
        <f>(F164/E164)^0.1-1</f>
        <v>0.00274365436817936</v>
      </c>
      <c r="L164" s="214"/>
    </row>
    <row r="165" spans="1:12" ht="12.75">
      <c r="A165" s="193" t="s">
        <v>181</v>
      </c>
      <c r="B165" s="194">
        <f>SUM(B159:B164)</f>
        <v>177.53218894985343</v>
      </c>
      <c r="C165" s="194">
        <f>SUM(C159:C164)</f>
        <v>139.89131441905369</v>
      </c>
      <c r="D165" s="194">
        <f>SUM(D159:D164)</f>
        <v>110.53255671886498</v>
      </c>
      <c r="E165" s="194">
        <f>SUM(E159:E164)</f>
        <v>101.70398038529547</v>
      </c>
      <c r="F165" s="194">
        <f>SUM(F159:F164)</f>
        <v>83.04912443697636</v>
      </c>
      <c r="G165" s="195"/>
      <c r="H165" s="221">
        <f>(C165/B165)^0.1-1</f>
        <v>-0.023546954506558304</v>
      </c>
      <c r="I165" s="222">
        <f>(D165/C165)^0.1-1</f>
        <v>-0.023280301886173138</v>
      </c>
      <c r="J165" s="222">
        <f>(E165/D165)^0.1-1</f>
        <v>-0.00828981517034555</v>
      </c>
      <c r="K165" s="223">
        <f>(F165/E165)^0.1-1</f>
        <v>-0.020059491466707047</v>
      </c>
      <c r="L165" s="214"/>
    </row>
    <row r="166" spans="1:12" ht="12.75">
      <c r="A166" s="35"/>
      <c r="B166" s="28"/>
      <c r="C166" s="29"/>
      <c r="D166" s="29"/>
      <c r="E166" s="30"/>
      <c r="F166" s="31"/>
      <c r="G166" s="196"/>
      <c r="H166" s="224"/>
      <c r="I166" s="225"/>
      <c r="J166" s="225"/>
      <c r="K166" s="226"/>
      <c r="L166" s="214"/>
    </row>
    <row r="167" spans="1:12" ht="12.75">
      <c r="A167" s="198" t="s">
        <v>157</v>
      </c>
      <c r="B167" s="28"/>
      <c r="C167" s="29"/>
      <c r="D167" s="29"/>
      <c r="E167" s="34"/>
      <c r="F167" s="31"/>
      <c r="G167" s="32"/>
      <c r="H167" s="220"/>
      <c r="I167" s="217"/>
      <c r="J167" s="217"/>
      <c r="K167" s="218"/>
      <c r="L167" s="214"/>
    </row>
    <row r="168" spans="1:12" ht="12.75">
      <c r="A168" s="197" t="s">
        <v>175</v>
      </c>
      <c r="B168" s="28">
        <v>37.13003558718861</v>
      </c>
      <c r="C168" s="29">
        <v>13.822004605400878</v>
      </c>
      <c r="D168" s="29">
        <v>12.774542338485618</v>
      </c>
      <c r="E168" s="34">
        <v>10.52338769414836</v>
      </c>
      <c r="F168" s="31">
        <v>8.797601815813495</v>
      </c>
      <c r="G168" s="32"/>
      <c r="H168" s="220">
        <f aca="true" t="shared" si="17" ref="H168:K172">(C168/B168)^0.1-1</f>
        <v>-0.09409101566550171</v>
      </c>
      <c r="I168" s="217">
        <f t="shared" si="17"/>
        <v>-0.007849783084430295</v>
      </c>
      <c r="J168" s="217">
        <f t="shared" si="17"/>
        <v>-0.019198724276588974</v>
      </c>
      <c r="K168" s="218">
        <f t="shared" si="17"/>
        <v>-0.017752633485386693</v>
      </c>
      <c r="L168" s="214"/>
    </row>
    <row r="169" spans="1:12" ht="12.75">
      <c r="A169" s="192" t="s">
        <v>176</v>
      </c>
      <c r="B169" s="28">
        <v>0.2</v>
      </c>
      <c r="C169" s="29">
        <v>0.1759002</v>
      </c>
      <c r="D169" s="29">
        <v>0.1916272</v>
      </c>
      <c r="E169" s="34">
        <v>0.2073742</v>
      </c>
      <c r="F169" s="31">
        <v>0.2210591</v>
      </c>
      <c r="G169" s="32"/>
      <c r="H169" s="220">
        <f t="shared" si="17"/>
        <v>-0.01275797592516048</v>
      </c>
      <c r="I169" s="217">
        <f t="shared" si="17"/>
        <v>0.008600274593944413</v>
      </c>
      <c r="J169" s="217">
        <f t="shared" si="17"/>
        <v>0.00792857327017038</v>
      </c>
      <c r="K169" s="218">
        <f t="shared" si="17"/>
        <v>0.006410982519054809</v>
      </c>
      <c r="L169" s="214"/>
    </row>
    <row r="170" spans="1:12" ht="12.75">
      <c r="A170" s="33" t="s">
        <v>177</v>
      </c>
      <c r="B170" s="28">
        <v>4.363044841267169</v>
      </c>
      <c r="C170" s="29">
        <v>2.4828312457222492</v>
      </c>
      <c r="D170" s="29">
        <v>2.6289811655297535</v>
      </c>
      <c r="E170" s="34">
        <v>2.4498665645445916</v>
      </c>
      <c r="F170" s="31">
        <v>2.288277595508545</v>
      </c>
      <c r="G170" s="32"/>
      <c r="H170" s="220">
        <f t="shared" si="17"/>
        <v>-0.05481732485308666</v>
      </c>
      <c r="I170" s="217">
        <f t="shared" si="17"/>
        <v>0.005736072749420451</v>
      </c>
      <c r="J170" s="217">
        <f t="shared" si="17"/>
        <v>-0.007031445092344546</v>
      </c>
      <c r="K170" s="218">
        <f t="shared" si="17"/>
        <v>-0.006800190026421404</v>
      </c>
      <c r="L170" s="214"/>
    </row>
    <row r="171" spans="1:12" ht="12.75">
      <c r="A171" s="33" t="s">
        <v>178</v>
      </c>
      <c r="B171" s="28">
        <v>1.0235366924852132</v>
      </c>
      <c r="C171" s="29">
        <v>0.41406210923334585</v>
      </c>
      <c r="D171" s="29">
        <v>0.5347629019238382</v>
      </c>
      <c r="E171" s="34">
        <v>0.6158233257644161</v>
      </c>
      <c r="F171" s="31">
        <v>0.6574041146292584</v>
      </c>
      <c r="G171" s="32"/>
      <c r="H171" s="220">
        <f t="shared" si="17"/>
        <v>-0.08652596476791474</v>
      </c>
      <c r="I171" s="217">
        <f t="shared" si="17"/>
        <v>0.025910744173604394</v>
      </c>
      <c r="J171" s="217">
        <f t="shared" si="17"/>
        <v>0.01421373186328534</v>
      </c>
      <c r="K171" s="218">
        <f t="shared" si="17"/>
        <v>0.006555273022739616</v>
      </c>
      <c r="L171" s="214"/>
    </row>
    <row r="172" spans="1:12" ht="12.75">
      <c r="A172" s="33" t="s">
        <v>179</v>
      </c>
      <c r="B172" s="28">
        <v>0.019823766425395857</v>
      </c>
      <c r="C172" s="29">
        <v>0.03463366245712486</v>
      </c>
      <c r="D172" s="29">
        <v>0.04716874693578097</v>
      </c>
      <c r="E172" s="34">
        <v>0.04700334222416639</v>
      </c>
      <c r="F172" s="31">
        <v>0.04864844510100954</v>
      </c>
      <c r="G172" s="32"/>
      <c r="H172" s="220">
        <f t="shared" si="17"/>
        <v>0.05738032428381534</v>
      </c>
      <c r="I172" s="217">
        <f t="shared" si="17"/>
        <v>0.03137260568421962</v>
      </c>
      <c r="J172" s="217">
        <f t="shared" si="17"/>
        <v>-0.0003512204830283805</v>
      </c>
      <c r="K172" s="218">
        <f t="shared" si="17"/>
        <v>0.0034460376684184446</v>
      </c>
      <c r="L172" s="214"/>
    </row>
    <row r="173" spans="1:12" ht="12.75">
      <c r="A173" s="33" t="s">
        <v>180</v>
      </c>
      <c r="B173" s="28">
        <v>0</v>
      </c>
      <c r="C173" s="29">
        <v>0</v>
      </c>
      <c r="D173" s="29">
        <v>-0.8433333333333334</v>
      </c>
      <c r="E173" s="34">
        <v>-1.9433333333333334</v>
      </c>
      <c r="F173" s="31">
        <v>-2.8966666666666665</v>
      </c>
      <c r="G173" s="32"/>
      <c r="H173" s="220"/>
      <c r="I173" s="217"/>
      <c r="J173" s="217">
        <f>(E173/D173)^0.1-1</f>
        <v>0.08706322352301887</v>
      </c>
      <c r="K173" s="218">
        <f>(F173/E173)^0.1-1</f>
        <v>0.04072292711271053</v>
      </c>
      <c r="L173" s="214"/>
    </row>
    <row r="174" spans="1:12" ht="12.75">
      <c r="A174" s="193" t="s">
        <v>181</v>
      </c>
      <c r="B174" s="194">
        <f>SUM(B168:B173)</f>
        <v>42.73644088736639</v>
      </c>
      <c r="C174" s="194">
        <f>SUM(C168:C173)</f>
        <v>16.929431822813598</v>
      </c>
      <c r="D174" s="194">
        <f>SUM(D168:D173)</f>
        <v>15.333749019541656</v>
      </c>
      <c r="E174" s="194">
        <f>SUM(E168:E173)</f>
        <v>11.9001217933482</v>
      </c>
      <c r="F174" s="194">
        <f>SUM(F168:F173)</f>
        <v>9.116324404385642</v>
      </c>
      <c r="G174" s="195"/>
      <c r="H174" s="221">
        <f>(C174/B174)^0.1-1</f>
        <v>-0.08844179786503881</v>
      </c>
      <c r="I174" s="222">
        <f>(D174/C174)^0.1-1</f>
        <v>-0.009850900638897375</v>
      </c>
      <c r="J174" s="222">
        <f>(E174/D174)^0.1-1</f>
        <v>-0.025032125991813148</v>
      </c>
      <c r="K174" s="223">
        <f>(F174/E174)^0.1-1</f>
        <v>-0.026296263692826893</v>
      </c>
      <c r="L174" s="214"/>
    </row>
    <row r="175" spans="1:12" ht="12.75">
      <c r="A175" s="35"/>
      <c r="B175" s="28"/>
      <c r="C175" s="29"/>
      <c r="D175" s="29"/>
      <c r="E175" s="30"/>
      <c r="F175" s="31"/>
      <c r="G175" s="196"/>
      <c r="H175" s="224"/>
      <c r="I175" s="225"/>
      <c r="J175" s="225"/>
      <c r="K175" s="226"/>
      <c r="L175" s="214"/>
    </row>
    <row r="176" spans="1:12" ht="12.75">
      <c r="A176" s="198" t="s">
        <v>158</v>
      </c>
      <c r="B176" s="28"/>
      <c r="C176" s="29"/>
      <c r="D176" s="29"/>
      <c r="E176" s="34"/>
      <c r="F176" s="31"/>
      <c r="G176" s="32"/>
      <c r="H176" s="220"/>
      <c r="I176" s="217"/>
      <c r="J176" s="217"/>
      <c r="K176" s="218"/>
      <c r="L176" s="214"/>
    </row>
    <row r="177" spans="1:12" ht="12.75">
      <c r="A177" s="197" t="s">
        <v>175</v>
      </c>
      <c r="B177" s="28">
        <v>64.3616277998744</v>
      </c>
      <c r="C177" s="29">
        <v>54.10398995185262</v>
      </c>
      <c r="D177" s="29">
        <v>55.28117560355821</v>
      </c>
      <c r="E177" s="34">
        <v>53.62303107640822</v>
      </c>
      <c r="F177" s="31">
        <v>44.83474476228166</v>
      </c>
      <c r="G177" s="32"/>
      <c r="H177" s="220">
        <f aca="true" t="shared" si="18" ref="H177:K181">(C177/B177)^0.1-1</f>
        <v>-0.017211134668262185</v>
      </c>
      <c r="I177" s="217">
        <f t="shared" si="18"/>
        <v>0.002154769288327474</v>
      </c>
      <c r="J177" s="217">
        <f t="shared" si="18"/>
        <v>-0.0030407460912763584</v>
      </c>
      <c r="K177" s="218">
        <f t="shared" si="18"/>
        <v>-0.017740281869987884</v>
      </c>
      <c r="L177" s="214"/>
    </row>
    <row r="178" spans="1:12" ht="12.75">
      <c r="A178" s="192" t="s">
        <v>176</v>
      </c>
      <c r="B178" s="28">
        <v>2.59010955</v>
      </c>
      <c r="C178" s="29">
        <v>2.2085129</v>
      </c>
      <c r="D178" s="29">
        <v>2.6745009</v>
      </c>
      <c r="E178" s="34">
        <v>2.74146245</v>
      </c>
      <c r="F178" s="31">
        <v>2.7806360000000003</v>
      </c>
      <c r="G178" s="32"/>
      <c r="H178" s="220">
        <f t="shared" si="18"/>
        <v>-0.015811738828420574</v>
      </c>
      <c r="I178" s="217">
        <f t="shared" si="18"/>
        <v>0.019328766934810115</v>
      </c>
      <c r="J178" s="217">
        <f t="shared" si="18"/>
        <v>0.0024759336122692766</v>
      </c>
      <c r="K178" s="218">
        <f t="shared" si="18"/>
        <v>0.001419822958419692</v>
      </c>
      <c r="L178" s="214"/>
    </row>
    <row r="179" spans="1:12" ht="12.75">
      <c r="A179" s="33" t="s">
        <v>177</v>
      </c>
      <c r="B179" s="28">
        <v>19.341</v>
      </c>
      <c r="C179" s="29">
        <v>11.61384</v>
      </c>
      <c r="D179" s="29">
        <v>9.992044131244791</v>
      </c>
      <c r="E179" s="34">
        <v>9.660341800619646</v>
      </c>
      <c r="F179" s="31">
        <v>8.76362724189185</v>
      </c>
      <c r="G179" s="32"/>
      <c r="H179" s="220">
        <f t="shared" si="18"/>
        <v>-0.04972415222989901</v>
      </c>
      <c r="I179" s="217">
        <f t="shared" si="18"/>
        <v>-0.014928281785650643</v>
      </c>
      <c r="J179" s="217">
        <f t="shared" si="18"/>
        <v>-0.0033703235445936564</v>
      </c>
      <c r="K179" s="218">
        <f t="shared" si="18"/>
        <v>-0.009694615544220908</v>
      </c>
      <c r="L179" s="214"/>
    </row>
    <row r="180" spans="1:12" ht="12.75">
      <c r="A180" s="33" t="s">
        <v>178</v>
      </c>
      <c r="B180" s="28">
        <v>3.518499970436096</v>
      </c>
      <c r="C180" s="29">
        <v>11.25889949087752</v>
      </c>
      <c r="D180" s="29">
        <v>12.64397449851493</v>
      </c>
      <c r="E180" s="34">
        <v>12.75488777817409</v>
      </c>
      <c r="F180" s="31">
        <v>12.52284571678548</v>
      </c>
      <c r="G180" s="32"/>
      <c r="H180" s="220">
        <f t="shared" si="18"/>
        <v>0.12334676519959342</v>
      </c>
      <c r="I180" s="217">
        <f t="shared" si="18"/>
        <v>0.011669756023680256</v>
      </c>
      <c r="J180" s="217">
        <f t="shared" si="18"/>
        <v>0.0008737590879082102</v>
      </c>
      <c r="K180" s="218">
        <f t="shared" si="18"/>
        <v>-0.0018343075753276539</v>
      </c>
      <c r="L180" s="214"/>
    </row>
    <row r="181" spans="1:12" ht="12.75">
      <c r="A181" s="33" t="s">
        <v>179</v>
      </c>
      <c r="B181" s="28">
        <v>0.14149001167879718</v>
      </c>
      <c r="C181" s="29">
        <v>0.3104297496630954</v>
      </c>
      <c r="D181" s="29">
        <v>0.39578164765715296</v>
      </c>
      <c r="E181" s="34">
        <v>0.6412270312884265</v>
      </c>
      <c r="F181" s="31">
        <v>0.6668706941715491</v>
      </c>
      <c r="G181" s="32"/>
      <c r="H181" s="220">
        <f t="shared" si="18"/>
        <v>0.08174215731121026</v>
      </c>
      <c r="I181" s="217">
        <f t="shared" si="18"/>
        <v>0.024587921312049676</v>
      </c>
      <c r="J181" s="217">
        <f t="shared" si="18"/>
        <v>0.049435175439654255</v>
      </c>
      <c r="K181" s="218">
        <f t="shared" si="18"/>
        <v>0.003928957006277933</v>
      </c>
      <c r="L181" s="214"/>
    </row>
    <row r="182" spans="1:12" ht="12.75">
      <c r="A182" s="33" t="s">
        <v>180</v>
      </c>
      <c r="B182" s="28">
        <v>0</v>
      </c>
      <c r="C182" s="29">
        <v>0</v>
      </c>
      <c r="D182" s="29">
        <v>-1.87</v>
      </c>
      <c r="E182" s="34">
        <v>-2.6766666666666663</v>
      </c>
      <c r="F182" s="31">
        <v>-3.3733333333333335</v>
      </c>
      <c r="G182" s="32"/>
      <c r="H182" s="220"/>
      <c r="I182" s="217"/>
      <c r="J182" s="217">
        <f>(E182/D182)^0.1-1</f>
        <v>0.03651422911650526</v>
      </c>
      <c r="K182" s="218">
        <f>(F182/E182)^0.1-1</f>
        <v>0.02340255461550722</v>
      </c>
      <c r="L182" s="214"/>
    </row>
    <row r="183" spans="1:12" ht="12.75">
      <c r="A183" s="193" t="s">
        <v>181</v>
      </c>
      <c r="B183" s="194">
        <f>SUM(B177:B182)</f>
        <v>89.95272733198928</v>
      </c>
      <c r="C183" s="194">
        <f>SUM(C177:C182)</f>
        <v>79.49567209239325</v>
      </c>
      <c r="D183" s="194">
        <f>SUM(D177:D182)</f>
        <v>79.1174767809751</v>
      </c>
      <c r="E183" s="194">
        <f>SUM(E177:E182)</f>
        <v>76.74428346982371</v>
      </c>
      <c r="F183" s="194">
        <f>SUM(F177:F182)</f>
        <v>66.19539108179721</v>
      </c>
      <c r="G183" s="195"/>
      <c r="H183" s="221">
        <f>(C183/B183)^0.1-1</f>
        <v>-0.012282121352167441</v>
      </c>
      <c r="I183" s="222">
        <f>(D183/C183)^0.1-1</f>
        <v>-0.0004767648437401517</v>
      </c>
      <c r="J183" s="222">
        <f>(E183/D183)^0.1-1</f>
        <v>-0.0030408566563494555</v>
      </c>
      <c r="K183" s="223">
        <f>(F183/E183)^0.1-1</f>
        <v>-0.014678018232037404</v>
      </c>
      <c r="L183" s="214"/>
    </row>
    <row r="184" spans="1:12" ht="12.75">
      <c r="A184" s="35"/>
      <c r="B184" s="28"/>
      <c r="C184" s="29"/>
      <c r="D184" s="29"/>
      <c r="E184" s="30"/>
      <c r="F184" s="31"/>
      <c r="G184" s="196"/>
      <c r="H184" s="224"/>
      <c r="I184" s="225"/>
      <c r="J184" s="225"/>
      <c r="K184" s="226"/>
      <c r="L184" s="214"/>
    </row>
    <row r="185" spans="1:12" ht="12.75">
      <c r="A185" s="198" t="s">
        <v>159</v>
      </c>
      <c r="B185" s="28"/>
      <c r="C185" s="29"/>
      <c r="D185" s="29"/>
      <c r="E185" s="34"/>
      <c r="F185" s="31"/>
      <c r="G185" s="32"/>
      <c r="H185" s="220"/>
      <c r="I185" s="217"/>
      <c r="J185" s="217"/>
      <c r="K185" s="218"/>
      <c r="L185" s="214"/>
    </row>
    <row r="186" spans="1:12" ht="12.75">
      <c r="A186" s="197" t="s">
        <v>175</v>
      </c>
      <c r="B186" s="28">
        <v>9.142443374502825</v>
      </c>
      <c r="C186" s="29">
        <v>6.2893137952689955</v>
      </c>
      <c r="D186" s="29">
        <v>7.488167501748228</v>
      </c>
      <c r="E186" s="34">
        <v>7.790874481025564</v>
      </c>
      <c r="F186" s="31">
        <v>7.477462981869342</v>
      </c>
      <c r="G186" s="32"/>
      <c r="H186" s="220">
        <f aca="true" t="shared" si="19" ref="H186:K190">(C186/B186)^0.1-1</f>
        <v>-0.036716550794035685</v>
      </c>
      <c r="I186" s="217">
        <f t="shared" si="19"/>
        <v>0.017600305487231127</v>
      </c>
      <c r="J186" s="217">
        <f t="shared" si="19"/>
        <v>0.0039707628890508495</v>
      </c>
      <c r="K186" s="218">
        <f t="shared" si="19"/>
        <v>-0.00409753704670357</v>
      </c>
      <c r="L186" s="227"/>
    </row>
    <row r="187" spans="1:12" ht="12.75">
      <c r="A187" s="192" t="s">
        <v>176</v>
      </c>
      <c r="B187" s="28">
        <v>0.05586245</v>
      </c>
      <c r="C187" s="29">
        <v>0.21227595</v>
      </c>
      <c r="D187" s="29">
        <v>0.3377665</v>
      </c>
      <c r="E187" s="34">
        <v>0.46151495000000003</v>
      </c>
      <c r="F187" s="31">
        <v>0.52018685</v>
      </c>
      <c r="G187" s="32"/>
      <c r="H187" s="220">
        <f t="shared" si="19"/>
        <v>0.14282065586847414</v>
      </c>
      <c r="I187" s="217">
        <f t="shared" si="19"/>
        <v>0.04754232205521469</v>
      </c>
      <c r="J187" s="217">
        <f t="shared" si="19"/>
        <v>0.031708289556449554</v>
      </c>
      <c r="K187" s="218">
        <f t="shared" si="19"/>
        <v>0.012039258014354903</v>
      </c>
      <c r="L187" s="227"/>
    </row>
    <row r="188" spans="1:12" ht="12.75">
      <c r="A188" s="33" t="s">
        <v>177</v>
      </c>
      <c r="B188" s="28">
        <v>3.754305827870965</v>
      </c>
      <c r="C188" s="29">
        <v>1.9003753428161145</v>
      </c>
      <c r="D188" s="29">
        <v>2.068224665696683</v>
      </c>
      <c r="E188" s="34">
        <v>2.079178260258898</v>
      </c>
      <c r="F188" s="31">
        <v>1.7975679414056123</v>
      </c>
      <c r="G188" s="32"/>
      <c r="H188" s="220">
        <f t="shared" si="19"/>
        <v>-0.065819120766332</v>
      </c>
      <c r="I188" s="217">
        <f t="shared" si="19"/>
        <v>0.008499837654671216</v>
      </c>
      <c r="J188" s="217">
        <f t="shared" si="19"/>
        <v>0.0005283553912345251</v>
      </c>
      <c r="K188" s="218">
        <f t="shared" si="19"/>
        <v>-0.014448419251187117</v>
      </c>
      <c r="L188" s="214"/>
    </row>
    <row r="189" spans="1:12" ht="12.75">
      <c r="A189" s="33" t="s">
        <v>178</v>
      </c>
      <c r="B189" s="28">
        <v>3.032472947575152</v>
      </c>
      <c r="C189" s="29">
        <v>1.021305125299841</v>
      </c>
      <c r="D189" s="29">
        <v>1.3588249322034038</v>
      </c>
      <c r="E189" s="34">
        <v>1.5985009237474679</v>
      </c>
      <c r="F189" s="31">
        <v>1.549485104743241</v>
      </c>
      <c r="G189" s="32"/>
      <c r="H189" s="220">
        <f t="shared" si="19"/>
        <v>-0.10311686500416928</v>
      </c>
      <c r="I189" s="217">
        <f t="shared" si="19"/>
        <v>0.028965466651317717</v>
      </c>
      <c r="J189" s="217">
        <f t="shared" si="19"/>
        <v>0.016377256976457977</v>
      </c>
      <c r="K189" s="218">
        <f t="shared" si="19"/>
        <v>-0.003109513631624594</v>
      </c>
      <c r="L189" s="214"/>
    </row>
    <row r="190" spans="1:12" ht="12.75">
      <c r="A190" s="33" t="s">
        <v>179</v>
      </c>
      <c r="B190" s="28">
        <v>0.02402587892599018</v>
      </c>
      <c r="C190" s="29">
        <v>0.03277435045045286</v>
      </c>
      <c r="D190" s="29">
        <v>0.04659277323603791</v>
      </c>
      <c r="E190" s="34">
        <v>0.046517765534727806</v>
      </c>
      <c r="F190" s="31">
        <v>0.048477652032236966</v>
      </c>
      <c r="G190" s="32"/>
      <c r="H190" s="220">
        <f t="shared" si="19"/>
        <v>0.031538593027871764</v>
      </c>
      <c r="I190" s="217">
        <f t="shared" si="19"/>
        <v>0.03580605812697524</v>
      </c>
      <c r="J190" s="217">
        <f t="shared" si="19"/>
        <v>-0.00016110244103484384</v>
      </c>
      <c r="K190" s="218">
        <f t="shared" si="19"/>
        <v>0.004135388696065556</v>
      </c>
      <c r="L190" s="214"/>
    </row>
    <row r="191" spans="1:12" ht="12.75">
      <c r="A191" s="33" t="s">
        <v>180</v>
      </c>
      <c r="B191" s="28">
        <v>0</v>
      </c>
      <c r="C191" s="29">
        <v>0</v>
      </c>
      <c r="D191" s="29">
        <v>-2.7866666666666666</v>
      </c>
      <c r="E191" s="34">
        <v>-4.4</v>
      </c>
      <c r="F191" s="31">
        <v>-6.013333333333333</v>
      </c>
      <c r="G191" s="32"/>
      <c r="H191" s="220"/>
      <c r="I191" s="217"/>
      <c r="J191" s="217">
        <f>(E191/D191)^0.1-1</f>
        <v>0.04673504658430816</v>
      </c>
      <c r="K191" s="218">
        <f>(F191/E191)^0.1-1</f>
        <v>0.03173047829195186</v>
      </c>
      <c r="L191" s="214"/>
    </row>
    <row r="192" spans="1:12" ht="12.75">
      <c r="A192" s="193" t="s">
        <v>181</v>
      </c>
      <c r="B192" s="194">
        <f>SUM(B186:B191)</f>
        <v>16.00911047887493</v>
      </c>
      <c r="C192" s="194">
        <f>SUM(C186:C191)</f>
        <v>9.456044563835404</v>
      </c>
      <c r="D192" s="194">
        <f>SUM(D186:D191)</f>
        <v>8.512909706217686</v>
      </c>
      <c r="E192" s="194">
        <f>SUM(E186:E191)</f>
        <v>7.576586380566659</v>
      </c>
      <c r="F192" s="194">
        <f>SUM(F186:F191)</f>
        <v>5.379847196717098</v>
      </c>
      <c r="G192" s="195"/>
      <c r="H192" s="221">
        <f>(C192/B192)^0.1-1</f>
        <v>-0.051288356142271674</v>
      </c>
      <c r="I192" s="222">
        <f>(D192/C192)^0.1-1</f>
        <v>-0.010452031216439228</v>
      </c>
      <c r="J192" s="222">
        <f>(E192/D192)^0.1-1</f>
        <v>-0.01158448189402228</v>
      </c>
      <c r="K192" s="223">
        <f>(F192/E192)^0.1-1</f>
        <v>-0.03366071342499877</v>
      </c>
      <c r="L192" s="214"/>
    </row>
    <row r="193" spans="1:12" ht="12.75">
      <c r="A193" s="35"/>
      <c r="B193" s="28"/>
      <c r="C193" s="29"/>
      <c r="D193" s="29"/>
      <c r="E193" s="30"/>
      <c r="F193" s="31"/>
      <c r="G193" s="196"/>
      <c r="H193" s="224"/>
      <c r="I193" s="225"/>
      <c r="J193" s="225"/>
      <c r="K193" s="226"/>
      <c r="L193" s="214"/>
    </row>
    <row r="194" spans="1:12" ht="12.75">
      <c r="A194" s="198" t="s">
        <v>160</v>
      </c>
      <c r="B194" s="28"/>
      <c r="C194" s="29"/>
      <c r="D194" s="29"/>
      <c r="E194" s="34"/>
      <c r="F194" s="31"/>
      <c r="G194" s="32"/>
      <c r="H194" s="220"/>
      <c r="I194" s="217"/>
      <c r="J194" s="217"/>
      <c r="K194" s="218"/>
      <c r="L194" s="214"/>
    </row>
    <row r="195" spans="1:12" ht="12.75">
      <c r="A195" s="197" t="s">
        <v>175</v>
      </c>
      <c r="B195" s="28">
        <v>33.57936361733305</v>
      </c>
      <c r="C195" s="29">
        <v>10.1669826250785</v>
      </c>
      <c r="D195" s="29">
        <v>15.289771419106327</v>
      </c>
      <c r="E195" s="34">
        <v>16.878583272913104</v>
      </c>
      <c r="F195" s="31">
        <v>15.448901364163158</v>
      </c>
      <c r="G195" s="32"/>
      <c r="H195" s="220">
        <f aca="true" t="shared" si="20" ref="H195:K199">(C195/B195)^0.1-1</f>
        <v>-0.1126152478428396</v>
      </c>
      <c r="I195" s="217">
        <f t="shared" si="20"/>
        <v>0.0416477764826404</v>
      </c>
      <c r="J195" s="217">
        <f t="shared" si="20"/>
        <v>0.009935178023244173</v>
      </c>
      <c r="K195" s="218">
        <f t="shared" si="20"/>
        <v>-0.008811713728592241</v>
      </c>
      <c r="L195" s="214"/>
    </row>
    <row r="196" spans="1:12" ht="12.75">
      <c r="A196" s="192" t="s">
        <v>176</v>
      </c>
      <c r="B196" s="28">
        <v>1.0459318</v>
      </c>
      <c r="C196" s="29">
        <v>0.3506948</v>
      </c>
      <c r="D196" s="29">
        <v>0.42707485</v>
      </c>
      <c r="E196" s="34">
        <v>0.526078</v>
      </c>
      <c r="F196" s="31">
        <v>0.60066815</v>
      </c>
      <c r="G196" s="32"/>
      <c r="H196" s="220">
        <f t="shared" si="20"/>
        <v>-0.10351589057417265</v>
      </c>
      <c r="I196" s="217">
        <f t="shared" si="20"/>
        <v>0.019899707116890708</v>
      </c>
      <c r="J196" s="217">
        <f t="shared" si="20"/>
        <v>0.02106787918224562</v>
      </c>
      <c r="K196" s="218">
        <f t="shared" si="20"/>
        <v>0.013347607323999755</v>
      </c>
      <c r="L196" s="214"/>
    </row>
    <row r="197" spans="1:12" ht="12.75">
      <c r="A197" s="33" t="s">
        <v>177</v>
      </c>
      <c r="B197" s="28">
        <v>7.9369499449878935</v>
      </c>
      <c r="C197" s="29">
        <v>3.7117511068917812</v>
      </c>
      <c r="D197" s="29">
        <v>4.458181440162043</v>
      </c>
      <c r="E197" s="34">
        <v>4.2455171374985605</v>
      </c>
      <c r="F197" s="31">
        <v>3.946638551751664</v>
      </c>
      <c r="G197" s="32"/>
      <c r="H197" s="220">
        <f t="shared" si="20"/>
        <v>-0.07318613845110211</v>
      </c>
      <c r="I197" s="217">
        <f t="shared" si="20"/>
        <v>0.01849262664270368</v>
      </c>
      <c r="J197" s="217">
        <f t="shared" si="20"/>
        <v>-0.004875804381847315</v>
      </c>
      <c r="K197" s="218">
        <f t="shared" si="20"/>
        <v>-0.007273361943807122</v>
      </c>
      <c r="L197" s="214"/>
    </row>
    <row r="198" spans="1:12" ht="12.75">
      <c r="A198" s="33" t="s">
        <v>178</v>
      </c>
      <c r="B198" s="28">
        <v>4.076500057280064</v>
      </c>
      <c r="C198" s="29">
        <v>3.445201546829194</v>
      </c>
      <c r="D198" s="29">
        <v>1.2992894516671485</v>
      </c>
      <c r="E198" s="34">
        <v>1.3637254603743718</v>
      </c>
      <c r="F198" s="31">
        <v>1.318368413081539</v>
      </c>
      <c r="G198" s="32"/>
      <c r="H198" s="220">
        <f t="shared" si="20"/>
        <v>-0.01668487793899409</v>
      </c>
      <c r="I198" s="217">
        <f t="shared" si="20"/>
        <v>-0.09291261349170099</v>
      </c>
      <c r="J198" s="217">
        <f t="shared" si="20"/>
        <v>0.004852005479108357</v>
      </c>
      <c r="K198" s="218">
        <f t="shared" si="20"/>
        <v>-0.003376819917389917</v>
      </c>
      <c r="L198" s="214"/>
    </row>
    <row r="199" spans="1:12" ht="12.75">
      <c r="A199" s="33" t="s">
        <v>179</v>
      </c>
      <c r="B199" s="28">
        <v>0.031398972100766524</v>
      </c>
      <c r="C199" s="29">
        <v>0.043374865428087314</v>
      </c>
      <c r="D199" s="29">
        <v>0.05907368454848799</v>
      </c>
      <c r="E199" s="34">
        <v>0.058866533280084433</v>
      </c>
      <c r="F199" s="31">
        <v>0.06212405712214442</v>
      </c>
      <c r="G199" s="32"/>
      <c r="H199" s="220">
        <f t="shared" si="20"/>
        <v>0.0328381495999337</v>
      </c>
      <c r="I199" s="217">
        <f t="shared" si="20"/>
        <v>0.03137260568421962</v>
      </c>
      <c r="J199" s="217">
        <f t="shared" si="20"/>
        <v>-0.0003512204830283805</v>
      </c>
      <c r="K199" s="218">
        <f t="shared" si="20"/>
        <v>0.005400588243721138</v>
      </c>
      <c r="L199" s="214"/>
    </row>
    <row r="200" spans="1:12" ht="12.75">
      <c r="A200" s="33" t="s">
        <v>180</v>
      </c>
      <c r="B200" s="28">
        <v>0</v>
      </c>
      <c r="C200" s="29">
        <v>0</v>
      </c>
      <c r="D200" s="29">
        <v>-1.2466666666666668</v>
      </c>
      <c r="E200" s="34">
        <v>-1.6866666666666668</v>
      </c>
      <c r="F200" s="31">
        <v>-2.1266666666666665</v>
      </c>
      <c r="G200" s="32"/>
      <c r="H200" s="220"/>
      <c r="I200" s="217"/>
      <c r="J200" s="217">
        <f>(E200/D200)^0.1-1</f>
        <v>0.03068959423590023</v>
      </c>
      <c r="K200" s="218">
        <f>(F200/E200)^0.1-1</f>
        <v>0.023450909293078803</v>
      </c>
      <c r="L200" s="214"/>
    </row>
    <row r="201" spans="1:12" ht="12.75">
      <c r="A201" s="193" t="s">
        <v>181</v>
      </c>
      <c r="B201" s="194">
        <f>SUM(B195:B200)</f>
        <v>46.670144391701776</v>
      </c>
      <c r="C201" s="194">
        <f>SUM(C195:C200)</f>
        <v>17.718004944227562</v>
      </c>
      <c r="D201" s="194">
        <f>SUM(D195:D200)</f>
        <v>20.28672417881734</v>
      </c>
      <c r="E201" s="194">
        <f>SUM(E195:E200)</f>
        <v>21.386103737399452</v>
      </c>
      <c r="F201" s="194">
        <f>SUM(F195:F200)</f>
        <v>19.25003386945184</v>
      </c>
      <c r="G201" s="195"/>
      <c r="H201" s="221">
        <f>(C201/B201)^0.1-1</f>
        <v>-0.09230996542995595</v>
      </c>
      <c r="I201" s="222">
        <f>(D201/C201)^0.1-1</f>
        <v>0.013630594911507643</v>
      </c>
      <c r="J201" s="222">
        <f>(E201/D201)^0.1-1</f>
        <v>0.0052914165817812275</v>
      </c>
      <c r="K201" s="223">
        <f>(F201/E201)^0.1-1</f>
        <v>-0.010467681754967817</v>
      </c>
      <c r="L201" s="214"/>
    </row>
    <row r="202" spans="1:12" ht="12.75">
      <c r="A202" s="35"/>
      <c r="B202" s="28"/>
      <c r="C202" s="29"/>
      <c r="D202" s="29"/>
      <c r="E202" s="30"/>
      <c r="F202" s="31"/>
      <c r="G202" s="196"/>
      <c r="H202" s="224"/>
      <c r="I202" s="225"/>
      <c r="J202" s="225"/>
      <c r="K202" s="226"/>
      <c r="L202" s="214"/>
    </row>
    <row r="203" spans="1:12" ht="12.75">
      <c r="A203" s="198" t="s">
        <v>161</v>
      </c>
      <c r="B203" s="28"/>
      <c r="C203" s="29"/>
      <c r="D203" s="29"/>
      <c r="E203" s="34"/>
      <c r="F203" s="31"/>
      <c r="G203" s="32"/>
      <c r="H203" s="220"/>
      <c r="I203" s="217"/>
      <c r="J203" s="217"/>
      <c r="K203" s="218"/>
      <c r="L203" s="214"/>
    </row>
    <row r="204" spans="1:12" ht="12.75">
      <c r="A204" s="197" t="s">
        <v>175</v>
      </c>
      <c r="B204" s="41">
        <v>1.7665019886958337</v>
      </c>
      <c r="C204" s="42">
        <v>2.7024408624659824</v>
      </c>
      <c r="D204" s="42">
        <v>3.336375305803029</v>
      </c>
      <c r="E204" s="44">
        <v>3.2244976057124695</v>
      </c>
      <c r="F204" s="43">
        <v>3.4822193348182133</v>
      </c>
      <c r="G204" s="32"/>
      <c r="H204" s="220">
        <f>(C204/B204)^0.1-1</f>
        <v>0.0434321328431333</v>
      </c>
      <c r="I204" s="217">
        <f>(D204/C204)^0.1-1</f>
        <v>0.021296561914333934</v>
      </c>
      <c r="J204" s="217">
        <f>(E204/D204)^0.1-1</f>
        <v>-0.0034049721866132865</v>
      </c>
      <c r="K204" s="218">
        <f>(F204/E204)^0.1-1</f>
        <v>0.0077189056800381906</v>
      </c>
      <c r="L204" s="214"/>
    </row>
    <row r="205" spans="1:12" ht="12.75">
      <c r="A205" s="192" t="s">
        <v>176</v>
      </c>
      <c r="B205" s="41">
        <v>0</v>
      </c>
      <c r="C205" s="42">
        <v>0</v>
      </c>
      <c r="D205" s="42">
        <v>0</v>
      </c>
      <c r="E205" s="44">
        <v>0</v>
      </c>
      <c r="F205" s="43">
        <v>0</v>
      </c>
      <c r="G205" s="32"/>
      <c r="H205" s="220"/>
      <c r="I205" s="217"/>
      <c r="J205" s="217"/>
      <c r="K205" s="218"/>
      <c r="L205" s="214"/>
    </row>
    <row r="206" spans="1:12" ht="12.75">
      <c r="A206" s="33" t="s">
        <v>177</v>
      </c>
      <c r="B206" s="41">
        <v>0.3027342852058969</v>
      </c>
      <c r="C206" s="42">
        <v>0.3862803702793317</v>
      </c>
      <c r="D206" s="42">
        <v>0.22343545674643847</v>
      </c>
      <c r="E206" s="44">
        <v>0.20602660185822227</v>
      </c>
      <c r="F206" s="43">
        <v>0.15868089233052285</v>
      </c>
      <c r="G206" s="32"/>
      <c r="H206" s="220">
        <f aca="true" t="shared" si="21" ref="H206:K208">(C206/B206)^0.1-1</f>
        <v>0.024670193057044987</v>
      </c>
      <c r="I206" s="217">
        <f t="shared" si="21"/>
        <v>-0.05327260276709822</v>
      </c>
      <c r="J206" s="217">
        <f t="shared" si="21"/>
        <v>-0.008078917955865128</v>
      </c>
      <c r="K206" s="218">
        <f t="shared" si="21"/>
        <v>-0.025773063046295452</v>
      </c>
      <c r="L206" s="214"/>
    </row>
    <row r="207" spans="1:12" ht="12.75">
      <c r="A207" s="33" t="s">
        <v>178</v>
      </c>
      <c r="B207" s="41">
        <v>0.016886056235902062</v>
      </c>
      <c r="C207" s="42">
        <v>0.01614774482645316</v>
      </c>
      <c r="D207" s="42">
        <v>0.05818973463294371</v>
      </c>
      <c r="E207" s="44">
        <v>0.05696437517043125</v>
      </c>
      <c r="F207" s="43">
        <v>0.05799786778585491</v>
      </c>
      <c r="G207" s="32"/>
      <c r="H207" s="220">
        <f t="shared" si="21"/>
        <v>-0.004460801525354774</v>
      </c>
      <c r="I207" s="217">
        <f t="shared" si="21"/>
        <v>0.13677221462921874</v>
      </c>
      <c r="J207" s="217">
        <f t="shared" si="21"/>
        <v>-0.002126025087416328</v>
      </c>
      <c r="K207" s="218">
        <f t="shared" si="21"/>
        <v>0.0017996346147053366</v>
      </c>
      <c r="L207" s="214"/>
    </row>
    <row r="208" spans="1:12" ht="12.75">
      <c r="A208" s="33" t="s">
        <v>179</v>
      </c>
      <c r="B208" s="41">
        <v>0.0060258249951615425</v>
      </c>
      <c r="C208" s="42">
        <v>0.022763668350899578</v>
      </c>
      <c r="D208" s="42">
        <v>0.03100260369814685</v>
      </c>
      <c r="E208" s="44">
        <v>0.030893888138435778</v>
      </c>
      <c r="F208" s="43">
        <v>0.03265684968965288</v>
      </c>
      <c r="G208" s="32"/>
      <c r="H208" s="220">
        <f t="shared" si="21"/>
        <v>0.14214849941691354</v>
      </c>
      <c r="I208" s="217">
        <f t="shared" si="21"/>
        <v>0.03137260568421962</v>
      </c>
      <c r="J208" s="217">
        <f t="shared" si="21"/>
        <v>-0.0003512204830283805</v>
      </c>
      <c r="K208" s="218">
        <f t="shared" si="21"/>
        <v>0.005565053264654951</v>
      </c>
      <c r="L208" s="214"/>
    </row>
    <row r="209" spans="1:12" ht="12.75">
      <c r="A209" s="33" t="s">
        <v>180</v>
      </c>
      <c r="B209" s="41">
        <v>0</v>
      </c>
      <c r="C209" s="42">
        <v>0</v>
      </c>
      <c r="D209" s="42">
        <v>0</v>
      </c>
      <c r="E209" s="44">
        <v>0</v>
      </c>
      <c r="F209" s="43">
        <v>0</v>
      </c>
      <c r="G209" s="32"/>
      <c r="H209" s="220"/>
      <c r="I209" s="217"/>
      <c r="J209" s="217"/>
      <c r="K209" s="218"/>
      <c r="L209" s="214"/>
    </row>
    <row r="210" spans="1:12" ht="12.75">
      <c r="A210" s="193" t="s">
        <v>181</v>
      </c>
      <c r="B210" s="199">
        <f>SUM(B204:B209)</f>
        <v>2.0921481551327945</v>
      </c>
      <c r="C210" s="199">
        <f>SUM(C204:C209)</f>
        <v>3.1276326459226667</v>
      </c>
      <c r="D210" s="199">
        <f>SUM(D204:D209)</f>
        <v>3.649003100880558</v>
      </c>
      <c r="E210" s="199">
        <f>SUM(E204:E209)</f>
        <v>3.5183824708795592</v>
      </c>
      <c r="F210" s="199">
        <f>SUM(F204:F209)</f>
        <v>3.7315549446242438</v>
      </c>
      <c r="G210" s="195"/>
      <c r="H210" s="221">
        <f>(C210/B210)^0.1-1</f>
        <v>0.04102780707911369</v>
      </c>
      <c r="I210" s="222">
        <f>(D210/C210)^0.1-1</f>
        <v>0.015537230094028853</v>
      </c>
      <c r="J210" s="222">
        <f>(E210/D210)^0.1-1</f>
        <v>-0.0036386289442810194</v>
      </c>
      <c r="K210" s="223">
        <f>(F210/E210)^0.1-1</f>
        <v>0.0058997014250470325</v>
      </c>
      <c r="L210" s="214"/>
    </row>
    <row r="211" spans="1:12" ht="12.75">
      <c r="A211" s="35"/>
      <c r="B211" s="28"/>
      <c r="C211" s="29"/>
      <c r="D211" s="29"/>
      <c r="E211" s="30"/>
      <c r="F211" s="31"/>
      <c r="G211" s="196"/>
      <c r="H211" s="224"/>
      <c r="I211" s="225"/>
      <c r="J211" s="225"/>
      <c r="K211" s="226"/>
      <c r="L211" s="214"/>
    </row>
    <row r="212" spans="1:12" ht="12.75">
      <c r="A212" s="198" t="s">
        <v>162</v>
      </c>
      <c r="B212" s="28"/>
      <c r="C212" s="29"/>
      <c r="D212" s="29"/>
      <c r="E212" s="34"/>
      <c r="F212" s="31"/>
      <c r="G212" s="32"/>
      <c r="H212" s="220"/>
      <c r="I212" s="217"/>
      <c r="J212" s="217"/>
      <c r="K212" s="218"/>
      <c r="L212" s="214"/>
    </row>
    <row r="213" spans="1:12" ht="12.75">
      <c r="A213" s="197" t="s">
        <v>175</v>
      </c>
      <c r="B213" s="28">
        <v>331.3816721791919</v>
      </c>
      <c r="C213" s="29">
        <v>289.78195436466393</v>
      </c>
      <c r="D213" s="29">
        <v>276.2004853991258</v>
      </c>
      <c r="E213" s="34">
        <v>279.6424401497088</v>
      </c>
      <c r="F213" s="31">
        <v>260.8695989853991</v>
      </c>
      <c r="G213" s="32"/>
      <c r="H213" s="220">
        <f aca="true" t="shared" si="22" ref="H213:K217">(C213/B213)^0.1-1</f>
        <v>-0.013324634569342741</v>
      </c>
      <c r="I213" s="217">
        <f t="shared" si="22"/>
        <v>-0.0047886735951825354</v>
      </c>
      <c r="J213" s="217">
        <f t="shared" si="22"/>
        <v>0.0012392461569903368</v>
      </c>
      <c r="K213" s="218">
        <f t="shared" si="22"/>
        <v>-0.00692502334105205</v>
      </c>
      <c r="L213" s="214"/>
    </row>
    <row r="214" spans="1:12" ht="12.75">
      <c r="A214" s="192" t="s">
        <v>176</v>
      </c>
      <c r="B214" s="28">
        <v>8.178902449999999</v>
      </c>
      <c r="C214" s="29">
        <v>9.8447818</v>
      </c>
      <c r="D214" s="29">
        <v>10.5873478</v>
      </c>
      <c r="E214" s="34">
        <v>11.194524900000001</v>
      </c>
      <c r="F214" s="31">
        <v>11.650112499999999</v>
      </c>
      <c r="G214" s="32"/>
      <c r="H214" s="220">
        <f t="shared" si="22"/>
        <v>0.018711260300992683</v>
      </c>
      <c r="I214" s="217">
        <f t="shared" si="22"/>
        <v>0.007298317453462211</v>
      </c>
      <c r="J214" s="217">
        <f t="shared" si="22"/>
        <v>0.005592090302334984</v>
      </c>
      <c r="K214" s="218">
        <f t="shared" si="22"/>
        <v>0.003997069665675479</v>
      </c>
      <c r="L214" s="214"/>
    </row>
    <row r="215" spans="1:12" ht="12.75">
      <c r="A215" s="33" t="s">
        <v>177</v>
      </c>
      <c r="B215" s="28">
        <v>58.82435877983272</v>
      </c>
      <c r="C215" s="29">
        <v>45.851820927428086</v>
      </c>
      <c r="D215" s="29">
        <v>37.86812888242658</v>
      </c>
      <c r="E215" s="34">
        <v>36.091993254456874</v>
      </c>
      <c r="F215" s="31">
        <v>29.21511900634389</v>
      </c>
      <c r="G215" s="32"/>
      <c r="H215" s="220">
        <f t="shared" si="22"/>
        <v>-0.024606317081957707</v>
      </c>
      <c r="I215" s="217">
        <f t="shared" si="22"/>
        <v>-0.018948681263001754</v>
      </c>
      <c r="J215" s="217">
        <f t="shared" si="22"/>
        <v>-0.0047923582797249065</v>
      </c>
      <c r="K215" s="218">
        <f t="shared" si="22"/>
        <v>-0.02091661827475988</v>
      </c>
      <c r="L215" s="214"/>
    </row>
    <row r="216" spans="1:12" ht="12.75">
      <c r="A216" s="33" t="s">
        <v>178</v>
      </c>
      <c r="B216" s="28">
        <v>19.427699672579767</v>
      </c>
      <c r="C216" s="29">
        <v>23.89479935389012</v>
      </c>
      <c r="D216" s="29">
        <v>21.563443006949644</v>
      </c>
      <c r="E216" s="34">
        <v>21.396440084585873</v>
      </c>
      <c r="F216" s="31">
        <v>19.882165748234247</v>
      </c>
      <c r="G216" s="32"/>
      <c r="H216" s="220">
        <f t="shared" si="22"/>
        <v>0.02091174625658687</v>
      </c>
      <c r="I216" s="217">
        <f t="shared" si="22"/>
        <v>-0.01021362379741364</v>
      </c>
      <c r="J216" s="217">
        <f t="shared" si="22"/>
        <v>-0.0007771848841181539</v>
      </c>
      <c r="K216" s="218">
        <f t="shared" si="22"/>
        <v>-0.007313269013053958</v>
      </c>
      <c r="L216" s="214"/>
    </row>
    <row r="217" spans="1:12" ht="12.75">
      <c r="A217" s="33" t="s">
        <v>179</v>
      </c>
      <c r="B217" s="28">
        <v>0.5154363636363636</v>
      </c>
      <c r="C217" s="29">
        <v>1.6268135</v>
      </c>
      <c r="D217" s="29">
        <v>2.1262468022142604</v>
      </c>
      <c r="E217" s="34">
        <v>3.5183813703479037</v>
      </c>
      <c r="F217" s="31">
        <v>3.7788045707801787</v>
      </c>
      <c r="G217" s="32"/>
      <c r="H217" s="220">
        <f t="shared" si="22"/>
        <v>0.12180215852982013</v>
      </c>
      <c r="I217" s="217">
        <f t="shared" si="22"/>
        <v>0.02713514748661261</v>
      </c>
      <c r="J217" s="217">
        <f t="shared" si="22"/>
        <v>0.051654111088993426</v>
      </c>
      <c r="K217" s="218">
        <f t="shared" si="22"/>
        <v>0.007166221609965939</v>
      </c>
      <c r="L217" s="214"/>
    </row>
    <row r="218" spans="1:12" ht="12.75">
      <c r="A218" s="33" t="s">
        <v>180</v>
      </c>
      <c r="B218" s="28">
        <v>0</v>
      </c>
      <c r="C218" s="29">
        <v>0</v>
      </c>
      <c r="D218" s="29">
        <v>-3.74</v>
      </c>
      <c r="E218" s="34">
        <v>-5.5</v>
      </c>
      <c r="F218" s="31">
        <v>-8.433333333333332</v>
      </c>
      <c r="G218" s="32"/>
      <c r="H218" s="220"/>
      <c r="I218" s="217"/>
      <c r="J218" s="217">
        <f>(E218/D218)^0.1-1</f>
        <v>0.03931957900520833</v>
      </c>
      <c r="K218" s="218">
        <f>(F218/E218)^0.1-1</f>
        <v>0.04367109997016949</v>
      </c>
      <c r="L218" s="214"/>
    </row>
    <row r="219" spans="1:12" ht="12.75">
      <c r="A219" s="193" t="s">
        <v>181</v>
      </c>
      <c r="B219" s="194">
        <f>SUM(B213:B218)</f>
        <v>418.32806944524077</v>
      </c>
      <c r="C219" s="194">
        <f>SUM(C213:C218)</f>
        <v>371.0001699459822</v>
      </c>
      <c r="D219" s="194">
        <f>SUM(D213:D218)</f>
        <v>344.6056518907162</v>
      </c>
      <c r="E219" s="194">
        <f>SUM(E213:E218)</f>
        <v>346.3437797590995</v>
      </c>
      <c r="F219" s="194">
        <f>SUM(F213:F218)</f>
        <v>316.962467477424</v>
      </c>
      <c r="G219" s="195"/>
      <c r="H219" s="221">
        <f>(C219/B219)^0.1-1</f>
        <v>-0.01193455733593729</v>
      </c>
      <c r="I219" s="222">
        <f>(D219/C219)^0.1-1</f>
        <v>-0.007353012889188548</v>
      </c>
      <c r="J219" s="222">
        <f>(E219/D219)^0.1-1</f>
        <v>0.0005032405462823686</v>
      </c>
      <c r="K219" s="223">
        <f>(F219/E219)^0.1-1</f>
        <v>-0.008825672786772598</v>
      </c>
      <c r="L219" s="214"/>
    </row>
    <row r="220" spans="1:12" ht="12.75">
      <c r="A220" s="35"/>
      <c r="B220" s="28"/>
      <c r="C220" s="29"/>
      <c r="D220" s="29"/>
      <c r="E220" s="30"/>
      <c r="F220" s="31"/>
      <c r="G220" s="196"/>
      <c r="H220" s="224"/>
      <c r="I220" s="225"/>
      <c r="J220" s="225"/>
      <c r="K220" s="226"/>
      <c r="L220" s="214"/>
    </row>
    <row r="221" spans="1:12" ht="12.75">
      <c r="A221" s="198" t="s">
        <v>163</v>
      </c>
      <c r="B221" s="28"/>
      <c r="C221" s="29"/>
      <c r="D221" s="29"/>
      <c r="E221" s="34"/>
      <c r="F221" s="31"/>
      <c r="G221" s="32"/>
      <c r="H221" s="220"/>
      <c r="I221" s="217"/>
      <c r="J221" s="217"/>
      <c r="K221" s="218"/>
      <c r="L221" s="214"/>
    </row>
    <row r="222" spans="1:12" ht="12.75">
      <c r="A222" s="197" t="s">
        <v>175</v>
      </c>
      <c r="B222" s="28">
        <v>49.53931002721372</v>
      </c>
      <c r="C222" s="29">
        <v>32.159020305631145</v>
      </c>
      <c r="D222" s="29">
        <v>34.01111730062873</v>
      </c>
      <c r="E222" s="34">
        <v>35.229245018106305</v>
      </c>
      <c r="F222" s="31">
        <v>27.921250711094494</v>
      </c>
      <c r="G222" s="32"/>
      <c r="H222" s="220">
        <f aca="true" t="shared" si="23" ref="H222:K226">(C222/B222)^0.1-1</f>
        <v>-0.04228721376879174</v>
      </c>
      <c r="I222" s="217">
        <f t="shared" si="23"/>
        <v>0.005615153193649247</v>
      </c>
      <c r="J222" s="217">
        <f t="shared" si="23"/>
        <v>0.0035251097803283837</v>
      </c>
      <c r="K222" s="218">
        <f t="shared" si="23"/>
        <v>-0.022980676655186216</v>
      </c>
      <c r="L222" s="214"/>
    </row>
    <row r="223" spans="1:12" ht="12.75">
      <c r="A223" s="192" t="s">
        <v>176</v>
      </c>
      <c r="B223" s="28">
        <v>2.28</v>
      </c>
      <c r="C223" s="29">
        <v>2.23868365</v>
      </c>
      <c r="D223" s="29">
        <v>2.50224995</v>
      </c>
      <c r="E223" s="34">
        <v>2.87980025</v>
      </c>
      <c r="F223" s="31">
        <v>3.16227415</v>
      </c>
      <c r="G223" s="32"/>
      <c r="H223" s="220">
        <f t="shared" si="23"/>
        <v>-0.001827069481435517</v>
      </c>
      <c r="I223" s="217">
        <f t="shared" si="23"/>
        <v>0.011192398448969021</v>
      </c>
      <c r="J223" s="217">
        <f t="shared" si="23"/>
        <v>0.014152271165307484</v>
      </c>
      <c r="K223" s="218">
        <f t="shared" si="23"/>
        <v>0.009400964294395964</v>
      </c>
      <c r="L223" s="214"/>
    </row>
    <row r="224" spans="1:12" ht="12.75">
      <c r="A224" s="33" t="s">
        <v>177</v>
      </c>
      <c r="B224" s="28">
        <v>6.7241450877785685</v>
      </c>
      <c r="C224" s="29">
        <v>4.51219646756351</v>
      </c>
      <c r="D224" s="29">
        <v>3.5836775735341115</v>
      </c>
      <c r="E224" s="34">
        <v>3.427262306411238</v>
      </c>
      <c r="F224" s="31">
        <v>3.0117844966236254</v>
      </c>
      <c r="G224" s="32"/>
      <c r="H224" s="220">
        <f t="shared" si="23"/>
        <v>-0.03910686073742564</v>
      </c>
      <c r="I224" s="217">
        <f t="shared" si="23"/>
        <v>-0.0227760712335352</v>
      </c>
      <c r="J224" s="217">
        <f t="shared" si="23"/>
        <v>-0.00445283134235952</v>
      </c>
      <c r="K224" s="218">
        <f t="shared" si="23"/>
        <v>-0.012839760027711478</v>
      </c>
      <c r="L224" s="214"/>
    </row>
    <row r="225" spans="1:12" ht="12.75">
      <c r="A225" s="33" t="s">
        <v>178</v>
      </c>
      <c r="B225" s="28">
        <v>6.107620259132236</v>
      </c>
      <c r="C225" s="29">
        <v>3.215623682634905</v>
      </c>
      <c r="D225" s="29">
        <v>3.2902584267789217</v>
      </c>
      <c r="E225" s="34">
        <v>3.4230865440029143</v>
      </c>
      <c r="F225" s="31">
        <v>3.447459849221353</v>
      </c>
      <c r="G225" s="32"/>
      <c r="H225" s="220">
        <f t="shared" si="23"/>
        <v>-0.062137180369119194</v>
      </c>
      <c r="I225" s="217">
        <f t="shared" si="23"/>
        <v>0.0022971123793200654</v>
      </c>
      <c r="J225" s="217">
        <f t="shared" si="23"/>
        <v>0.003965494995795682</v>
      </c>
      <c r="K225" s="218">
        <f t="shared" si="23"/>
        <v>0.0007097559533357778</v>
      </c>
      <c r="L225" s="214"/>
    </row>
    <row r="226" spans="1:12" ht="12.75">
      <c r="A226" s="33" t="s">
        <v>179</v>
      </c>
      <c r="B226" s="28">
        <v>0.27197107</v>
      </c>
      <c r="C226" s="29">
        <v>0.1030562</v>
      </c>
      <c r="D226" s="29">
        <v>0.18805791595940333</v>
      </c>
      <c r="E226" s="34">
        <v>0.30809151710603494</v>
      </c>
      <c r="F226" s="31">
        <v>0.32571165300281013</v>
      </c>
      <c r="G226" s="32"/>
      <c r="H226" s="220">
        <f t="shared" si="23"/>
        <v>-0.09248222202962453</v>
      </c>
      <c r="I226" s="217">
        <f t="shared" si="23"/>
        <v>0.061993232990416036</v>
      </c>
      <c r="J226" s="217">
        <f t="shared" si="23"/>
        <v>0.05060342474307156</v>
      </c>
      <c r="K226" s="218">
        <f t="shared" si="23"/>
        <v>0.005577055962811661</v>
      </c>
      <c r="L226" s="214"/>
    </row>
    <row r="227" spans="1:12" ht="12.75">
      <c r="A227" s="33" t="s">
        <v>180</v>
      </c>
      <c r="B227" s="28">
        <v>0</v>
      </c>
      <c r="C227" s="29">
        <v>0</v>
      </c>
      <c r="D227" s="29">
        <v>-1.87</v>
      </c>
      <c r="E227" s="34">
        <v>-2.97</v>
      </c>
      <c r="F227" s="31">
        <v>-3.6666666666666665</v>
      </c>
      <c r="G227" s="32"/>
      <c r="H227" s="220"/>
      <c r="I227" s="217"/>
      <c r="J227" s="217">
        <f>(E227/D227)^0.1-1</f>
        <v>0.04734914926430567</v>
      </c>
      <c r="K227" s="218">
        <f>(F227/E227)^0.1-1</f>
        <v>0.021295687600135116</v>
      </c>
      <c r="L227" s="214"/>
    </row>
    <row r="228" spans="1:12" ht="12.75">
      <c r="A228" s="193" t="s">
        <v>181</v>
      </c>
      <c r="B228" s="194">
        <f>SUM(B222:B227)</f>
        <v>64.92304644412454</v>
      </c>
      <c r="C228" s="194">
        <f>SUM(C222:C227)</f>
        <v>42.22858030582956</v>
      </c>
      <c r="D228" s="194">
        <f>SUM(D222:D227)</f>
        <v>41.70536116690117</v>
      </c>
      <c r="E228" s="194">
        <f>SUM(E222:E227)</f>
        <v>42.297485635626494</v>
      </c>
      <c r="F228" s="194">
        <f>SUM(F222:F227)</f>
        <v>34.201814193275624</v>
      </c>
      <c r="G228" s="195"/>
      <c r="H228" s="221">
        <f>(C228/B228)^0.1-1</f>
        <v>-0.04209870793580106</v>
      </c>
      <c r="I228" s="222">
        <f>(D228/C228)^0.1-1</f>
        <v>-0.0012459795764124815</v>
      </c>
      <c r="J228" s="222">
        <f>(E228/D228)^0.1-1</f>
        <v>0.0014107899644644206</v>
      </c>
      <c r="K228" s="223">
        <f>(F228/E228)^0.1-1</f>
        <v>-0.02102081226953023</v>
      </c>
      <c r="L228" s="214"/>
    </row>
    <row r="229" spans="1:12" ht="12.75">
      <c r="A229" s="35"/>
      <c r="B229" s="28"/>
      <c r="C229" s="29"/>
      <c r="D229" s="29"/>
      <c r="E229" s="30"/>
      <c r="F229" s="31"/>
      <c r="G229" s="196"/>
      <c r="H229" s="224"/>
      <c r="I229" s="225"/>
      <c r="J229" s="225"/>
      <c r="K229" s="226"/>
      <c r="L229" s="214"/>
    </row>
    <row r="230" spans="1:12" ht="12.75">
      <c r="A230" s="198" t="s">
        <v>164</v>
      </c>
      <c r="B230" s="28"/>
      <c r="C230" s="29"/>
      <c r="D230" s="29"/>
      <c r="E230" s="34"/>
      <c r="F230" s="31"/>
      <c r="G230" s="32"/>
      <c r="H230" s="220"/>
      <c r="I230" s="217"/>
      <c r="J230" s="217"/>
      <c r="K230" s="218"/>
      <c r="L230" s="214"/>
    </row>
    <row r="231" spans="1:12" ht="12.75">
      <c r="A231" s="197" t="s">
        <v>175</v>
      </c>
      <c r="B231" s="28">
        <v>13.018657734980112</v>
      </c>
      <c r="C231" s="29">
        <v>14.143241364873347</v>
      </c>
      <c r="D231" s="29">
        <v>15.28258706683303</v>
      </c>
      <c r="E231" s="34">
        <v>13.324438270847486</v>
      </c>
      <c r="F231" s="31">
        <v>11.138761281431679</v>
      </c>
      <c r="G231" s="32"/>
      <c r="H231" s="220">
        <f aca="true" t="shared" si="24" ref="H231:K235">(C231/B231)^0.1-1</f>
        <v>0.008319751261726571</v>
      </c>
      <c r="I231" s="217">
        <f t="shared" si="24"/>
        <v>0.007777812468691581</v>
      </c>
      <c r="J231" s="217">
        <f t="shared" si="24"/>
        <v>-0.013617853245813438</v>
      </c>
      <c r="K231" s="218">
        <f t="shared" si="24"/>
        <v>-0.01775732509615935</v>
      </c>
      <c r="L231" s="214"/>
    </row>
    <row r="232" spans="1:12" ht="12.75">
      <c r="A232" s="192" t="s">
        <v>176</v>
      </c>
      <c r="B232" s="28">
        <v>0.71569255</v>
      </c>
      <c r="C232" s="29">
        <v>0.8161401500000001</v>
      </c>
      <c r="D232" s="29">
        <v>0.944289</v>
      </c>
      <c r="E232" s="34">
        <v>1.038198</v>
      </c>
      <c r="F232" s="31">
        <v>1.1057584999999999</v>
      </c>
      <c r="G232" s="32"/>
      <c r="H232" s="220">
        <f t="shared" si="24"/>
        <v>0.0132201655061297</v>
      </c>
      <c r="I232" s="217">
        <f t="shared" si="24"/>
        <v>0.014691491539183366</v>
      </c>
      <c r="J232" s="217">
        <f t="shared" si="24"/>
        <v>0.009526039975646272</v>
      </c>
      <c r="K232" s="218">
        <f t="shared" si="24"/>
        <v>0.006324415877110745</v>
      </c>
      <c r="L232" s="214"/>
    </row>
    <row r="233" spans="1:12" ht="12.75">
      <c r="A233" s="33" t="s">
        <v>177</v>
      </c>
      <c r="B233" s="28">
        <v>2.3846234159097075</v>
      </c>
      <c r="C233" s="29">
        <v>2.369838779971004</v>
      </c>
      <c r="D233" s="29">
        <v>2.115653968571433</v>
      </c>
      <c r="E233" s="34">
        <v>1.9155997516735823</v>
      </c>
      <c r="F233" s="31">
        <v>1.4998229420731697</v>
      </c>
      <c r="G233" s="32"/>
      <c r="H233" s="220">
        <f t="shared" si="24"/>
        <v>-0.0006217353899585776</v>
      </c>
      <c r="I233" s="217">
        <f t="shared" si="24"/>
        <v>-0.011281674968905087</v>
      </c>
      <c r="J233" s="217">
        <f t="shared" si="24"/>
        <v>-0.009884148502140477</v>
      </c>
      <c r="K233" s="218">
        <f t="shared" si="24"/>
        <v>-0.02417144585195896</v>
      </c>
      <c r="L233" s="214"/>
    </row>
    <row r="234" spans="1:12" ht="12.75">
      <c r="A234" s="33" t="s">
        <v>178</v>
      </c>
      <c r="B234" s="28">
        <v>1.663057835176587</v>
      </c>
      <c r="C234" s="29">
        <v>1.646639917306602</v>
      </c>
      <c r="D234" s="29">
        <v>1.6465858189654414</v>
      </c>
      <c r="E234" s="34">
        <v>1.554806505044257</v>
      </c>
      <c r="F234" s="31">
        <v>1.4580736170943112</v>
      </c>
      <c r="G234" s="32"/>
      <c r="H234" s="220">
        <f t="shared" si="24"/>
        <v>-0.0009916259510796</v>
      </c>
      <c r="I234" s="217">
        <f t="shared" si="24"/>
        <v>-3.2854263041226517E-06</v>
      </c>
      <c r="J234" s="217">
        <f t="shared" si="24"/>
        <v>-0.005718868625967266</v>
      </c>
      <c r="K234" s="218">
        <f t="shared" si="24"/>
        <v>-0.006402911408497358</v>
      </c>
      <c r="L234" s="214"/>
    </row>
    <row r="235" spans="1:12" ht="12.75">
      <c r="A235" s="33" t="s">
        <v>179</v>
      </c>
      <c r="B235" s="28">
        <v>0.054282293881141315</v>
      </c>
      <c r="C235" s="29">
        <v>0.13232845281384487</v>
      </c>
      <c r="D235" s="29">
        <v>0.16871183623162783</v>
      </c>
      <c r="E235" s="34">
        <v>0.27333907605473245</v>
      </c>
      <c r="F235" s="31">
        <v>0.282906025718371</v>
      </c>
      <c r="G235" s="32"/>
      <c r="H235" s="220">
        <f t="shared" si="24"/>
        <v>0.09319970110756226</v>
      </c>
      <c r="I235" s="217">
        <f t="shared" si="24"/>
        <v>0.0245879213120499</v>
      </c>
      <c r="J235" s="217">
        <f t="shared" si="24"/>
        <v>0.049435175439654255</v>
      </c>
      <c r="K235" s="218">
        <f t="shared" si="24"/>
        <v>0.0034460958392048546</v>
      </c>
      <c r="L235" s="214"/>
    </row>
    <row r="236" spans="1:12" ht="12.75">
      <c r="A236" s="33" t="s">
        <v>180</v>
      </c>
      <c r="B236" s="28">
        <v>0</v>
      </c>
      <c r="C236" s="29">
        <v>0</v>
      </c>
      <c r="D236" s="29">
        <v>-1.21</v>
      </c>
      <c r="E236" s="34">
        <v>-1.6866666666666668</v>
      </c>
      <c r="F236" s="31">
        <v>-2.3833333333333333</v>
      </c>
      <c r="G236" s="32"/>
      <c r="H236" s="220"/>
      <c r="I236" s="217"/>
      <c r="J236" s="217">
        <f>(E236/D236)^0.1-1</f>
        <v>0.03377110540688655</v>
      </c>
      <c r="K236" s="218">
        <f>(F236/E236)^0.1-1</f>
        <v>0.035179236763065</v>
      </c>
      <c r="L236" s="214"/>
    </row>
    <row r="237" spans="1:12" ht="12.75">
      <c r="A237" s="193" t="s">
        <v>181</v>
      </c>
      <c r="B237" s="194">
        <f>SUM(B231:B236)</f>
        <v>17.836313829947546</v>
      </c>
      <c r="C237" s="194">
        <f>SUM(C231:C236)</f>
        <v>19.108188664964796</v>
      </c>
      <c r="D237" s="194">
        <f>SUM(D231:D236)</f>
        <v>18.947827690601528</v>
      </c>
      <c r="E237" s="194">
        <f>SUM(E231:E236)</f>
        <v>16.41971493695339</v>
      </c>
      <c r="F237" s="194">
        <f>SUM(F231:F236)</f>
        <v>13.101989032984196</v>
      </c>
      <c r="G237" s="195"/>
      <c r="H237" s="221">
        <f>(C237/B237)^0.1-1</f>
        <v>0.006911825885972167</v>
      </c>
      <c r="I237" s="222">
        <f>(D237/C237)^0.1-1</f>
        <v>-0.0008424127583843699</v>
      </c>
      <c r="J237" s="222">
        <f>(E237/D237)^0.1-1</f>
        <v>-0.014218601964675948</v>
      </c>
      <c r="K237" s="223">
        <f>(F237/E237)^0.1-1</f>
        <v>-0.022319030274690066</v>
      </c>
      <c r="L237" s="214"/>
    </row>
    <row r="238" spans="1:12" ht="12.75">
      <c r="A238" s="35"/>
      <c r="B238" s="28"/>
      <c r="C238" s="29"/>
      <c r="D238" s="29"/>
      <c r="E238" s="30"/>
      <c r="F238" s="31"/>
      <c r="G238" s="196"/>
      <c r="H238" s="224"/>
      <c r="I238" s="225"/>
      <c r="J238" s="225"/>
      <c r="K238" s="226"/>
      <c r="L238" s="214"/>
    </row>
    <row r="239" spans="1:12" ht="12.75">
      <c r="A239" s="198" t="s">
        <v>165</v>
      </c>
      <c r="B239" s="28"/>
      <c r="C239" s="29"/>
      <c r="D239" s="29"/>
      <c r="E239" s="34"/>
      <c r="F239" s="31"/>
      <c r="G239" s="32"/>
      <c r="H239" s="220"/>
      <c r="I239" s="217"/>
      <c r="J239" s="217"/>
      <c r="K239" s="218"/>
      <c r="L239" s="214"/>
    </row>
    <row r="240" spans="1:12" ht="12.75">
      <c r="A240" s="197" t="s">
        <v>175</v>
      </c>
      <c r="B240" s="43">
        <v>0</v>
      </c>
      <c r="C240" s="43">
        <v>0</v>
      </c>
      <c r="D240" s="43">
        <v>0</v>
      </c>
      <c r="E240" s="43">
        <v>0</v>
      </c>
      <c r="F240" s="43">
        <v>0</v>
      </c>
      <c r="G240" s="32"/>
      <c r="H240" s="220"/>
      <c r="I240" s="217"/>
      <c r="J240" s="217"/>
      <c r="K240" s="218"/>
      <c r="L240" s="214"/>
    </row>
    <row r="241" spans="1:12" ht="12.75">
      <c r="A241" s="192" t="s">
        <v>176</v>
      </c>
      <c r="B241" s="41">
        <v>0</v>
      </c>
      <c r="C241" s="42">
        <v>0</v>
      </c>
      <c r="D241" s="42">
        <v>0</v>
      </c>
      <c r="E241" s="44">
        <v>0</v>
      </c>
      <c r="F241" s="43">
        <v>0</v>
      </c>
      <c r="G241" s="32"/>
      <c r="H241" s="220"/>
      <c r="I241" s="217"/>
      <c r="J241" s="217"/>
      <c r="K241" s="218"/>
      <c r="L241" s="214"/>
    </row>
    <row r="242" spans="1:12" ht="12.75">
      <c r="A242" s="33" t="s">
        <v>177</v>
      </c>
      <c r="B242" s="41">
        <v>0.29448660080808625</v>
      </c>
      <c r="C242" s="42">
        <v>0.2774234438762069</v>
      </c>
      <c r="D242" s="42">
        <v>0.27621930687296964</v>
      </c>
      <c r="E242" s="44">
        <v>0.28440266597776814</v>
      </c>
      <c r="F242" s="43">
        <v>0.2563886439052495</v>
      </c>
      <c r="G242" s="32"/>
      <c r="H242" s="220">
        <f aca="true" t="shared" si="25" ref="H242:K244">(C242/B242)^0.1-1</f>
        <v>-0.0059510704871061915</v>
      </c>
      <c r="I242" s="217">
        <f t="shared" si="25"/>
        <v>-0.0004348930950307528</v>
      </c>
      <c r="J242" s="217">
        <f t="shared" si="25"/>
        <v>0.002923859324015954</v>
      </c>
      <c r="K242" s="218">
        <f t="shared" si="25"/>
        <v>-0.010316084237015022</v>
      </c>
      <c r="L242" s="214"/>
    </row>
    <row r="243" spans="1:12" ht="12.75">
      <c r="A243" s="33" t="s">
        <v>178</v>
      </c>
      <c r="B243" s="41">
        <v>0.12622093832216705</v>
      </c>
      <c r="C243" s="42">
        <v>0.12449684613151475</v>
      </c>
      <c r="D243" s="42">
        <v>0.10547527980809958</v>
      </c>
      <c r="E243" s="44">
        <v>0.1033414181176948</v>
      </c>
      <c r="F243" s="43">
        <v>0.09367885755091564</v>
      </c>
      <c r="G243" s="32"/>
      <c r="H243" s="220">
        <f t="shared" si="25"/>
        <v>-0.0013744013284805456</v>
      </c>
      <c r="I243" s="217">
        <f t="shared" si="25"/>
        <v>-0.0164436793350754</v>
      </c>
      <c r="J243" s="217">
        <f t="shared" si="25"/>
        <v>-0.0020417493129285536</v>
      </c>
      <c r="K243" s="218">
        <f t="shared" si="25"/>
        <v>-0.009768546893147989</v>
      </c>
      <c r="L243" s="214"/>
    </row>
    <row r="244" spans="1:12" ht="12.75">
      <c r="A244" s="33" t="s">
        <v>179</v>
      </c>
      <c r="B244" s="41">
        <v>4.49E-05</v>
      </c>
      <c r="C244" s="42">
        <v>0.14496308</v>
      </c>
      <c r="D244" s="42">
        <v>0.12874774150633983</v>
      </c>
      <c r="E244" s="44">
        <v>0.1454258076150909</v>
      </c>
      <c r="F244" s="43">
        <v>0.1512787083634796</v>
      </c>
      <c r="G244" s="32"/>
      <c r="H244" s="220">
        <f t="shared" si="25"/>
        <v>1.243371026957333</v>
      </c>
      <c r="I244" s="217">
        <f t="shared" si="25"/>
        <v>-0.011792328169746624</v>
      </c>
      <c r="J244" s="217">
        <f t="shared" si="25"/>
        <v>0.012255596368172528</v>
      </c>
      <c r="K244" s="218">
        <f t="shared" si="25"/>
        <v>0.003953579155617115</v>
      </c>
      <c r="L244" s="214"/>
    </row>
    <row r="245" spans="1:12" ht="12.75">
      <c r="A245" s="33" t="s">
        <v>180</v>
      </c>
      <c r="B245" s="41">
        <v>0</v>
      </c>
      <c r="C245" s="42">
        <v>0</v>
      </c>
      <c r="D245" s="42">
        <v>-0.22</v>
      </c>
      <c r="E245" s="44">
        <v>-0.25666666666666665</v>
      </c>
      <c r="F245" s="43">
        <v>-0.3666666666666667</v>
      </c>
      <c r="G245" s="32"/>
      <c r="H245" s="220"/>
      <c r="I245" s="217"/>
      <c r="J245" s="217"/>
      <c r="K245" s="218"/>
      <c r="L245" s="214"/>
    </row>
    <row r="246" spans="1:12" ht="12.75">
      <c r="A246" s="193" t="s">
        <v>181</v>
      </c>
      <c r="B246" s="199">
        <f>SUM(B240:B245)</f>
        <v>0.4207524391302533</v>
      </c>
      <c r="C246" s="199">
        <f>SUM(C240:C245)</f>
        <v>0.5468833700077216</v>
      </c>
      <c r="D246" s="199">
        <f>SUM(D240:D245)</f>
        <v>0.2904423281874091</v>
      </c>
      <c r="E246" s="199">
        <f>SUM(E240:E245)</f>
        <v>0.2765032250438872</v>
      </c>
      <c r="F246" s="199">
        <f>SUM(F240:F245)</f>
        <v>0.13467954315297803</v>
      </c>
      <c r="G246" s="195"/>
      <c r="H246" s="221">
        <f>(C246/B246)^0.1-1</f>
        <v>0.026565837430706507</v>
      </c>
      <c r="I246" s="222">
        <f>(D246/C246)^0.1-1</f>
        <v>-0.06132225961821347</v>
      </c>
      <c r="J246" s="222">
        <f>(E246/D246)^0.1-1</f>
        <v>-0.004906179774111341</v>
      </c>
      <c r="K246" s="223">
        <f>(F246/E246)^0.1-1</f>
        <v>-0.06940622446436462</v>
      </c>
      <c r="L246" s="214"/>
    </row>
    <row r="247" spans="1:12" ht="12.75">
      <c r="A247" s="35"/>
      <c r="B247" s="28"/>
      <c r="C247" s="29"/>
      <c r="D247" s="29"/>
      <c r="E247" s="30"/>
      <c r="F247" s="31"/>
      <c r="G247" s="196"/>
      <c r="H247" s="224"/>
      <c r="I247" s="225"/>
      <c r="J247" s="225"/>
      <c r="K247" s="226"/>
      <c r="L247" s="214"/>
    </row>
    <row r="248" spans="1:12" ht="12.75">
      <c r="A248" s="198" t="s">
        <v>186</v>
      </c>
      <c r="B248" s="28"/>
      <c r="C248" s="29"/>
      <c r="D248" s="29"/>
      <c r="E248" s="34"/>
      <c r="F248" s="31"/>
      <c r="G248" s="32"/>
      <c r="H248" s="220"/>
      <c r="I248" s="217"/>
      <c r="J248" s="217"/>
      <c r="K248" s="218"/>
      <c r="L248" s="214"/>
    </row>
    <row r="249" spans="1:12" ht="12.75">
      <c r="A249" s="197" t="s">
        <v>175</v>
      </c>
      <c r="B249" s="43">
        <v>0</v>
      </c>
      <c r="C249" s="43">
        <v>0</v>
      </c>
      <c r="D249" s="43">
        <v>0</v>
      </c>
      <c r="E249" s="43">
        <v>0</v>
      </c>
      <c r="F249" s="43">
        <v>0</v>
      </c>
      <c r="G249" s="32"/>
      <c r="H249" s="220"/>
      <c r="I249" s="217"/>
      <c r="J249" s="217"/>
      <c r="K249" s="218"/>
      <c r="L249" s="214"/>
    </row>
    <row r="250" spans="1:12" ht="12.75">
      <c r="A250" s="192" t="s">
        <v>176</v>
      </c>
      <c r="B250" s="41">
        <v>0.63</v>
      </c>
      <c r="C250" s="42">
        <v>0.55</v>
      </c>
      <c r="D250" s="42">
        <v>0.37</v>
      </c>
      <c r="E250" s="44">
        <v>0.37</v>
      </c>
      <c r="F250" s="43">
        <v>0.37</v>
      </c>
      <c r="G250" s="32"/>
      <c r="H250" s="220">
        <f aca="true" t="shared" si="26" ref="H250:K253">(C250/B250)^0.1-1</f>
        <v>-0.013488359819713747</v>
      </c>
      <c r="I250" s="217">
        <f t="shared" si="26"/>
        <v>-0.03886608228433297</v>
      </c>
      <c r="J250" s="217">
        <f t="shared" si="26"/>
        <v>0</v>
      </c>
      <c r="K250" s="218">
        <f t="shared" si="26"/>
        <v>0</v>
      </c>
      <c r="L250" s="214"/>
    </row>
    <row r="251" spans="1:12" ht="12.75">
      <c r="A251" s="33" t="s">
        <v>177</v>
      </c>
      <c r="B251" s="41">
        <v>0.01701</v>
      </c>
      <c r="C251" s="42">
        <v>0.01491</v>
      </c>
      <c r="D251" s="42">
        <v>0.015028596759830905</v>
      </c>
      <c r="E251" s="44">
        <v>0.015269272140849697</v>
      </c>
      <c r="F251" s="43">
        <v>0.014061129376034516</v>
      </c>
      <c r="G251" s="32"/>
      <c r="H251" s="220">
        <f t="shared" si="26"/>
        <v>-0.013090492119075092</v>
      </c>
      <c r="I251" s="217">
        <f t="shared" si="26"/>
        <v>0.0007925847304421918</v>
      </c>
      <c r="J251" s="217">
        <f t="shared" si="26"/>
        <v>0.0015900242853941204</v>
      </c>
      <c r="K251" s="218">
        <f t="shared" si="26"/>
        <v>-0.008208945424971414</v>
      </c>
      <c r="L251" s="214"/>
    </row>
    <row r="252" spans="1:12" ht="12.75">
      <c r="A252" s="33" t="s">
        <v>178</v>
      </c>
      <c r="B252" s="41">
        <v>0.0093</v>
      </c>
      <c r="C252" s="42">
        <v>0.0062</v>
      </c>
      <c r="D252" s="42">
        <v>0.005840936351704943</v>
      </c>
      <c r="E252" s="44">
        <v>0.006039548147386049</v>
      </c>
      <c r="F252" s="43">
        <v>0.005418933220374925</v>
      </c>
      <c r="G252" s="32"/>
      <c r="H252" s="220">
        <f t="shared" si="26"/>
        <v>-0.039735499207781966</v>
      </c>
      <c r="I252" s="217">
        <f t="shared" si="26"/>
        <v>-0.005948057233650106</v>
      </c>
      <c r="J252" s="217">
        <f t="shared" si="26"/>
        <v>0.003349404855594873</v>
      </c>
      <c r="K252" s="218">
        <f t="shared" si="26"/>
        <v>-0.010784448911247857</v>
      </c>
      <c r="L252" s="214"/>
    </row>
    <row r="253" spans="1:12" ht="12.75">
      <c r="A253" s="33" t="s">
        <v>179</v>
      </c>
      <c r="B253" s="41">
        <v>0.0030443047212897296</v>
      </c>
      <c r="C253" s="42">
        <v>0.003467299202936916</v>
      </c>
      <c r="D253" s="42">
        <v>0.002536519245142267</v>
      </c>
      <c r="E253" s="44">
        <v>0.0027454449391667995</v>
      </c>
      <c r="F253" s="43">
        <v>0.002855939885027027</v>
      </c>
      <c r="G253" s="32"/>
      <c r="H253" s="220">
        <f t="shared" si="26"/>
        <v>0.013095345009487724</v>
      </c>
      <c r="I253" s="217">
        <f t="shared" si="26"/>
        <v>-0.0307748293111757</v>
      </c>
      <c r="J253" s="217">
        <f t="shared" si="26"/>
        <v>0.007946445458093088</v>
      </c>
      <c r="K253" s="218">
        <f t="shared" si="26"/>
        <v>0.003953579155617115</v>
      </c>
      <c r="L253" s="214"/>
    </row>
    <row r="254" spans="1:12" ht="12.75">
      <c r="A254" s="33" t="s">
        <v>180</v>
      </c>
      <c r="B254" s="41">
        <v>0</v>
      </c>
      <c r="C254" s="42">
        <v>0</v>
      </c>
      <c r="D254" s="42">
        <v>-0.03666666666666667</v>
      </c>
      <c r="E254" s="44">
        <v>-0.03666666666666667</v>
      </c>
      <c r="F254" s="43">
        <v>-0.03666666666666667</v>
      </c>
      <c r="G254" s="32"/>
      <c r="H254" s="220"/>
      <c r="I254" s="217"/>
      <c r="J254" s="217">
        <f>(E254/D254)^0.1-1</f>
        <v>0</v>
      </c>
      <c r="K254" s="218">
        <f>(F254/E254)^0.1-1</f>
        <v>0</v>
      </c>
      <c r="L254" s="214"/>
    </row>
    <row r="255" spans="1:12" ht="12.75">
      <c r="A255" s="193" t="s">
        <v>181</v>
      </c>
      <c r="B255" s="199">
        <f>SUM(B249:B254)</f>
        <v>0.6593543047212896</v>
      </c>
      <c r="C255" s="199">
        <f>SUM(C249:C254)</f>
        <v>0.5745772992029369</v>
      </c>
      <c r="D255" s="199">
        <f>SUM(D249:D254)</f>
        <v>0.35673938569001146</v>
      </c>
      <c r="E255" s="199">
        <f>SUM(E249:E254)</f>
        <v>0.3573875985607359</v>
      </c>
      <c r="F255" s="199">
        <f>SUM(F249:F254)</f>
        <v>0.3556693358147698</v>
      </c>
      <c r="G255" s="195"/>
      <c r="H255" s="221">
        <f>(C255/B255)^0.1-1</f>
        <v>-0.013668366988698444</v>
      </c>
      <c r="I255" s="222">
        <f>(D255/C255)^0.1-1</f>
        <v>-0.046544870282296036</v>
      </c>
      <c r="J255" s="222">
        <f>(E255/D255)^0.1-1</f>
        <v>0.000181556475221889</v>
      </c>
      <c r="K255" s="223">
        <f>(F255/E255)^0.1-1</f>
        <v>-0.0004818274675806311</v>
      </c>
      <c r="L255" s="214"/>
    </row>
    <row r="256" spans="1:12" ht="12.75">
      <c r="A256" s="35"/>
      <c r="B256" s="28"/>
      <c r="C256" s="29"/>
      <c r="D256" s="29"/>
      <c r="E256" s="30"/>
      <c r="F256" s="31"/>
      <c r="G256" s="196"/>
      <c r="H256" s="224"/>
      <c r="I256" s="225"/>
      <c r="J256" s="225"/>
      <c r="K256" s="226"/>
      <c r="L256" s="214"/>
    </row>
    <row r="257" spans="1:12" ht="12.75">
      <c r="A257" s="198" t="s">
        <v>166</v>
      </c>
      <c r="B257" s="28"/>
      <c r="C257" s="29"/>
      <c r="D257" s="29"/>
      <c r="E257" s="34"/>
      <c r="F257" s="31"/>
      <c r="G257" s="32"/>
      <c r="H257" s="220"/>
      <c r="I257" s="217"/>
      <c r="J257" s="217"/>
      <c r="K257" s="218"/>
      <c r="L257" s="214"/>
    </row>
    <row r="258" spans="1:12" ht="12.75">
      <c r="A258" s="197" t="s">
        <v>175</v>
      </c>
      <c r="B258" s="28">
        <v>28.616833996231943</v>
      </c>
      <c r="C258" s="29">
        <v>32.41474314423277</v>
      </c>
      <c r="D258" s="29">
        <v>39.35291230811239</v>
      </c>
      <c r="E258" s="34">
        <v>42.301948668148526</v>
      </c>
      <c r="F258" s="31">
        <v>39.79019067668964</v>
      </c>
      <c r="G258" s="32"/>
      <c r="H258" s="220">
        <f aca="true" t="shared" si="27" ref="H258:K262">(C258/B258)^0.1-1</f>
        <v>0.012539792912462433</v>
      </c>
      <c r="I258" s="217">
        <f t="shared" si="27"/>
        <v>0.019584980656373263</v>
      </c>
      <c r="J258" s="217">
        <f t="shared" si="27"/>
        <v>0.0072524898653225645</v>
      </c>
      <c r="K258" s="218">
        <f t="shared" si="27"/>
        <v>-0.006102576802801574</v>
      </c>
      <c r="L258" s="214"/>
    </row>
    <row r="259" spans="1:12" ht="12.75">
      <c r="A259" s="192" t="s">
        <v>176</v>
      </c>
      <c r="B259" s="28">
        <v>0.5145115499999999</v>
      </c>
      <c r="C259" s="29">
        <v>1.0378819</v>
      </c>
      <c r="D259" s="29">
        <v>1.20744725</v>
      </c>
      <c r="E259" s="34">
        <v>1.25445355</v>
      </c>
      <c r="F259" s="31">
        <v>1.293995</v>
      </c>
      <c r="G259" s="32"/>
      <c r="H259" s="220">
        <f t="shared" si="27"/>
        <v>0.07269259094518721</v>
      </c>
      <c r="I259" s="217">
        <f t="shared" si="27"/>
        <v>0.01524772002213659</v>
      </c>
      <c r="J259" s="217">
        <f t="shared" si="27"/>
        <v>0.0038264662142515338</v>
      </c>
      <c r="K259" s="218">
        <f t="shared" si="27"/>
        <v>0.0031082478807784586</v>
      </c>
      <c r="L259" s="214"/>
    </row>
    <row r="260" spans="1:12" ht="12.75">
      <c r="A260" s="33" t="s">
        <v>177</v>
      </c>
      <c r="B260" s="28">
        <v>6.4330825408567325</v>
      </c>
      <c r="C260" s="29">
        <v>6.971678029596806</v>
      </c>
      <c r="D260" s="29">
        <v>11.079843703329018</v>
      </c>
      <c r="E260" s="34">
        <v>11.357283480444858</v>
      </c>
      <c r="F260" s="31">
        <v>11.152772553545892</v>
      </c>
      <c r="G260" s="32"/>
      <c r="H260" s="220">
        <f t="shared" si="27"/>
        <v>0.008072621597966956</v>
      </c>
      <c r="I260" s="217">
        <f t="shared" si="27"/>
        <v>0.04741703089302818</v>
      </c>
      <c r="J260" s="217">
        <f t="shared" si="27"/>
        <v>0.002476228745848408</v>
      </c>
      <c r="K260" s="218">
        <f t="shared" si="27"/>
        <v>-0.0018154628448746601</v>
      </c>
      <c r="L260" s="214"/>
    </row>
    <row r="261" spans="1:12" ht="12.75">
      <c r="A261" s="33" t="s">
        <v>178</v>
      </c>
      <c r="B261" s="28">
        <v>5.498988952096552</v>
      </c>
      <c r="C261" s="29">
        <v>5.546888620303943</v>
      </c>
      <c r="D261" s="29">
        <v>4.1377854780895555</v>
      </c>
      <c r="E261" s="34">
        <v>3.8503043418456215</v>
      </c>
      <c r="F261" s="31">
        <v>3.7745763706220843</v>
      </c>
      <c r="G261" s="32"/>
      <c r="H261" s="220">
        <f t="shared" si="27"/>
        <v>0.000867667521414095</v>
      </c>
      <c r="I261" s="217">
        <f t="shared" si="27"/>
        <v>-0.028882338612411074</v>
      </c>
      <c r="J261" s="217">
        <f t="shared" si="27"/>
        <v>-0.0071749900726657545</v>
      </c>
      <c r="K261" s="218">
        <f t="shared" si="27"/>
        <v>-0.001984432236020628</v>
      </c>
      <c r="L261" s="214"/>
    </row>
    <row r="262" spans="1:12" ht="12.75">
      <c r="A262" s="33" t="s">
        <v>179</v>
      </c>
      <c r="B262" s="28">
        <v>5.218004574570001</v>
      </c>
      <c r="C262" s="29">
        <v>2.022174572</v>
      </c>
      <c r="D262" s="29">
        <v>1.4566321289456523</v>
      </c>
      <c r="E262" s="34">
        <v>1.5705371799810137</v>
      </c>
      <c r="F262" s="31">
        <v>1.632224330996641</v>
      </c>
      <c r="G262" s="32"/>
      <c r="H262" s="220">
        <f t="shared" si="27"/>
        <v>-0.09043986187118658</v>
      </c>
      <c r="I262" s="217">
        <f t="shared" si="27"/>
        <v>-0.03227240778628204</v>
      </c>
      <c r="J262" s="217">
        <f t="shared" si="27"/>
        <v>0.007557485081753246</v>
      </c>
      <c r="K262" s="218">
        <f t="shared" si="27"/>
        <v>0.0038600299115825187</v>
      </c>
      <c r="L262" s="214"/>
    </row>
    <row r="263" spans="1:12" ht="12.75">
      <c r="A263" s="33" t="s">
        <v>180</v>
      </c>
      <c r="B263" s="28">
        <v>0</v>
      </c>
      <c r="C263" s="29">
        <v>0</v>
      </c>
      <c r="D263" s="29">
        <v>-0.14666666666666667</v>
      </c>
      <c r="E263" s="34">
        <v>-2.4566666666666666</v>
      </c>
      <c r="F263" s="31">
        <v>-5.793333333333333</v>
      </c>
      <c r="G263" s="32"/>
      <c r="H263" s="220"/>
      <c r="I263" s="217"/>
      <c r="J263" s="217">
        <f>(E263/D263)^0.1-1</f>
        <v>0.32556638148290573</v>
      </c>
      <c r="K263" s="218">
        <f>(F263/E263)^0.1-1</f>
        <v>0.08957775598911022</v>
      </c>
      <c r="L263" s="214"/>
    </row>
    <row r="264" spans="1:12" ht="12.75">
      <c r="A264" s="193" t="s">
        <v>181</v>
      </c>
      <c r="B264" s="194">
        <f>SUM(B258:B263)</f>
        <v>46.28142161375523</v>
      </c>
      <c r="C264" s="194">
        <f>SUM(C258:C263)</f>
        <v>47.99336626613352</v>
      </c>
      <c r="D264" s="194">
        <f>SUM(D258:D263)</f>
        <v>57.08795420180994</v>
      </c>
      <c r="E264" s="194">
        <f>SUM(E258:E263)</f>
        <v>57.87786055375336</v>
      </c>
      <c r="F264" s="194">
        <f>SUM(F258:F263)</f>
        <v>51.85042559852093</v>
      </c>
      <c r="G264" s="195"/>
      <c r="H264" s="221">
        <f>(C264/B264)^0.1-1</f>
        <v>0.0036388224018253368</v>
      </c>
      <c r="I264" s="222">
        <f>(D264/C264)^0.1-1</f>
        <v>0.017504472207685806</v>
      </c>
      <c r="J264" s="222">
        <f>(E264/D264)^0.1-1</f>
        <v>0.001375124906469516</v>
      </c>
      <c r="K264" s="223">
        <f>(F264/E264)^0.1-1</f>
        <v>-0.010936931545838635</v>
      </c>
      <c r="L264" s="214"/>
    </row>
    <row r="265" spans="1:12" ht="12.75">
      <c r="A265" s="35"/>
      <c r="B265" s="28"/>
      <c r="C265" s="29"/>
      <c r="D265" s="29"/>
      <c r="E265" s="30"/>
      <c r="F265" s="31"/>
      <c r="G265" s="196"/>
      <c r="H265" s="224"/>
      <c r="I265" s="225"/>
      <c r="J265" s="225"/>
      <c r="K265" s="226"/>
      <c r="L265" s="214"/>
    </row>
    <row r="266" spans="1:12" ht="12.75">
      <c r="A266" s="198" t="s">
        <v>167</v>
      </c>
      <c r="B266" s="28"/>
      <c r="C266" s="29"/>
      <c r="D266" s="29"/>
      <c r="E266" s="34"/>
      <c r="F266" s="31"/>
      <c r="G266" s="32"/>
      <c r="H266" s="220"/>
      <c r="I266" s="217"/>
      <c r="J266" s="217"/>
      <c r="K266" s="218"/>
      <c r="L266" s="214"/>
    </row>
    <row r="267" spans="1:12" ht="12.75">
      <c r="A267" s="197" t="s">
        <v>175</v>
      </c>
      <c r="B267" s="28">
        <v>42.7336374670295</v>
      </c>
      <c r="C267" s="29">
        <v>44.845130424952885</v>
      </c>
      <c r="D267" s="29">
        <v>45.053871590163844</v>
      </c>
      <c r="E267" s="34">
        <v>45.49891162082691</v>
      </c>
      <c r="F267" s="31">
        <v>45.179543751734045</v>
      </c>
      <c r="G267" s="32"/>
      <c r="H267" s="220">
        <f aca="true" t="shared" si="28" ref="H267:K271">(C267/B267)^0.1-1</f>
        <v>0.004834512236368216</v>
      </c>
      <c r="I267" s="217">
        <f t="shared" si="28"/>
        <v>0.0004644990757316503</v>
      </c>
      <c r="J267" s="217">
        <f t="shared" si="28"/>
        <v>0.0009834317561487893</v>
      </c>
      <c r="K267" s="218">
        <f t="shared" si="28"/>
        <v>-0.0007041512407821582</v>
      </c>
      <c r="L267" s="214"/>
    </row>
    <row r="268" spans="1:12" ht="12.75">
      <c r="A268" s="192" t="s">
        <v>176</v>
      </c>
      <c r="B268" s="28">
        <v>2.605</v>
      </c>
      <c r="C268" s="29">
        <v>1.8</v>
      </c>
      <c r="D268" s="29">
        <v>1.8801565</v>
      </c>
      <c r="E268" s="34">
        <v>2.074242</v>
      </c>
      <c r="F268" s="31">
        <v>2.306065</v>
      </c>
      <c r="G268" s="32"/>
      <c r="H268" s="220">
        <f t="shared" si="28"/>
        <v>-0.036289750904858864</v>
      </c>
      <c r="I268" s="217">
        <f t="shared" si="28"/>
        <v>0.004366340121189083</v>
      </c>
      <c r="J268" s="217">
        <f t="shared" si="28"/>
        <v>0.009872491423494001</v>
      </c>
      <c r="K268" s="218">
        <f t="shared" si="28"/>
        <v>0.010651004681518694</v>
      </c>
      <c r="L268" s="214"/>
    </row>
    <row r="269" spans="1:12" ht="12.75">
      <c r="A269" s="33" t="s">
        <v>177</v>
      </c>
      <c r="B269" s="28">
        <v>5.100690000000001</v>
      </c>
      <c r="C269" s="29">
        <v>4.534740000000001</v>
      </c>
      <c r="D269" s="29">
        <v>4.683367102401206</v>
      </c>
      <c r="E269" s="34">
        <v>5.120049291113227</v>
      </c>
      <c r="F269" s="31">
        <v>4.95957472539166</v>
      </c>
      <c r="G269" s="32"/>
      <c r="H269" s="220">
        <f t="shared" si="28"/>
        <v>-0.011691919491385483</v>
      </c>
      <c r="I269" s="217">
        <f t="shared" si="28"/>
        <v>0.0032301625178909887</v>
      </c>
      <c r="J269" s="217">
        <f t="shared" si="28"/>
        <v>0.00895452891584081</v>
      </c>
      <c r="K269" s="218">
        <f t="shared" si="28"/>
        <v>-0.003179342149964959</v>
      </c>
      <c r="L269" s="214"/>
    </row>
    <row r="270" spans="1:12" ht="12.75">
      <c r="A270" s="33" t="s">
        <v>178</v>
      </c>
      <c r="B270" s="28">
        <v>3.4503000000000004</v>
      </c>
      <c r="C270" s="29">
        <v>3.4905999999999997</v>
      </c>
      <c r="D270" s="29">
        <v>3.3555375842651056</v>
      </c>
      <c r="E270" s="34">
        <v>3.099864941208125</v>
      </c>
      <c r="F270" s="31">
        <v>3.092957217185376</v>
      </c>
      <c r="G270" s="32"/>
      <c r="H270" s="220">
        <f t="shared" si="28"/>
        <v>0.0011619202493102776</v>
      </c>
      <c r="I270" s="217">
        <f t="shared" si="28"/>
        <v>-0.003938389108704365</v>
      </c>
      <c r="J270" s="217">
        <f t="shared" si="28"/>
        <v>-0.007894022073030693</v>
      </c>
      <c r="K270" s="218">
        <f t="shared" si="28"/>
        <v>-0.00022306329011823056</v>
      </c>
      <c r="L270" s="214"/>
    </row>
    <row r="271" spans="1:12" ht="12.75">
      <c r="A271" s="33" t="s">
        <v>179</v>
      </c>
      <c r="B271" s="28">
        <v>1.1360326219885397</v>
      </c>
      <c r="C271" s="29">
        <v>1.4103292042782312</v>
      </c>
      <c r="D271" s="29">
        <v>1.0317330461725946</v>
      </c>
      <c r="E271" s="34">
        <v>1.1167138887711552</v>
      </c>
      <c r="F271" s="31">
        <v>1.1627403684107471</v>
      </c>
      <c r="G271" s="32"/>
      <c r="H271" s="220">
        <f t="shared" si="28"/>
        <v>0.021863694843705872</v>
      </c>
      <c r="I271" s="217">
        <f t="shared" si="28"/>
        <v>-0.0307748293111757</v>
      </c>
      <c r="J271" s="217">
        <f t="shared" si="28"/>
        <v>0.007946445458093088</v>
      </c>
      <c r="K271" s="218">
        <f t="shared" si="28"/>
        <v>0.004047093544651492</v>
      </c>
      <c r="L271" s="214"/>
    </row>
    <row r="272" spans="1:12" ht="12.75">
      <c r="A272" s="33" t="s">
        <v>180</v>
      </c>
      <c r="B272" s="28">
        <v>0</v>
      </c>
      <c r="C272" s="29">
        <v>0</v>
      </c>
      <c r="D272" s="29">
        <v>-0.4033333333333333</v>
      </c>
      <c r="E272" s="34">
        <v>-1.1366666666666667</v>
      </c>
      <c r="F272" s="31">
        <v>-1.87</v>
      </c>
      <c r="G272" s="32"/>
      <c r="H272" s="220"/>
      <c r="I272" s="217"/>
      <c r="J272" s="217">
        <f>(E272/D272)^0.1-1</f>
        <v>0.10916690020135311</v>
      </c>
      <c r="K272" s="218">
        <f>(F272/E272)^0.1-1</f>
        <v>0.05104388114252112</v>
      </c>
      <c r="L272" s="214"/>
    </row>
    <row r="273" spans="1:12" ht="12.75">
      <c r="A273" s="193" t="s">
        <v>181</v>
      </c>
      <c r="B273" s="194">
        <f>SUM(B267:B272)</f>
        <v>55.02566008901804</v>
      </c>
      <c r="C273" s="194">
        <f>SUM(C267:C272)</f>
        <v>56.080799629231116</v>
      </c>
      <c r="D273" s="194">
        <f>SUM(D267:D272)</f>
        <v>55.60133248966942</v>
      </c>
      <c r="E273" s="194">
        <f>SUM(E267:E272)</f>
        <v>55.77311507525275</v>
      </c>
      <c r="F273" s="194">
        <f>SUM(F267:F272)</f>
        <v>54.83088106272183</v>
      </c>
      <c r="G273" s="195"/>
      <c r="H273" s="221">
        <f>(C273/B273)^0.1-1</f>
        <v>0.0019011927638026282</v>
      </c>
      <c r="I273" s="222">
        <f>(D273/C273)^0.1-1</f>
        <v>-0.0008582649535195941</v>
      </c>
      <c r="J273" s="222">
        <f>(E273/D273)^0.1-1</f>
        <v>0.0003085253823722489</v>
      </c>
      <c r="K273" s="223">
        <f>(F273/E273)^0.1-1</f>
        <v>-0.0017023879226086835</v>
      </c>
      <c r="L273" s="214"/>
    </row>
    <row r="274" spans="1:12" ht="12.75">
      <c r="A274" s="45"/>
      <c r="B274" s="28"/>
      <c r="C274" s="29"/>
      <c r="D274" s="29"/>
      <c r="E274" s="34"/>
      <c r="F274" s="31"/>
      <c r="G274" s="32"/>
      <c r="H274" s="220"/>
      <c r="I274" s="217"/>
      <c r="J274" s="217"/>
      <c r="K274" s="218"/>
      <c r="L274" s="214"/>
    </row>
    <row r="275" spans="1:12" ht="12.75">
      <c r="A275" s="198" t="s">
        <v>168</v>
      </c>
      <c r="B275" s="28"/>
      <c r="C275" s="29"/>
      <c r="D275" s="29"/>
      <c r="E275" s="34"/>
      <c r="F275" s="31"/>
      <c r="G275" s="32"/>
      <c r="H275" s="220"/>
      <c r="I275" s="217"/>
      <c r="J275" s="217"/>
      <c r="K275" s="218"/>
      <c r="L275" s="214"/>
    </row>
    <row r="276" spans="1:12" ht="12.75">
      <c r="A276" s="197" t="s">
        <v>175</v>
      </c>
      <c r="B276" s="28">
        <v>72.2425756751099</v>
      </c>
      <c r="C276" s="29">
        <v>41.46946200544274</v>
      </c>
      <c r="D276" s="29">
        <v>40.3070963327711</v>
      </c>
      <c r="E276" s="34">
        <v>36.485721776467365</v>
      </c>
      <c r="F276" s="31">
        <v>31.417512656674823</v>
      </c>
      <c r="G276" s="32"/>
      <c r="H276" s="220">
        <f aca="true" t="shared" si="29" ref="H276:K280">(C276/B276)^0.1-1</f>
        <v>-0.0539948123598063</v>
      </c>
      <c r="I276" s="217">
        <f t="shared" si="29"/>
        <v>-0.002838938566642746</v>
      </c>
      <c r="J276" s="217">
        <f t="shared" si="29"/>
        <v>-0.009911211108786011</v>
      </c>
      <c r="K276" s="218">
        <f t="shared" si="29"/>
        <v>-0.014844274595638418</v>
      </c>
      <c r="L276" s="214"/>
    </row>
    <row r="277" spans="1:12" ht="12.75">
      <c r="A277" s="192" t="s">
        <v>176</v>
      </c>
      <c r="B277" s="28">
        <v>3.90998235</v>
      </c>
      <c r="C277" s="29">
        <v>1.8337898</v>
      </c>
      <c r="D277" s="29">
        <v>2.17061115</v>
      </c>
      <c r="E277" s="34">
        <v>2.40066325</v>
      </c>
      <c r="F277" s="31">
        <v>2.6143069</v>
      </c>
      <c r="G277" s="32"/>
      <c r="H277" s="220">
        <f t="shared" si="29"/>
        <v>-0.07291943754457819</v>
      </c>
      <c r="I277" s="217">
        <f t="shared" si="29"/>
        <v>0.0170053737184499</v>
      </c>
      <c r="J277" s="217">
        <f t="shared" si="29"/>
        <v>0.010124538755002632</v>
      </c>
      <c r="K277" s="218">
        <f t="shared" si="29"/>
        <v>0.008561840808630317</v>
      </c>
      <c r="L277" s="214"/>
    </row>
    <row r="278" spans="1:12" ht="12.75">
      <c r="A278" s="33" t="s">
        <v>177</v>
      </c>
      <c r="B278" s="28">
        <v>29.601618817269802</v>
      </c>
      <c r="C278" s="29">
        <v>10.149301648736001</v>
      </c>
      <c r="D278" s="29">
        <v>8.028517916303961</v>
      </c>
      <c r="E278" s="34">
        <v>7.500277293373804</v>
      </c>
      <c r="F278" s="31">
        <v>6.161901029356651</v>
      </c>
      <c r="G278" s="32"/>
      <c r="H278" s="220">
        <f t="shared" si="29"/>
        <v>-0.10151243712895175</v>
      </c>
      <c r="I278" s="217">
        <f t="shared" si="29"/>
        <v>-0.02316790139395064</v>
      </c>
      <c r="J278" s="217">
        <f t="shared" si="29"/>
        <v>-0.006782886699058355</v>
      </c>
      <c r="K278" s="218">
        <f t="shared" si="29"/>
        <v>-0.019463556123628156</v>
      </c>
      <c r="L278" s="214"/>
    </row>
    <row r="279" spans="1:12" ht="12.75">
      <c r="A279" s="33" t="s">
        <v>178</v>
      </c>
      <c r="B279" s="28">
        <v>23.963970251753928</v>
      </c>
      <c r="C279" s="29">
        <v>18.960994745343925</v>
      </c>
      <c r="D279" s="29">
        <v>20.775300837103874</v>
      </c>
      <c r="E279" s="34">
        <v>21.173002405190232</v>
      </c>
      <c r="F279" s="31">
        <v>20.64721646561944</v>
      </c>
      <c r="G279" s="32"/>
      <c r="H279" s="220">
        <f t="shared" si="29"/>
        <v>-0.023144705701042212</v>
      </c>
      <c r="I279" s="217">
        <f t="shared" si="29"/>
        <v>0.009179965822213143</v>
      </c>
      <c r="J279" s="217">
        <f t="shared" si="29"/>
        <v>0.0018980066694680442</v>
      </c>
      <c r="K279" s="218">
        <f t="shared" si="29"/>
        <v>-0.002511479365657765</v>
      </c>
      <c r="L279" s="214"/>
    </row>
    <row r="280" spans="1:12" ht="12.75">
      <c r="A280" s="33" t="s">
        <v>179</v>
      </c>
      <c r="B280" s="28">
        <v>0.05310975609756097</v>
      </c>
      <c r="C280" s="29">
        <v>0.1510462917275052</v>
      </c>
      <c r="D280" s="29">
        <v>0.2400718607547159</v>
      </c>
      <c r="E280" s="34">
        <v>0.39926950214874096</v>
      </c>
      <c r="F280" s="31">
        <v>0.41764195217323546</v>
      </c>
      <c r="G280" s="32"/>
      <c r="H280" s="220">
        <f t="shared" si="29"/>
        <v>0.11018045208167271</v>
      </c>
      <c r="I280" s="217">
        <f t="shared" si="29"/>
        <v>0.04742544292647599</v>
      </c>
      <c r="J280" s="217">
        <f t="shared" si="29"/>
        <v>0.05218592495996588</v>
      </c>
      <c r="K280" s="218">
        <f t="shared" si="29"/>
        <v>0.004508920614065159</v>
      </c>
      <c r="L280" s="214"/>
    </row>
    <row r="281" spans="1:12" ht="12.75">
      <c r="A281" s="33" t="s">
        <v>180</v>
      </c>
      <c r="B281" s="28">
        <v>0</v>
      </c>
      <c r="C281" s="29">
        <v>0</v>
      </c>
      <c r="D281" s="29">
        <v>-1.7233333333333332</v>
      </c>
      <c r="E281" s="34">
        <v>-2.42</v>
      </c>
      <c r="F281" s="31">
        <v>-3.08</v>
      </c>
      <c r="G281" s="32"/>
      <c r="H281" s="220"/>
      <c r="I281" s="217"/>
      <c r="J281" s="217">
        <f>(E281/D281)^0.1-1</f>
        <v>0.03453361748045913</v>
      </c>
      <c r="K281" s="218">
        <f>(F281/E281)^0.1-1</f>
        <v>0.024409353161412684</v>
      </c>
      <c r="L281" s="214"/>
    </row>
    <row r="282" spans="1:12" ht="12.75">
      <c r="A282" s="193" t="s">
        <v>181</v>
      </c>
      <c r="B282" s="194">
        <f>SUM(B276:B281)</f>
        <v>129.7712568502312</v>
      </c>
      <c r="C282" s="194">
        <f>SUM(C276:C281)</f>
        <v>72.56459449125018</v>
      </c>
      <c r="D282" s="194">
        <f>SUM(D276:D281)</f>
        <v>69.79826476360032</v>
      </c>
      <c r="E282" s="194">
        <f>SUM(E276:E281)</f>
        <v>65.53893422718015</v>
      </c>
      <c r="F282" s="194">
        <f>SUM(F276:F281)</f>
        <v>58.17857900382415</v>
      </c>
      <c r="G282" s="195"/>
      <c r="H282" s="221">
        <f>(C282/B282)^0.1-1</f>
        <v>-0.056472361884474576</v>
      </c>
      <c r="I282" s="222">
        <f>(D282/C282)^0.1-1</f>
        <v>-0.0038792536151530665</v>
      </c>
      <c r="J282" s="222">
        <f>(E282/D282)^0.1-1</f>
        <v>-0.006276695490475714</v>
      </c>
      <c r="K282" s="223">
        <f>(F282/E282)^0.1-1</f>
        <v>-0.01184203984039811</v>
      </c>
      <c r="L282" s="214"/>
    </row>
    <row r="283" spans="1:12" ht="12.75">
      <c r="A283" s="35"/>
      <c r="B283" s="28"/>
      <c r="C283" s="29"/>
      <c r="D283" s="29"/>
      <c r="E283" s="30"/>
      <c r="F283" s="31"/>
      <c r="G283" s="196"/>
      <c r="H283" s="224"/>
      <c r="I283" s="225"/>
      <c r="J283" s="225"/>
      <c r="K283" s="226"/>
      <c r="L283" s="214"/>
    </row>
    <row r="284" spans="1:12" ht="12.75">
      <c r="A284" s="198" t="s">
        <v>169</v>
      </c>
      <c r="B284" s="28"/>
      <c r="C284" s="29"/>
      <c r="D284" s="29"/>
      <c r="E284" s="34"/>
      <c r="F284" s="31"/>
      <c r="G284" s="32"/>
      <c r="H284" s="220"/>
      <c r="I284" s="217"/>
      <c r="J284" s="217"/>
      <c r="K284" s="218"/>
      <c r="L284" s="214"/>
    </row>
    <row r="285" spans="1:12" ht="12.75">
      <c r="A285" s="197" t="s">
        <v>175</v>
      </c>
      <c r="B285" s="28">
        <v>161.87852208499058</v>
      </c>
      <c r="C285" s="29">
        <v>84.4073845509734</v>
      </c>
      <c r="D285" s="29">
        <v>86.28123601236277</v>
      </c>
      <c r="E285" s="34">
        <v>82.4868427795035</v>
      </c>
      <c r="F285" s="31">
        <v>82.44568681744457</v>
      </c>
      <c r="G285" s="32"/>
      <c r="H285" s="220">
        <f aca="true" t="shared" si="30" ref="H285:K289">(C285/B285)^0.1-1</f>
        <v>-0.0630441626158098</v>
      </c>
      <c r="I285" s="217">
        <f t="shared" si="30"/>
        <v>0.002198137826389557</v>
      </c>
      <c r="J285" s="217">
        <f t="shared" si="30"/>
        <v>-0.0044872369186250705</v>
      </c>
      <c r="K285" s="218">
        <f t="shared" si="30"/>
        <v>-4.9905177659459454E-05</v>
      </c>
      <c r="L285" s="214"/>
    </row>
    <row r="286" spans="1:12" ht="12.75">
      <c r="A286" s="192" t="s">
        <v>176</v>
      </c>
      <c r="B286" s="28">
        <v>6.8091402500000004</v>
      </c>
      <c r="C286" s="29">
        <v>4.355836399999999</v>
      </c>
      <c r="D286" s="29">
        <v>4.5352287</v>
      </c>
      <c r="E286" s="34">
        <v>5.7796062500000005</v>
      </c>
      <c r="F286" s="31">
        <v>7.0123825</v>
      </c>
      <c r="G286" s="32"/>
      <c r="H286" s="220">
        <f t="shared" si="30"/>
        <v>-0.04369169361741254</v>
      </c>
      <c r="I286" s="217">
        <f t="shared" si="30"/>
        <v>0.004044041688572975</v>
      </c>
      <c r="J286" s="217">
        <f t="shared" si="30"/>
        <v>0.024542328939567204</v>
      </c>
      <c r="K286" s="218">
        <f t="shared" si="30"/>
        <v>0.01952231170242147</v>
      </c>
      <c r="L286" s="214"/>
    </row>
    <row r="287" spans="1:12" ht="12.75">
      <c r="A287" s="33" t="s">
        <v>177</v>
      </c>
      <c r="B287" s="28">
        <v>41.03105995054543</v>
      </c>
      <c r="C287" s="29">
        <v>34.73526068159938</v>
      </c>
      <c r="D287" s="29">
        <v>31.340938776384547</v>
      </c>
      <c r="E287" s="34">
        <v>29.155860546847496</v>
      </c>
      <c r="F287" s="31">
        <v>24.5028523526474</v>
      </c>
      <c r="G287" s="32"/>
      <c r="H287" s="220">
        <f t="shared" si="30"/>
        <v>-0.01651943368488551</v>
      </c>
      <c r="I287" s="217">
        <f t="shared" si="30"/>
        <v>-0.010230324363422638</v>
      </c>
      <c r="J287" s="217">
        <f t="shared" si="30"/>
        <v>-0.007200873626743487</v>
      </c>
      <c r="K287" s="218">
        <f t="shared" si="30"/>
        <v>-0.01723636526882466</v>
      </c>
      <c r="L287" s="214"/>
    </row>
    <row r="288" spans="1:12" ht="12.75">
      <c r="A288" s="33" t="s">
        <v>178</v>
      </c>
      <c r="B288" s="28">
        <v>14.96896995395422</v>
      </c>
      <c r="C288" s="29">
        <v>8.193299794346094</v>
      </c>
      <c r="D288" s="29">
        <v>8.30074645569711</v>
      </c>
      <c r="E288" s="34">
        <v>8.493629291746034</v>
      </c>
      <c r="F288" s="31">
        <v>8.476011381498425</v>
      </c>
      <c r="G288" s="32"/>
      <c r="H288" s="220">
        <f t="shared" si="30"/>
        <v>-0.05848619354042417</v>
      </c>
      <c r="I288" s="217">
        <f t="shared" si="30"/>
        <v>0.0013037214235593897</v>
      </c>
      <c r="J288" s="217">
        <f t="shared" si="30"/>
        <v>0.0022997345638164912</v>
      </c>
      <c r="K288" s="218">
        <f t="shared" si="30"/>
        <v>-0.00020761886415276987</v>
      </c>
      <c r="L288" s="214"/>
    </row>
    <row r="289" spans="1:12" ht="12.75">
      <c r="A289" s="33" t="s">
        <v>179</v>
      </c>
      <c r="B289" s="28">
        <v>0.8239724169783973</v>
      </c>
      <c r="C289" s="29">
        <v>0.7788329606342561</v>
      </c>
      <c r="D289" s="29">
        <v>0.3603583418866584</v>
      </c>
      <c r="E289" s="34">
        <v>0.5270376313102048</v>
      </c>
      <c r="F289" s="31">
        <v>0.5597807664712061</v>
      </c>
      <c r="G289" s="32"/>
      <c r="H289" s="220">
        <f t="shared" si="30"/>
        <v>-0.005618204514522329</v>
      </c>
      <c r="I289" s="217">
        <f t="shared" si="30"/>
        <v>-0.07417474018227199</v>
      </c>
      <c r="J289" s="217">
        <f t="shared" si="30"/>
        <v>0.038749205385017804</v>
      </c>
      <c r="K289" s="218">
        <f t="shared" si="30"/>
        <v>0.00604552748019449</v>
      </c>
      <c r="L289" s="214"/>
    </row>
    <row r="290" spans="1:12" ht="12.75">
      <c r="A290" s="33" t="s">
        <v>180</v>
      </c>
      <c r="B290" s="28">
        <v>0</v>
      </c>
      <c r="C290" s="29">
        <v>0</v>
      </c>
      <c r="D290" s="29">
        <v>-2.1266666666666665</v>
      </c>
      <c r="E290" s="34">
        <v>-4.18</v>
      </c>
      <c r="F290" s="31">
        <v>-6.8566666666666665</v>
      </c>
      <c r="G290" s="32"/>
      <c r="H290" s="220"/>
      <c r="I290" s="217"/>
      <c r="J290" s="217">
        <f>(E290/D290)^0.1-1</f>
        <v>0.06991108167757831</v>
      </c>
      <c r="K290" s="218">
        <f>(F290/E290)^0.1-1</f>
        <v>0.05073615324776015</v>
      </c>
      <c r="L290" s="214"/>
    </row>
    <row r="291" spans="1:12" ht="12.75">
      <c r="A291" s="193" t="s">
        <v>181</v>
      </c>
      <c r="B291" s="194">
        <f>SUM(B285:B290)</f>
        <v>225.51166465646864</v>
      </c>
      <c r="C291" s="194">
        <f>SUM(C285:C290)</f>
        <v>132.47061438755313</v>
      </c>
      <c r="D291" s="194">
        <f>SUM(D285:D290)</f>
        <v>128.69184161966444</v>
      </c>
      <c r="E291" s="194">
        <f>SUM(E285:E290)</f>
        <v>122.26297649940724</v>
      </c>
      <c r="F291" s="194">
        <f>SUM(F285:F290)</f>
        <v>116.14004715139492</v>
      </c>
      <c r="G291" s="195"/>
      <c r="H291" s="221">
        <f>(C291/B291)^0.1-1</f>
        <v>-0.051810691635037376</v>
      </c>
      <c r="I291" s="222">
        <f>(D291/C291)^0.1-1</f>
        <v>-0.0028898284547017594</v>
      </c>
      <c r="J291" s="222">
        <f>(E291/D291)^0.1-1</f>
        <v>-0.0051115366034660825</v>
      </c>
      <c r="K291" s="223">
        <f>(F291/E291)^0.1-1</f>
        <v>-0.0051245747369652594</v>
      </c>
      <c r="L291" s="214"/>
    </row>
    <row r="292" spans="1:12" ht="12.75">
      <c r="A292" s="35"/>
      <c r="B292" s="28"/>
      <c r="C292" s="29"/>
      <c r="D292" s="29"/>
      <c r="E292" s="30"/>
      <c r="F292" s="31"/>
      <c r="G292" s="196"/>
      <c r="H292" s="224"/>
      <c r="I292" s="225"/>
      <c r="J292" s="225"/>
      <c r="K292" s="226"/>
      <c r="L292" s="214"/>
    </row>
    <row r="293" spans="1:12" ht="12.75">
      <c r="A293" s="198" t="s">
        <v>170</v>
      </c>
      <c r="B293" s="28"/>
      <c r="C293" s="29"/>
      <c r="D293" s="29"/>
      <c r="E293" s="34"/>
      <c r="F293" s="31"/>
      <c r="G293" s="32"/>
      <c r="H293" s="220"/>
      <c r="I293" s="217"/>
      <c r="J293" s="217"/>
      <c r="K293" s="218"/>
      <c r="L293" s="214"/>
    </row>
    <row r="294" spans="1:12" ht="12.75">
      <c r="A294" s="197" t="s">
        <v>175</v>
      </c>
      <c r="B294" s="28">
        <v>126.31580573581743</v>
      </c>
      <c r="C294" s="29">
        <v>201.4280410299351</v>
      </c>
      <c r="D294" s="29">
        <v>230.55373302183042</v>
      </c>
      <c r="E294" s="34">
        <v>311.4920678563723</v>
      </c>
      <c r="F294" s="31">
        <v>416.77792017085613</v>
      </c>
      <c r="G294" s="32"/>
      <c r="H294" s="220">
        <f aca="true" t="shared" si="31" ref="H294:K298">(C294/B294)^0.1-1</f>
        <v>0.04777063637151513</v>
      </c>
      <c r="I294" s="217">
        <f t="shared" si="31"/>
        <v>0.013596781719202422</v>
      </c>
      <c r="J294" s="217">
        <f t="shared" si="31"/>
        <v>0.030546240576358352</v>
      </c>
      <c r="K294" s="218">
        <f t="shared" si="31"/>
        <v>0.02954603676725087</v>
      </c>
      <c r="L294" s="214"/>
    </row>
    <row r="295" spans="1:12" ht="12.75">
      <c r="A295" s="192" t="s">
        <v>176</v>
      </c>
      <c r="B295" s="28">
        <v>12.8304089</v>
      </c>
      <c r="C295" s="29">
        <v>18.761200350000003</v>
      </c>
      <c r="D295" s="29">
        <v>26.72651775</v>
      </c>
      <c r="E295" s="34">
        <v>37.26943865</v>
      </c>
      <c r="F295" s="31">
        <v>49.6058879</v>
      </c>
      <c r="G295" s="32"/>
      <c r="H295" s="220">
        <f t="shared" si="31"/>
        <v>0.03872841556663187</v>
      </c>
      <c r="I295" s="217">
        <f t="shared" si="31"/>
        <v>0.036020086395479156</v>
      </c>
      <c r="J295" s="217">
        <f t="shared" si="31"/>
        <v>0.03381075852058579</v>
      </c>
      <c r="K295" s="218">
        <f t="shared" si="31"/>
        <v>0.02900630924660641</v>
      </c>
      <c r="L295" s="214"/>
    </row>
    <row r="296" spans="1:12" ht="12.75">
      <c r="A296" s="33" t="s">
        <v>177</v>
      </c>
      <c r="B296" s="28">
        <v>43.44208820946374</v>
      </c>
      <c r="C296" s="29">
        <v>48.05336469838066</v>
      </c>
      <c r="D296" s="29">
        <v>48.85782195191304</v>
      </c>
      <c r="E296" s="34">
        <v>46.82162751611545</v>
      </c>
      <c r="F296" s="31">
        <v>38.40432370458736</v>
      </c>
      <c r="G296" s="32"/>
      <c r="H296" s="220">
        <f t="shared" si="31"/>
        <v>0.010139400101163876</v>
      </c>
      <c r="I296" s="217">
        <f t="shared" si="31"/>
        <v>0.0016616119103920468</v>
      </c>
      <c r="J296" s="217">
        <f t="shared" si="31"/>
        <v>-0.00424787862392173</v>
      </c>
      <c r="K296" s="218">
        <f t="shared" si="31"/>
        <v>-0.019622441057808415</v>
      </c>
      <c r="L296" s="214"/>
    </row>
    <row r="297" spans="1:12" ht="12.75">
      <c r="A297" s="33" t="s">
        <v>178</v>
      </c>
      <c r="B297" s="28">
        <v>33.08680411607935</v>
      </c>
      <c r="C297" s="29">
        <v>33.316954227076366</v>
      </c>
      <c r="D297" s="29">
        <v>36.33841990175355</v>
      </c>
      <c r="E297" s="34">
        <v>38.72956030098307</v>
      </c>
      <c r="F297" s="31">
        <v>40.69885341838146</v>
      </c>
      <c r="G297" s="32"/>
      <c r="H297" s="220">
        <f t="shared" si="31"/>
        <v>0.0006934270757412708</v>
      </c>
      <c r="I297" s="217">
        <f t="shared" si="31"/>
        <v>0.00871870620254156</v>
      </c>
      <c r="J297" s="217">
        <f t="shared" si="31"/>
        <v>0.006393105160365842</v>
      </c>
      <c r="K297" s="218">
        <f t="shared" si="31"/>
        <v>0.00497199755971689</v>
      </c>
      <c r="L297" s="214"/>
    </row>
    <row r="298" spans="1:12" ht="12.75">
      <c r="A298" s="33" t="s">
        <v>179</v>
      </c>
      <c r="B298" s="28">
        <v>0.40792185668548714</v>
      </c>
      <c r="C298" s="29">
        <v>1.1684493332530599</v>
      </c>
      <c r="D298" s="29">
        <v>1.5913503509981062</v>
      </c>
      <c r="E298" s="34">
        <v>1.5857700279455782</v>
      </c>
      <c r="F298" s="31">
        <v>1.7549681219448083</v>
      </c>
      <c r="G298" s="32"/>
      <c r="H298" s="220">
        <f t="shared" si="31"/>
        <v>0.11097245394450317</v>
      </c>
      <c r="I298" s="217">
        <f t="shared" si="31"/>
        <v>0.03137260568421962</v>
      </c>
      <c r="J298" s="217">
        <f t="shared" si="31"/>
        <v>-0.0003512204830283805</v>
      </c>
      <c r="K298" s="218">
        <f t="shared" si="31"/>
        <v>0.010189622339124682</v>
      </c>
      <c r="L298" s="214"/>
    </row>
    <row r="299" spans="1:12" ht="12.75">
      <c r="A299" s="33" t="s">
        <v>180</v>
      </c>
      <c r="B299" s="28">
        <v>0</v>
      </c>
      <c r="C299" s="29">
        <v>0</v>
      </c>
      <c r="D299" s="43">
        <v>0</v>
      </c>
      <c r="E299" s="43">
        <v>0</v>
      </c>
      <c r="F299" s="43">
        <v>0</v>
      </c>
      <c r="G299" s="32"/>
      <c r="H299" s="220"/>
      <c r="I299" s="217"/>
      <c r="J299" s="217"/>
      <c r="K299" s="218"/>
      <c r="L299" s="214"/>
    </row>
    <row r="300" spans="1:12" ht="12.75">
      <c r="A300" s="193" t="s">
        <v>181</v>
      </c>
      <c r="B300" s="194">
        <f>SUM(B294:B299)</f>
        <v>216.08302881804602</v>
      </c>
      <c r="C300" s="194">
        <f>SUM(C294:C299)</f>
        <v>302.7280096386452</v>
      </c>
      <c r="D300" s="194">
        <f>SUM(D294:D299)</f>
        <v>344.06784297649506</v>
      </c>
      <c r="E300" s="194">
        <f>SUM(E294:E299)</f>
        <v>435.8984643514163</v>
      </c>
      <c r="F300" s="194">
        <f>SUM(F294:F299)</f>
        <v>547.2419533157697</v>
      </c>
      <c r="G300" s="195"/>
      <c r="H300" s="221">
        <f>(C300/B300)^0.1-1</f>
        <v>0.03429206942121077</v>
      </c>
      <c r="I300" s="222">
        <f>(D300/C300)^0.1-1</f>
        <v>0.012882687090123968</v>
      </c>
      <c r="J300" s="222">
        <f>(E300/D300)^0.1-1</f>
        <v>0.023939095749828665</v>
      </c>
      <c r="K300" s="223">
        <f>(F300/E300)^0.1-1</f>
        <v>0.023008882383924734</v>
      </c>
      <c r="L300" s="214"/>
    </row>
    <row r="301" spans="1:12" ht="12.75">
      <c r="A301" s="35"/>
      <c r="B301" s="28"/>
      <c r="C301" s="29"/>
      <c r="D301" s="29"/>
      <c r="E301" s="30"/>
      <c r="F301" s="31"/>
      <c r="G301" s="196"/>
      <c r="H301" s="224"/>
      <c r="I301" s="225"/>
      <c r="J301" s="225"/>
      <c r="K301" s="226"/>
      <c r="L301" s="214"/>
    </row>
    <row r="302" spans="1:12" ht="12.75">
      <c r="A302" s="46" t="s">
        <v>20</v>
      </c>
      <c r="B302" s="28"/>
      <c r="C302" s="29"/>
      <c r="D302" s="29"/>
      <c r="E302" s="34"/>
      <c r="F302" s="31"/>
      <c r="G302" s="32"/>
      <c r="H302" s="220"/>
      <c r="I302" s="217"/>
      <c r="J302" s="217"/>
      <c r="K302" s="218"/>
      <c r="L302" s="214"/>
    </row>
    <row r="303" spans="1:12" ht="12.75">
      <c r="A303" s="197" t="s">
        <v>175</v>
      </c>
      <c r="B303" s="28">
        <v>4201.244953861923</v>
      </c>
      <c r="C303" s="29">
        <v>4069.422971944065</v>
      </c>
      <c r="D303" s="29">
        <v>4047.6909180050834</v>
      </c>
      <c r="E303" s="34">
        <v>4087.8204282097577</v>
      </c>
      <c r="F303" s="31">
        <v>3963.1418509317427</v>
      </c>
      <c r="G303" s="32"/>
      <c r="H303" s="220">
        <f aca="true" t="shared" si="32" ref="H303:K307">(C303/B303)^0.1-1</f>
        <v>-0.0031828923723552505</v>
      </c>
      <c r="I303" s="217">
        <f t="shared" si="32"/>
        <v>-0.0005353205294048591</v>
      </c>
      <c r="J303" s="217">
        <f t="shared" si="32"/>
        <v>0.00098702184088717</v>
      </c>
      <c r="K303" s="218">
        <f t="shared" si="32"/>
        <v>-0.003092689550488359</v>
      </c>
      <c r="L303" s="214"/>
    </row>
    <row r="304" spans="1:12" ht="12.75">
      <c r="A304" s="192" t="s">
        <v>176</v>
      </c>
      <c r="B304" s="28">
        <v>160.29742255000002</v>
      </c>
      <c r="C304" s="29">
        <v>159.63413140000006</v>
      </c>
      <c r="D304" s="29">
        <v>178.0587836</v>
      </c>
      <c r="E304" s="34">
        <v>192.7857765</v>
      </c>
      <c r="F304" s="31">
        <v>208.66164894999997</v>
      </c>
      <c r="G304" s="32"/>
      <c r="H304" s="220">
        <f t="shared" si="32"/>
        <v>-0.0004145602991413311</v>
      </c>
      <c r="I304" s="217">
        <f t="shared" si="32"/>
        <v>0.010982795180133786</v>
      </c>
      <c r="J304" s="217">
        <f t="shared" si="32"/>
        <v>0.007978244460501216</v>
      </c>
      <c r="K304" s="218">
        <f t="shared" si="32"/>
        <v>0.007944836992914261</v>
      </c>
      <c r="L304" s="214"/>
    </row>
    <row r="305" spans="1:12" ht="12.75">
      <c r="A305" s="33" t="s">
        <v>177</v>
      </c>
      <c r="B305" s="28">
        <v>661.1097951350067</v>
      </c>
      <c r="C305" s="29">
        <v>524.2046389088883</v>
      </c>
      <c r="D305" s="29">
        <v>486.34696082489234</v>
      </c>
      <c r="E305" s="34">
        <v>472.234309615287</v>
      </c>
      <c r="F305" s="31">
        <v>407.4217783392493</v>
      </c>
      <c r="G305" s="32"/>
      <c r="H305" s="220">
        <f t="shared" si="32"/>
        <v>-0.02293664153799213</v>
      </c>
      <c r="I305" s="217">
        <f t="shared" si="32"/>
        <v>-0.007467961165508075</v>
      </c>
      <c r="J305" s="217">
        <f t="shared" si="32"/>
        <v>-0.0029403685499945764</v>
      </c>
      <c r="K305" s="218">
        <f t="shared" si="32"/>
        <v>-0.014654198771576143</v>
      </c>
      <c r="L305" s="214"/>
    </row>
    <row r="306" spans="1:12" ht="12.75">
      <c r="A306" s="33" t="s">
        <v>178</v>
      </c>
      <c r="B306" s="28">
        <v>540.5664779778645</v>
      </c>
      <c r="C306" s="29">
        <v>472.6405433139264</v>
      </c>
      <c r="D306" s="29">
        <v>440.65799862179875</v>
      </c>
      <c r="E306" s="34">
        <v>427.92812759319963</v>
      </c>
      <c r="F306" s="31">
        <v>416.2125228715094</v>
      </c>
      <c r="G306" s="32"/>
      <c r="H306" s="220">
        <f t="shared" si="32"/>
        <v>-0.013338490706030659</v>
      </c>
      <c r="I306" s="217">
        <f t="shared" si="32"/>
        <v>-0.006982119707375056</v>
      </c>
      <c r="J306" s="217">
        <f t="shared" si="32"/>
        <v>-0.0029270882945555687</v>
      </c>
      <c r="K306" s="218">
        <f t="shared" si="32"/>
        <v>-0.0027720760018172808</v>
      </c>
      <c r="L306" s="214"/>
    </row>
    <row r="307" spans="1:12" ht="12.75">
      <c r="A307" s="33" t="s">
        <v>179</v>
      </c>
      <c r="B307" s="28">
        <v>55.41189278599045</v>
      </c>
      <c r="C307" s="29">
        <v>66.6390414981824</v>
      </c>
      <c r="D307" s="29">
        <v>78.18238649929992</v>
      </c>
      <c r="E307" s="34">
        <v>77.52572046322655</v>
      </c>
      <c r="F307" s="31">
        <v>81.18729423923217</v>
      </c>
      <c r="G307" s="32"/>
      <c r="H307" s="220">
        <f t="shared" si="32"/>
        <v>0.018620883332167715</v>
      </c>
      <c r="I307" s="217">
        <f t="shared" si="32"/>
        <v>0.016103665691847402</v>
      </c>
      <c r="J307" s="217">
        <f t="shared" si="32"/>
        <v>-0.0008431071207631868</v>
      </c>
      <c r="K307" s="218">
        <f t="shared" si="32"/>
        <v>0.004625565230837347</v>
      </c>
      <c r="L307" s="214"/>
    </row>
    <row r="308" spans="1:12" ht="12.75">
      <c r="A308" s="33" t="s">
        <v>180</v>
      </c>
      <c r="B308" s="28">
        <v>0</v>
      </c>
      <c r="C308" s="29">
        <v>0</v>
      </c>
      <c r="D308" s="29">
        <v>-54.37666666666665</v>
      </c>
      <c r="E308" s="34">
        <v>-74.65333333333334</v>
      </c>
      <c r="F308" s="31">
        <v>-112.31</v>
      </c>
      <c r="G308" s="32"/>
      <c r="H308" s="220"/>
      <c r="I308" s="217"/>
      <c r="J308" s="217"/>
      <c r="K308" s="218"/>
      <c r="L308" s="214"/>
    </row>
    <row r="309" spans="1:12" ht="12.75">
      <c r="A309" s="193" t="s">
        <v>181</v>
      </c>
      <c r="B309" s="194">
        <f>SUM(B303:B308)</f>
        <v>5618.630542310785</v>
      </c>
      <c r="C309" s="194">
        <f>SUM(C303:C308)</f>
        <v>5292.5413270650615</v>
      </c>
      <c r="D309" s="194">
        <f>SUM(D303:D308)</f>
        <v>5176.560380884408</v>
      </c>
      <c r="E309" s="194">
        <f>SUM(E303:E308)</f>
        <v>5183.641029048137</v>
      </c>
      <c r="F309" s="194">
        <f>SUM(F303:F308)</f>
        <v>4964.315095331734</v>
      </c>
      <c r="G309" s="195"/>
      <c r="H309" s="221">
        <f>(C309/B309)^0.1-1</f>
        <v>-0.005961104277956042</v>
      </c>
      <c r="I309" s="222">
        <f>(D309/C309)^0.1-1</f>
        <v>-0.0022133185929066324</v>
      </c>
      <c r="J309" s="222">
        <f>(E309/D309)^0.1-1</f>
        <v>0.0001366987558049093</v>
      </c>
      <c r="K309" s="223">
        <f>(F309/E309)^0.1-1</f>
        <v>-0.004313905192890877</v>
      </c>
      <c r="L309" s="214"/>
    </row>
    <row r="310" spans="1:12" ht="12.75">
      <c r="A310" s="35"/>
      <c r="B310" s="28"/>
      <c r="C310" s="29"/>
      <c r="D310" s="29"/>
      <c r="E310" s="30"/>
      <c r="F310" s="31"/>
      <c r="G310" s="196"/>
      <c r="H310" s="220"/>
      <c r="I310" s="217"/>
      <c r="J310" s="217"/>
      <c r="K310" s="218"/>
      <c r="L310" s="214"/>
    </row>
    <row r="311" spans="1:12" ht="12.75">
      <c r="A311" s="47" t="s">
        <v>21</v>
      </c>
      <c r="B311" s="28"/>
      <c r="C311" s="29"/>
      <c r="D311" s="29"/>
      <c r="E311" s="34"/>
      <c r="F311" s="31"/>
      <c r="G311" s="32"/>
      <c r="H311" s="220"/>
      <c r="I311" s="217"/>
      <c r="J311" s="217"/>
      <c r="K311" s="218"/>
      <c r="L311" s="214"/>
    </row>
    <row r="312" spans="1:12" ht="12.75">
      <c r="A312" s="197" t="s">
        <v>175</v>
      </c>
      <c r="B312" s="28">
        <v>3082.0634378100076</v>
      </c>
      <c r="C312" s="29">
        <v>3117.5277933717393</v>
      </c>
      <c r="D312" s="29">
        <v>3085.408645165255</v>
      </c>
      <c r="E312" s="34">
        <v>3060.5535648485943</v>
      </c>
      <c r="F312" s="31">
        <v>2896.864205668343</v>
      </c>
      <c r="G312" s="32"/>
      <c r="H312" s="220">
        <f aca="true" t="shared" si="33" ref="H312:K316">(C312/B312)^0.1-1</f>
        <v>0.0011447541109717019</v>
      </c>
      <c r="I312" s="217">
        <f t="shared" si="33"/>
        <v>-0.001035084256025831</v>
      </c>
      <c r="J312" s="217">
        <f t="shared" si="33"/>
        <v>-0.0008085037248473093</v>
      </c>
      <c r="K312" s="218">
        <f t="shared" si="33"/>
        <v>-0.005481616766200181</v>
      </c>
      <c r="L312" s="214"/>
    </row>
    <row r="313" spans="1:12" ht="12.75">
      <c r="A313" s="192" t="s">
        <v>176</v>
      </c>
      <c r="B313" s="28">
        <v>110.1357675</v>
      </c>
      <c r="C313" s="29">
        <v>111.84777230000002</v>
      </c>
      <c r="D313" s="29">
        <v>119.6886148</v>
      </c>
      <c r="E313" s="34">
        <v>120.5262053</v>
      </c>
      <c r="F313" s="31">
        <v>121.16498354999999</v>
      </c>
      <c r="G313" s="32"/>
      <c r="H313" s="220">
        <f t="shared" si="33"/>
        <v>0.0015436818673797426</v>
      </c>
      <c r="I313" s="217">
        <f t="shared" si="33"/>
        <v>0.006798477710727058</v>
      </c>
      <c r="J313" s="217">
        <f t="shared" si="33"/>
        <v>0.0006976139263932257</v>
      </c>
      <c r="K313" s="218">
        <f t="shared" si="33"/>
        <v>0.0005287313922774928</v>
      </c>
      <c r="L313" s="214"/>
    </row>
    <row r="314" spans="1:12" ht="12.75">
      <c r="A314" s="33" t="s">
        <v>177</v>
      </c>
      <c r="B314" s="28">
        <v>414.15412226818216</v>
      </c>
      <c r="C314" s="29">
        <v>335.1805962487819</v>
      </c>
      <c r="D314" s="29">
        <v>312.0852858596015</v>
      </c>
      <c r="E314" s="34">
        <v>305.24688788595284</v>
      </c>
      <c r="F314" s="31">
        <v>265.4118363095048</v>
      </c>
      <c r="G314" s="32"/>
      <c r="H314" s="220">
        <f t="shared" si="33"/>
        <v>-0.020934633531392688</v>
      </c>
      <c r="I314" s="217">
        <f t="shared" si="33"/>
        <v>-0.0071138734813840365</v>
      </c>
      <c r="J314" s="217">
        <f t="shared" si="33"/>
        <v>-0.0022131059545323906</v>
      </c>
      <c r="K314" s="218">
        <f t="shared" si="33"/>
        <v>-0.013886500425370318</v>
      </c>
      <c r="L314" s="214"/>
    </row>
    <row r="315" spans="1:12" ht="12.75">
      <c r="A315" s="33" t="s">
        <v>178</v>
      </c>
      <c r="B315" s="28">
        <v>408.9315242322757</v>
      </c>
      <c r="C315" s="29">
        <v>349.5130239237704</v>
      </c>
      <c r="D315" s="29">
        <v>317.54308626877406</v>
      </c>
      <c r="E315" s="34">
        <v>302.0972433903978</v>
      </c>
      <c r="F315" s="31">
        <v>290.9648726246859</v>
      </c>
      <c r="G315" s="32"/>
      <c r="H315" s="220">
        <f t="shared" si="33"/>
        <v>-0.015578076137546026</v>
      </c>
      <c r="I315" s="217">
        <f t="shared" si="33"/>
        <v>-0.009546867675286785</v>
      </c>
      <c r="J315" s="217">
        <f t="shared" si="33"/>
        <v>-0.0049740433101330694</v>
      </c>
      <c r="K315" s="218">
        <f t="shared" si="33"/>
        <v>-0.003747601773681386</v>
      </c>
      <c r="L315" s="214"/>
    </row>
    <row r="316" spans="1:12" ht="12.75">
      <c r="A316" s="33" t="s">
        <v>179</v>
      </c>
      <c r="B316" s="28">
        <v>46.470046681006</v>
      </c>
      <c r="C316" s="29">
        <v>57.70318575970023</v>
      </c>
      <c r="D316" s="29">
        <v>68.531668810812</v>
      </c>
      <c r="E316" s="34">
        <v>64.45325764745766</v>
      </c>
      <c r="F316" s="31">
        <v>67.34164802754485</v>
      </c>
      <c r="G316" s="32"/>
      <c r="H316" s="220">
        <f t="shared" si="33"/>
        <v>0.021886515144163177</v>
      </c>
      <c r="I316" s="217">
        <f t="shared" si="33"/>
        <v>0.017347100472921984</v>
      </c>
      <c r="J316" s="217">
        <f t="shared" si="33"/>
        <v>-0.006116784175944301</v>
      </c>
      <c r="K316" s="218">
        <f t="shared" si="33"/>
        <v>0.004393484498587119</v>
      </c>
      <c r="L316" s="214"/>
    </row>
    <row r="317" spans="1:12" ht="12.75">
      <c r="A317" s="33" t="s">
        <v>180</v>
      </c>
      <c r="B317" s="28">
        <v>0</v>
      </c>
      <c r="C317" s="29">
        <v>0</v>
      </c>
      <c r="D317" s="29">
        <v>-34.87</v>
      </c>
      <c r="E317" s="34">
        <v>-41.946666666666665</v>
      </c>
      <c r="F317" s="31">
        <v>-64.02</v>
      </c>
      <c r="G317" s="32"/>
      <c r="H317" s="220"/>
      <c r="I317" s="217"/>
      <c r="J317" s="217">
        <f>(E317/D317)^0.1-1</f>
        <v>0.018648970851969038</v>
      </c>
      <c r="K317" s="218">
        <f>(F317/E317)^0.1-1</f>
        <v>0.04318617169922878</v>
      </c>
      <c r="L317" s="214"/>
    </row>
    <row r="318" spans="1:12" ht="12.75">
      <c r="A318" s="193" t="s">
        <v>181</v>
      </c>
      <c r="B318" s="194">
        <f>SUM(B312:B317)</f>
        <v>4061.7548984914715</v>
      </c>
      <c r="C318" s="194">
        <f>SUM(C312:C317)</f>
        <v>3971.7723716039923</v>
      </c>
      <c r="D318" s="194">
        <f>SUM(D312:D317)</f>
        <v>3868.387300904443</v>
      </c>
      <c r="E318" s="194">
        <f>SUM(E312:E317)</f>
        <v>3810.930492405736</v>
      </c>
      <c r="F318" s="194">
        <f>SUM(F312:F317)</f>
        <v>3577.727546180079</v>
      </c>
      <c r="G318" s="195"/>
      <c r="H318" s="221">
        <f>(C318/B318)^0.1-1</f>
        <v>-0.0022377609662188602</v>
      </c>
      <c r="I318" s="222">
        <f>(D318/C318)^0.1-1</f>
        <v>-0.0026339983433828484</v>
      </c>
      <c r="J318" s="222">
        <f>(E318/D318)^0.1-1</f>
        <v>-0.0014953128069298272</v>
      </c>
      <c r="K318" s="223">
        <f>(F318/E318)^0.1-1</f>
        <v>-0.006294659878932851</v>
      </c>
      <c r="L318" s="214"/>
    </row>
    <row r="319" spans="1:12" ht="12.75">
      <c r="A319" s="35"/>
      <c r="B319" s="28"/>
      <c r="C319" s="29"/>
      <c r="D319" s="29"/>
      <c r="E319" s="30"/>
      <c r="F319" s="31"/>
      <c r="G319" s="196"/>
      <c r="H319" s="228"/>
      <c r="I319" s="228"/>
      <c r="J319" s="228"/>
      <c r="K319" s="228"/>
      <c r="L319" s="214"/>
    </row>
    <row r="320" spans="1:12" ht="12.75">
      <c r="A320" s="47" t="s">
        <v>55</v>
      </c>
      <c r="B320" s="28"/>
      <c r="C320" s="29"/>
      <c r="D320" s="29"/>
      <c r="E320" s="34"/>
      <c r="F320" s="31"/>
      <c r="G320" s="32"/>
      <c r="H320" s="228"/>
      <c r="I320" s="228"/>
      <c r="J320" s="228"/>
      <c r="K320" s="228"/>
      <c r="L320" s="214"/>
    </row>
    <row r="321" spans="1:12" ht="12.75">
      <c r="A321" s="197" t="s">
        <v>175</v>
      </c>
      <c r="B321" s="28">
        <v>687.3941410927359</v>
      </c>
      <c r="C321" s="29">
        <v>547.3304174167887</v>
      </c>
      <c r="D321" s="29">
        <v>521.2424849806366</v>
      </c>
      <c r="E321" s="34">
        <v>512.6985478893837</v>
      </c>
      <c r="F321" s="31">
        <v>453.9555180242171</v>
      </c>
      <c r="G321" s="32"/>
      <c r="H321" s="220">
        <f aca="true" t="shared" si="34" ref="H321:K325">(C321/B321)^0.1-1</f>
        <v>-0.02252788728943944</v>
      </c>
      <c r="I321" s="217">
        <f t="shared" si="34"/>
        <v>-0.004871825784385275</v>
      </c>
      <c r="J321" s="217">
        <f t="shared" si="34"/>
        <v>-0.0016513659124921531</v>
      </c>
      <c r="K321" s="218">
        <f t="shared" si="34"/>
        <v>-0.012095141680225296</v>
      </c>
      <c r="L321" s="214"/>
    </row>
    <row r="322" spans="1:12" ht="12.75">
      <c r="A322" s="192" t="s">
        <v>176</v>
      </c>
      <c r="B322" s="28">
        <v>22.862612</v>
      </c>
      <c r="C322" s="29">
        <v>19.447650649999996</v>
      </c>
      <c r="D322" s="29">
        <v>21.48020745</v>
      </c>
      <c r="E322" s="34">
        <v>23.1111675</v>
      </c>
      <c r="F322" s="31">
        <v>24.2940281</v>
      </c>
      <c r="G322" s="32"/>
      <c r="H322" s="220">
        <f t="shared" si="34"/>
        <v>-0.016047508310807146</v>
      </c>
      <c r="I322" s="217">
        <f t="shared" si="34"/>
        <v>0.00999013692525752</v>
      </c>
      <c r="J322" s="217">
        <f t="shared" si="34"/>
        <v>0.007345246432629571</v>
      </c>
      <c r="K322" s="218">
        <f t="shared" si="34"/>
        <v>0.005003940167031207</v>
      </c>
      <c r="L322" s="214"/>
    </row>
    <row r="323" spans="1:12" ht="12.75">
      <c r="A323" s="33" t="s">
        <v>177</v>
      </c>
      <c r="B323" s="28">
        <v>121.03563674788079</v>
      </c>
      <c r="C323" s="29">
        <v>84.28736415791742</v>
      </c>
      <c r="D323" s="29">
        <v>69.97993761132624</v>
      </c>
      <c r="E323" s="34">
        <v>66.73265166332068</v>
      </c>
      <c r="F323" s="31">
        <v>56.55806789093427</v>
      </c>
      <c r="G323" s="32"/>
      <c r="H323" s="220">
        <f t="shared" si="34"/>
        <v>-0.03553844343617074</v>
      </c>
      <c r="I323" s="217">
        <f t="shared" si="34"/>
        <v>-0.018430381142923724</v>
      </c>
      <c r="J323" s="217">
        <f t="shared" si="34"/>
        <v>-0.004740153054783813</v>
      </c>
      <c r="K323" s="218">
        <f t="shared" si="34"/>
        <v>-0.016406572025752464</v>
      </c>
      <c r="L323" s="214"/>
    </row>
    <row r="324" spans="1:12" ht="12.75">
      <c r="A324" s="33" t="s">
        <v>178</v>
      </c>
      <c r="B324" s="28">
        <v>50.53039953338252</v>
      </c>
      <c r="C324" s="29">
        <v>53.48808515695418</v>
      </c>
      <c r="D324" s="29">
        <v>50.09580587995571</v>
      </c>
      <c r="E324" s="34">
        <v>50.37514195556369</v>
      </c>
      <c r="F324" s="31">
        <v>48.4589376027454</v>
      </c>
      <c r="G324" s="32"/>
      <c r="H324" s="220">
        <f t="shared" si="34"/>
        <v>0.0057045891142895044</v>
      </c>
      <c r="I324" s="217">
        <f t="shared" si="34"/>
        <v>-0.006530744597241789</v>
      </c>
      <c r="J324" s="217">
        <f t="shared" si="34"/>
        <v>0.000556209489538606</v>
      </c>
      <c r="K324" s="218">
        <f t="shared" si="34"/>
        <v>-0.0038705944907792</v>
      </c>
      <c r="L324" s="214"/>
    </row>
    <row r="325" spans="1:12" ht="12.75">
      <c r="A325" s="33" t="s">
        <v>179</v>
      </c>
      <c r="B325" s="28">
        <v>1.2997156739431763</v>
      </c>
      <c r="C325" s="29">
        <v>3.256592997386148</v>
      </c>
      <c r="D325" s="29">
        <v>4.839287698978719</v>
      </c>
      <c r="E325" s="34">
        <v>7.724963333057938</v>
      </c>
      <c r="F325" s="31">
        <v>8.164156023442182</v>
      </c>
      <c r="G325" s="32"/>
      <c r="H325" s="220">
        <f t="shared" si="34"/>
        <v>0.09620432907424781</v>
      </c>
      <c r="I325" s="217">
        <f t="shared" si="34"/>
        <v>0.04040347892446272</v>
      </c>
      <c r="J325" s="217">
        <f t="shared" si="34"/>
        <v>0.047879872233818066</v>
      </c>
      <c r="K325" s="218">
        <f t="shared" si="34"/>
        <v>0.005544944578817601</v>
      </c>
      <c r="L325" s="214"/>
    </row>
    <row r="326" spans="1:12" ht="12.75">
      <c r="A326" s="33" t="s">
        <v>180</v>
      </c>
      <c r="B326" s="28">
        <v>0</v>
      </c>
      <c r="C326" s="29">
        <v>0</v>
      </c>
      <c r="D326" s="29">
        <v>-14.85</v>
      </c>
      <c r="E326" s="34">
        <v>-22.22</v>
      </c>
      <c r="F326" s="31">
        <v>-30.286666666666665</v>
      </c>
      <c r="G326" s="32"/>
      <c r="H326" s="220"/>
      <c r="I326" s="217"/>
      <c r="J326" s="217">
        <f>(E326/D326)^0.1-1</f>
        <v>0.04112232704295837</v>
      </c>
      <c r="K326" s="218">
        <f>(F326/E326)^0.1-1</f>
        <v>0.03145608504514219</v>
      </c>
      <c r="L326" s="214"/>
    </row>
    <row r="327" spans="1:12" ht="12.75">
      <c r="A327" s="193" t="s">
        <v>181</v>
      </c>
      <c r="B327" s="194">
        <f>SUM(B321:B326)</f>
        <v>883.1225050479424</v>
      </c>
      <c r="C327" s="194">
        <f>SUM(C321:C326)</f>
        <v>707.8101103790465</v>
      </c>
      <c r="D327" s="194">
        <f>SUM(D321:D326)</f>
        <v>652.7877236208973</v>
      </c>
      <c r="E327" s="194">
        <f>SUM(E321:E326)</f>
        <v>638.4224723413259</v>
      </c>
      <c r="F327" s="194">
        <f>SUM(F321:F326)</f>
        <v>561.1440409746723</v>
      </c>
      <c r="G327" s="195"/>
      <c r="H327" s="221">
        <f>(C327/B327)^0.1-1</f>
        <v>-0.021885761635660805</v>
      </c>
      <c r="I327" s="222">
        <f>(D327/C327)^0.1-1</f>
        <v>-0.008059730224125095</v>
      </c>
      <c r="J327" s="222">
        <f>(E327/D327)^0.1-1</f>
        <v>-0.0022227012524440593</v>
      </c>
      <c r="K327" s="223">
        <f>(F327/E327)^0.1-1</f>
        <v>-0.012819384285770452</v>
      </c>
      <c r="L327" s="214"/>
    </row>
    <row r="328" spans="1:12" ht="12.75">
      <c r="A328" s="35"/>
      <c r="B328" s="28"/>
      <c r="C328" s="29"/>
      <c r="D328" s="29"/>
      <c r="E328" s="30"/>
      <c r="F328" s="31"/>
      <c r="G328" s="196"/>
      <c r="H328" s="224"/>
      <c r="I328" s="225"/>
      <c r="J328" s="225"/>
      <c r="K328" s="226"/>
      <c r="L328" s="214"/>
    </row>
    <row r="329" spans="1:12" ht="12.75">
      <c r="A329" s="200" t="s">
        <v>22</v>
      </c>
      <c r="B329" s="28"/>
      <c r="C329" s="29"/>
      <c r="D329" s="29"/>
      <c r="E329" s="34"/>
      <c r="F329" s="31"/>
      <c r="G329" s="32"/>
      <c r="H329" s="220"/>
      <c r="I329" s="217"/>
      <c r="J329" s="217"/>
      <c r="K329" s="218"/>
      <c r="L329" s="214"/>
    </row>
    <row r="330" spans="1:12" ht="12.75">
      <c r="A330" s="197" t="s">
        <v>175</v>
      </c>
      <c r="B330" s="28">
        <v>71.35047146326144</v>
      </c>
      <c r="C330" s="29">
        <v>77.25987356918566</v>
      </c>
      <c r="D330" s="29">
        <v>84.40678389827623</v>
      </c>
      <c r="E330" s="34">
        <v>87.80086028897543</v>
      </c>
      <c r="F330" s="31">
        <v>84.96973442842369</v>
      </c>
      <c r="G330" s="32"/>
      <c r="H330" s="220"/>
      <c r="I330" s="217"/>
      <c r="J330" s="217"/>
      <c r="K330" s="218"/>
      <c r="L330" s="214"/>
    </row>
    <row r="331" spans="1:12" ht="12.75">
      <c r="A331" s="192" t="s">
        <v>176</v>
      </c>
      <c r="B331" s="28">
        <v>3.74951155</v>
      </c>
      <c r="C331" s="29">
        <v>3.3878819</v>
      </c>
      <c r="D331" s="29">
        <v>3.45760375</v>
      </c>
      <c r="E331" s="34">
        <v>3.69869555</v>
      </c>
      <c r="F331" s="31">
        <v>3.9700599999999997</v>
      </c>
      <c r="G331" s="32"/>
      <c r="H331" s="220">
        <f aca="true" t="shared" si="35" ref="H331:K334">(C331/B331)^0.1-1</f>
        <v>-0.010090808710367383</v>
      </c>
      <c r="I331" s="217">
        <f t="shared" si="35"/>
        <v>0.002039163619889095</v>
      </c>
      <c r="J331" s="217">
        <f t="shared" si="35"/>
        <v>0.006763209110045798</v>
      </c>
      <c r="K331" s="218">
        <f t="shared" si="35"/>
        <v>0.007105223617778211</v>
      </c>
      <c r="L331" s="214"/>
    </row>
    <row r="332" spans="1:12" ht="12.75">
      <c r="A332" s="33" t="s">
        <v>177</v>
      </c>
      <c r="B332" s="28">
        <v>11.845269141664819</v>
      </c>
      <c r="C332" s="29">
        <v>11.798751473473015</v>
      </c>
      <c r="D332" s="29">
        <v>16.054458709363026</v>
      </c>
      <c r="E332" s="34">
        <v>16.777004709676703</v>
      </c>
      <c r="F332" s="31">
        <v>16.382797052218837</v>
      </c>
      <c r="G332" s="32"/>
      <c r="H332" s="220">
        <f t="shared" si="35"/>
        <v>-0.00039340667288123576</v>
      </c>
      <c r="I332" s="217">
        <f t="shared" si="35"/>
        <v>0.03127849455246445</v>
      </c>
      <c r="J332" s="217">
        <f t="shared" si="35"/>
        <v>0.004411961098657935</v>
      </c>
      <c r="K332" s="218">
        <f t="shared" si="35"/>
        <v>-0.0023749111709697734</v>
      </c>
      <c r="L332" s="214"/>
    </row>
    <row r="333" spans="1:12" ht="12.75">
      <c r="A333" s="33" t="s">
        <v>178</v>
      </c>
      <c r="B333" s="28">
        <v>9.084809890418718</v>
      </c>
      <c r="C333" s="29">
        <v>9.168185466435457</v>
      </c>
      <c r="D333" s="29">
        <v>7.604639278514465</v>
      </c>
      <c r="E333" s="34">
        <v>7.059550249318827</v>
      </c>
      <c r="F333" s="31">
        <v>6.966631378578751</v>
      </c>
      <c r="G333" s="32"/>
      <c r="H333" s="220">
        <f t="shared" si="35"/>
        <v>0.0009139787796528243</v>
      </c>
      <c r="I333" s="217">
        <f t="shared" si="35"/>
        <v>-0.018524364888653166</v>
      </c>
      <c r="J333" s="217">
        <f t="shared" si="35"/>
        <v>-0.007410123350399145</v>
      </c>
      <c r="K333" s="218">
        <f t="shared" si="35"/>
        <v>-0.0013240766758699785</v>
      </c>
      <c r="L333" s="214"/>
    </row>
    <row r="334" spans="1:12" ht="12.75">
      <c r="A334" s="33" t="s">
        <v>179</v>
      </c>
      <c r="B334" s="28">
        <v>6.357126401279831</v>
      </c>
      <c r="C334" s="29">
        <v>3.580934155481168</v>
      </c>
      <c r="D334" s="29">
        <v>2.619649435869729</v>
      </c>
      <c r="E334" s="34">
        <v>2.8354223213064267</v>
      </c>
      <c r="F334" s="31">
        <v>2.9490993476558947</v>
      </c>
      <c r="G334" s="32"/>
      <c r="H334" s="220">
        <f t="shared" si="35"/>
        <v>-0.055779231072060065</v>
      </c>
      <c r="I334" s="217">
        <f t="shared" si="35"/>
        <v>-0.0307748293111757</v>
      </c>
      <c r="J334" s="217">
        <f t="shared" si="35"/>
        <v>0.007946445458093088</v>
      </c>
      <c r="K334" s="218">
        <f t="shared" si="35"/>
        <v>0.003938628573180392</v>
      </c>
      <c r="L334" s="214"/>
    </row>
    <row r="335" spans="1:12" ht="12.75">
      <c r="A335" s="33" t="s">
        <v>180</v>
      </c>
      <c r="B335" s="28">
        <v>0</v>
      </c>
      <c r="C335" s="29">
        <v>0</v>
      </c>
      <c r="D335" s="29">
        <v>-0.8066666666666666</v>
      </c>
      <c r="E335" s="34">
        <v>-3.8866666666666667</v>
      </c>
      <c r="F335" s="31">
        <v>-8.066666666666666</v>
      </c>
      <c r="G335" s="32"/>
      <c r="H335" s="220"/>
      <c r="I335" s="217"/>
      <c r="J335" s="217">
        <f>(E335/D335)^0.1-1</f>
        <v>0.17027605342220897</v>
      </c>
      <c r="K335" s="218">
        <f>(F335/E335)^0.1-1</f>
        <v>0.07575080948868695</v>
      </c>
      <c r="L335" s="214"/>
    </row>
    <row r="336" spans="1:12" ht="12.75">
      <c r="A336" s="193" t="s">
        <v>181</v>
      </c>
      <c r="B336" s="194">
        <f>SUM(B330:B335)</f>
        <v>102.3871884466248</v>
      </c>
      <c r="C336" s="194">
        <f>SUM(C330:C335)</f>
        <v>105.1956265645753</v>
      </c>
      <c r="D336" s="194">
        <f>SUM(D330:D335)</f>
        <v>113.3364684053568</v>
      </c>
      <c r="E336" s="194">
        <f>SUM(E330:E335)</f>
        <v>114.28486645261071</v>
      </c>
      <c r="F336" s="194">
        <f>SUM(F330:F335)</f>
        <v>107.17165554021051</v>
      </c>
      <c r="G336" s="195"/>
      <c r="H336" s="221">
        <f>(C336/B336)^0.1-1</f>
        <v>0.002709678049924058</v>
      </c>
      <c r="I336" s="222">
        <f>(D336/C336)^0.1-1</f>
        <v>0.007481776072939983</v>
      </c>
      <c r="J336" s="222">
        <f>(E336/D336)^0.1-1</f>
        <v>0.0008336642135733374</v>
      </c>
      <c r="K336" s="223">
        <f>(F336/E336)^0.1-1</f>
        <v>-0.006405631273191603</v>
      </c>
      <c r="L336" s="214"/>
    </row>
    <row r="337" spans="1:12" ht="12.75">
      <c r="A337"/>
      <c r="B337"/>
      <c r="C337"/>
      <c r="D337"/>
      <c r="E337"/>
      <c r="F337"/>
      <c r="G337"/>
      <c r="H337" s="228"/>
      <c r="I337" s="228"/>
      <c r="J337" s="228"/>
      <c r="K337" s="228"/>
      <c r="L337" s="214"/>
    </row>
    <row r="338" spans="1:12" ht="12.75">
      <c r="A338" s="200" t="s">
        <v>171</v>
      </c>
      <c r="B338" s="28"/>
      <c r="C338" s="29"/>
      <c r="D338" s="29"/>
      <c r="E338" s="34"/>
      <c r="F338" s="31"/>
      <c r="G338" s="32"/>
      <c r="H338" s="220"/>
      <c r="I338" s="217"/>
      <c r="J338" s="217"/>
      <c r="K338" s="218"/>
      <c r="L338" s="214"/>
    </row>
    <row r="339" spans="1:12" ht="12.75">
      <c r="A339" s="197" t="s">
        <v>175</v>
      </c>
      <c r="B339" s="28">
        <f aca="true" t="shared" si="36" ref="B339:F344">B303-B240-B249</f>
        <v>4201.244953861923</v>
      </c>
      <c r="C339" s="28">
        <f t="shared" si="36"/>
        <v>4069.422971944065</v>
      </c>
      <c r="D339" s="28">
        <f t="shared" si="36"/>
        <v>4047.6909180050834</v>
      </c>
      <c r="E339" s="28">
        <f t="shared" si="36"/>
        <v>4087.8204282097577</v>
      </c>
      <c r="F339" s="28">
        <f t="shared" si="36"/>
        <v>3963.1418509317427</v>
      </c>
      <c r="G339" s="32"/>
      <c r="H339" s="220">
        <f aca="true" t="shared" si="37" ref="H339:K343">(C339/B339)^0.1-1</f>
        <v>-0.0031828923723552505</v>
      </c>
      <c r="I339" s="217">
        <f t="shared" si="37"/>
        <v>-0.0005353205294048591</v>
      </c>
      <c r="J339" s="217">
        <f t="shared" si="37"/>
        <v>0.00098702184088717</v>
      </c>
      <c r="K339" s="218">
        <f t="shared" si="37"/>
        <v>-0.003092689550488359</v>
      </c>
      <c r="L339" s="214"/>
    </row>
    <row r="340" spans="1:12" ht="12.75">
      <c r="A340" s="192" t="s">
        <v>176</v>
      </c>
      <c r="B340" s="28">
        <f t="shared" si="36"/>
        <v>159.66742255000003</v>
      </c>
      <c r="C340" s="28">
        <f t="shared" si="36"/>
        <v>159.08413140000005</v>
      </c>
      <c r="D340" s="28">
        <f t="shared" si="36"/>
        <v>177.6887836</v>
      </c>
      <c r="E340" s="28">
        <f t="shared" si="36"/>
        <v>192.4157765</v>
      </c>
      <c r="F340" s="28">
        <f t="shared" si="36"/>
        <v>208.29164894999997</v>
      </c>
      <c r="G340" s="32"/>
      <c r="H340" s="220">
        <f t="shared" si="37"/>
        <v>-0.0003659182637870684</v>
      </c>
      <c r="I340" s="217">
        <f t="shared" si="37"/>
        <v>0.011121430650178787</v>
      </c>
      <c r="J340" s="217">
        <f t="shared" si="37"/>
        <v>0.007994276946596601</v>
      </c>
      <c r="K340" s="218">
        <f t="shared" si="37"/>
        <v>0.007959582651902775</v>
      </c>
      <c r="L340" s="214"/>
    </row>
    <row r="341" spans="1:12" ht="12.75">
      <c r="A341" s="33" t="s">
        <v>177</v>
      </c>
      <c r="B341" s="28">
        <f t="shared" si="36"/>
        <v>660.7982985341986</v>
      </c>
      <c r="C341" s="28">
        <f t="shared" si="36"/>
        <v>523.9123054650122</v>
      </c>
      <c r="D341" s="28">
        <f t="shared" si="36"/>
        <v>486.05571292125956</v>
      </c>
      <c r="E341" s="28">
        <f t="shared" si="36"/>
        <v>471.9346376771683</v>
      </c>
      <c r="F341" s="28">
        <f t="shared" si="36"/>
        <v>407.15132856596796</v>
      </c>
      <c r="G341" s="32"/>
      <c r="H341" s="220">
        <f t="shared" si="37"/>
        <v>-0.022945097273076587</v>
      </c>
      <c r="I341" s="217">
        <f t="shared" si="37"/>
        <v>-0.007472050524000573</v>
      </c>
      <c r="J341" s="217">
        <f t="shared" si="37"/>
        <v>-0.002943933750630512</v>
      </c>
      <c r="K341" s="218">
        <f t="shared" si="37"/>
        <v>-0.014657080280726098</v>
      </c>
      <c r="L341" s="214"/>
    </row>
    <row r="342" spans="1:12" ht="12.75">
      <c r="A342" s="33" t="s">
        <v>178</v>
      </c>
      <c r="B342" s="28">
        <f t="shared" si="36"/>
        <v>540.4309570395422</v>
      </c>
      <c r="C342" s="28">
        <f t="shared" si="36"/>
        <v>472.5098464677949</v>
      </c>
      <c r="D342" s="28">
        <f t="shared" si="36"/>
        <v>440.54668240563893</v>
      </c>
      <c r="E342" s="28">
        <f t="shared" si="36"/>
        <v>427.81874662693457</v>
      </c>
      <c r="F342" s="28">
        <f t="shared" si="36"/>
        <v>416.1134250807381</v>
      </c>
      <c r="G342" s="32"/>
      <c r="H342" s="220">
        <f t="shared" si="37"/>
        <v>-0.013341039242852792</v>
      </c>
      <c r="I342" s="217">
        <f t="shared" si="37"/>
        <v>-0.006979744651100295</v>
      </c>
      <c r="J342" s="217">
        <f t="shared" si="37"/>
        <v>-0.0029273867243990725</v>
      </c>
      <c r="K342" s="218">
        <f t="shared" si="37"/>
        <v>-0.002770329251409187</v>
      </c>
      <c r="L342" s="214"/>
    </row>
    <row r="343" spans="1:12" ht="12.75">
      <c r="A343" s="33" t="s">
        <v>179</v>
      </c>
      <c r="B343" s="28">
        <f t="shared" si="36"/>
        <v>55.40880358126916</v>
      </c>
      <c r="C343" s="28">
        <f t="shared" si="36"/>
        <v>66.49061111897946</v>
      </c>
      <c r="D343" s="28">
        <f t="shared" si="36"/>
        <v>78.05110223854844</v>
      </c>
      <c r="E343" s="28">
        <f t="shared" si="36"/>
        <v>77.37754921067229</v>
      </c>
      <c r="F343" s="28">
        <f t="shared" si="36"/>
        <v>81.03315959098367</v>
      </c>
      <c r="G343" s="32"/>
      <c r="H343" s="220">
        <f t="shared" si="37"/>
        <v>0.018399447860849127</v>
      </c>
      <c r="I343" s="217">
        <f t="shared" si="37"/>
        <v>0.016159476356003122</v>
      </c>
      <c r="J343" s="217">
        <f t="shared" si="37"/>
        <v>-0.0008663337590789633</v>
      </c>
      <c r="K343" s="218">
        <f t="shared" si="37"/>
        <v>0.004626848151772611</v>
      </c>
      <c r="L343" s="214"/>
    </row>
    <row r="344" spans="1:12" ht="12.75">
      <c r="A344" s="33" t="s">
        <v>180</v>
      </c>
      <c r="B344" s="28">
        <f t="shared" si="36"/>
        <v>0</v>
      </c>
      <c r="C344" s="28">
        <f t="shared" si="36"/>
        <v>0</v>
      </c>
      <c r="D344" s="28">
        <f t="shared" si="36"/>
        <v>-54.11999999999998</v>
      </c>
      <c r="E344" s="28">
        <f t="shared" si="36"/>
        <v>-74.36000000000001</v>
      </c>
      <c r="F344" s="28">
        <f t="shared" si="36"/>
        <v>-111.90666666666667</v>
      </c>
      <c r="G344" s="32"/>
      <c r="H344" s="220"/>
      <c r="I344" s="217"/>
      <c r="J344" s="217">
        <f>(E344/D344)^0.1-1</f>
        <v>0.03228153589572891</v>
      </c>
      <c r="K344" s="218">
        <f>(F344/E344)^0.1-1</f>
        <v>0.04172157253976705</v>
      </c>
      <c r="L344" s="214"/>
    </row>
    <row r="345" spans="1:12" ht="12.75">
      <c r="A345" s="193" t="s">
        <v>181</v>
      </c>
      <c r="B345" s="194">
        <f>SUM(B339:B344)</f>
        <v>5617.550435566934</v>
      </c>
      <c r="C345" s="194">
        <f>SUM(C339:C344)</f>
        <v>5291.419866395851</v>
      </c>
      <c r="D345" s="194">
        <f>SUM(D339:D344)</f>
        <v>5175.91319917053</v>
      </c>
      <c r="E345" s="194">
        <f>SUM(E339:E344)</f>
        <v>5183.007138224533</v>
      </c>
      <c r="F345" s="194">
        <f>SUM(F339:F344)</f>
        <v>4963.824746452766</v>
      </c>
      <c r="G345" s="195"/>
      <c r="H345" s="221">
        <f>(C345/B345)^0.1-1</f>
        <v>-0.005963058742260219</v>
      </c>
      <c r="I345" s="222">
        <f>(D345/C345)^0.1-1</f>
        <v>-0.002204649024574956</v>
      </c>
      <c r="J345" s="222">
        <f>(E345/D345)^0.1-1</f>
        <v>0.00013697230517206727</v>
      </c>
      <c r="K345" s="223">
        <f>(F345/E345)^0.1-1</f>
        <v>-0.004311563868113599</v>
      </c>
      <c r="L345" s="214"/>
    </row>
    <row r="346" spans="1:12" ht="12.75">
      <c r="A346"/>
      <c r="B346"/>
      <c r="C346"/>
      <c r="D346"/>
      <c r="E346"/>
      <c r="F346"/>
      <c r="G346"/>
      <c r="H346" s="227"/>
      <c r="I346" s="227"/>
      <c r="J346" s="227"/>
      <c r="K346" s="227"/>
      <c r="L346" s="214"/>
    </row>
    <row r="347" spans="1:12" ht="12.75">
      <c r="A347"/>
      <c r="B347"/>
      <c r="C347"/>
      <c r="D347"/>
      <c r="E347"/>
      <c r="F347"/>
      <c r="G347"/>
      <c r="H347" s="227"/>
      <c r="I347" s="227"/>
      <c r="J347" s="227"/>
      <c r="K347" s="227"/>
      <c r="L347" s="214"/>
    </row>
    <row r="348" spans="8:12" ht="12.75">
      <c r="H348" s="214"/>
      <c r="I348" s="214"/>
      <c r="J348" s="214"/>
      <c r="K348" s="214"/>
      <c r="L348" s="214"/>
    </row>
    <row r="349" spans="1:12" ht="12.75">
      <c r="A349" s="207"/>
      <c r="H349" s="214"/>
      <c r="I349" s="214"/>
      <c r="J349" s="214"/>
      <c r="K349" s="214"/>
      <c r="L349" s="214"/>
    </row>
    <row r="350" spans="8:12" ht="12.75">
      <c r="H350" s="214"/>
      <c r="I350" s="214"/>
      <c r="J350" s="214"/>
      <c r="K350" s="214"/>
      <c r="L350" s="214"/>
    </row>
    <row r="351" spans="8:12" ht="12.75">
      <c r="H351" s="214"/>
      <c r="I351" s="214"/>
      <c r="J351" s="214"/>
      <c r="K351" s="214"/>
      <c r="L351" s="214"/>
    </row>
    <row r="352" spans="8:12" ht="12.75">
      <c r="H352" s="214"/>
      <c r="I352" s="214"/>
      <c r="J352" s="214"/>
      <c r="K352" s="214"/>
      <c r="L352" s="214"/>
    </row>
    <row r="353" spans="8:12" ht="12.75">
      <c r="H353" s="214"/>
      <c r="I353" s="214"/>
      <c r="J353" s="214"/>
      <c r="K353" s="214"/>
      <c r="L353" s="214"/>
    </row>
    <row r="354" spans="8:12" ht="12.75">
      <c r="H354" s="214"/>
      <c r="I354" s="214"/>
      <c r="J354" s="214"/>
      <c r="K354" s="214"/>
      <c r="L354" s="214"/>
    </row>
    <row r="355" spans="8:12" ht="12.75">
      <c r="H355" s="214"/>
      <c r="I355" s="214"/>
      <c r="J355" s="214"/>
      <c r="K355" s="214"/>
      <c r="L355" s="214"/>
    </row>
    <row r="356" spans="8:12" ht="12.75">
      <c r="H356" s="214"/>
      <c r="I356" s="214"/>
      <c r="J356" s="214"/>
      <c r="K356" s="214"/>
      <c r="L356" s="214"/>
    </row>
    <row r="357" spans="8:12" ht="12.75">
      <c r="H357" s="214"/>
      <c r="I357" s="214"/>
      <c r="J357" s="214"/>
      <c r="K357" s="214"/>
      <c r="L357" s="214"/>
    </row>
    <row r="358" spans="8:12" ht="12.75">
      <c r="H358" s="214"/>
      <c r="I358" s="214"/>
      <c r="J358" s="214"/>
      <c r="K358" s="214"/>
      <c r="L358" s="214"/>
    </row>
    <row r="359" spans="8:12" ht="12.75">
      <c r="H359" s="214"/>
      <c r="I359" s="214"/>
      <c r="J359" s="214"/>
      <c r="K359" s="214"/>
      <c r="L359" s="214"/>
    </row>
    <row r="360" spans="8:12" ht="12.75">
      <c r="H360" s="214"/>
      <c r="I360" s="214"/>
      <c r="J360" s="214"/>
      <c r="K360" s="214"/>
      <c r="L360" s="214"/>
    </row>
    <row r="361" spans="8:12" ht="12.75">
      <c r="H361" s="214"/>
      <c r="I361" s="214"/>
      <c r="J361" s="214"/>
      <c r="K361" s="214"/>
      <c r="L361" s="214"/>
    </row>
    <row r="362" spans="8:12" ht="12.75">
      <c r="H362" s="214"/>
      <c r="I362" s="214"/>
      <c r="J362" s="214"/>
      <c r="K362" s="214"/>
      <c r="L362" s="214"/>
    </row>
    <row r="363" spans="8:12" ht="12.75">
      <c r="H363" s="214"/>
      <c r="I363" s="214"/>
      <c r="J363" s="214"/>
      <c r="K363" s="214"/>
      <c r="L363" s="214"/>
    </row>
    <row r="364" spans="8:12" ht="12.75">
      <c r="H364" s="214"/>
      <c r="I364" s="214"/>
      <c r="J364" s="214"/>
      <c r="K364" s="214"/>
      <c r="L364" s="214"/>
    </row>
    <row r="365" spans="8:12" ht="12.75">
      <c r="H365" s="214"/>
      <c r="I365" s="214"/>
      <c r="J365" s="214"/>
      <c r="K365" s="214"/>
      <c r="L365" s="214"/>
    </row>
    <row r="366" spans="8:12" ht="12.75">
      <c r="H366" s="214"/>
      <c r="I366" s="214"/>
      <c r="J366" s="214"/>
      <c r="K366" s="214"/>
      <c r="L366" s="214"/>
    </row>
    <row r="367" spans="8:12" ht="12.75">
      <c r="H367" s="214"/>
      <c r="I367" s="214"/>
      <c r="J367" s="214"/>
      <c r="K367" s="214"/>
      <c r="L367" s="214"/>
    </row>
    <row r="368" spans="8:12" ht="12.75">
      <c r="H368" s="214"/>
      <c r="I368" s="214"/>
      <c r="J368" s="214"/>
      <c r="K368" s="214"/>
      <c r="L368" s="214"/>
    </row>
    <row r="369" spans="8:12" ht="12.75">
      <c r="H369" s="214"/>
      <c r="I369" s="214"/>
      <c r="J369" s="214"/>
      <c r="K369" s="214"/>
      <c r="L369" s="214"/>
    </row>
    <row r="370" spans="8:12" ht="12.75">
      <c r="H370" s="214"/>
      <c r="I370" s="214"/>
      <c r="J370" s="214"/>
      <c r="K370" s="214"/>
      <c r="L370" s="214"/>
    </row>
    <row r="371" spans="8:12" ht="12.75">
      <c r="H371" s="214"/>
      <c r="I371" s="214"/>
      <c r="J371" s="214"/>
      <c r="K371" s="214"/>
      <c r="L371" s="214"/>
    </row>
    <row r="372" spans="8:12" ht="12.75">
      <c r="H372" s="214"/>
      <c r="I372" s="214"/>
      <c r="J372" s="214"/>
      <c r="K372" s="214"/>
      <c r="L372" s="214"/>
    </row>
    <row r="373" spans="8:12" ht="12.75">
      <c r="H373" s="214"/>
      <c r="I373" s="214"/>
      <c r="J373" s="214"/>
      <c r="K373" s="214"/>
      <c r="L373" s="214"/>
    </row>
    <row r="374" spans="8:12" ht="12.75">
      <c r="H374" s="214"/>
      <c r="I374" s="214"/>
      <c r="J374" s="214"/>
      <c r="K374" s="214"/>
      <c r="L374" s="214"/>
    </row>
    <row r="375" spans="8:12" ht="12.75">
      <c r="H375" s="214"/>
      <c r="I375" s="214"/>
      <c r="J375" s="214"/>
      <c r="K375" s="214"/>
      <c r="L375" s="214"/>
    </row>
    <row r="376" spans="8:12" ht="12.75">
      <c r="H376" s="214"/>
      <c r="I376" s="214"/>
      <c r="J376" s="214"/>
      <c r="K376" s="214"/>
      <c r="L376" s="214"/>
    </row>
    <row r="377" spans="8:12" ht="12.75">
      <c r="H377" s="214"/>
      <c r="I377" s="214"/>
      <c r="J377" s="214"/>
      <c r="K377" s="214"/>
      <c r="L377" s="214"/>
    </row>
    <row r="378" spans="8:12" ht="12.75">
      <c r="H378" s="214"/>
      <c r="I378" s="214"/>
      <c r="J378" s="214"/>
      <c r="K378" s="214"/>
      <c r="L378" s="214"/>
    </row>
    <row r="379" spans="8:12" ht="12.75">
      <c r="H379" s="214"/>
      <c r="I379" s="214"/>
      <c r="J379" s="214"/>
      <c r="K379" s="214"/>
      <c r="L379" s="214"/>
    </row>
    <row r="380" spans="8:12" ht="12.75">
      <c r="H380" s="214"/>
      <c r="I380" s="214"/>
      <c r="J380" s="214"/>
      <c r="K380" s="214"/>
      <c r="L380" s="214"/>
    </row>
    <row r="381" spans="8:12" ht="12.75">
      <c r="H381" s="214"/>
      <c r="I381" s="214"/>
      <c r="J381" s="214"/>
      <c r="K381" s="214"/>
      <c r="L381" s="214"/>
    </row>
    <row r="382" spans="8:12" ht="12.75">
      <c r="H382" s="214"/>
      <c r="I382" s="214"/>
      <c r="J382" s="214"/>
      <c r="K382" s="214"/>
      <c r="L382" s="214"/>
    </row>
    <row r="383" spans="8:12" ht="12.75">
      <c r="H383" s="214"/>
      <c r="I383" s="214"/>
      <c r="J383" s="214"/>
      <c r="K383" s="214"/>
      <c r="L383" s="214"/>
    </row>
    <row r="384" spans="8:12" ht="12.75">
      <c r="H384" s="214"/>
      <c r="I384" s="214"/>
      <c r="J384" s="214"/>
      <c r="K384" s="214"/>
      <c r="L384" s="214"/>
    </row>
    <row r="385" spans="8:12" ht="12.75">
      <c r="H385" s="214"/>
      <c r="I385" s="214"/>
      <c r="J385" s="214"/>
      <c r="K385" s="214"/>
      <c r="L385" s="214"/>
    </row>
    <row r="386" spans="8:12" ht="12.75">
      <c r="H386" s="214"/>
      <c r="I386" s="214"/>
      <c r="J386" s="214"/>
      <c r="K386" s="214"/>
      <c r="L386" s="214"/>
    </row>
    <row r="387" spans="8:12" ht="12.75">
      <c r="H387" s="214"/>
      <c r="I387" s="214"/>
      <c r="J387" s="214"/>
      <c r="K387" s="214"/>
      <c r="L387" s="214"/>
    </row>
    <row r="388" spans="8:12" ht="12.75">
      <c r="H388" s="214"/>
      <c r="I388" s="214"/>
      <c r="J388" s="214"/>
      <c r="K388" s="214"/>
      <c r="L388" s="214"/>
    </row>
    <row r="389" spans="8:12" ht="12.75">
      <c r="H389" s="214"/>
      <c r="I389" s="214"/>
      <c r="J389" s="214"/>
      <c r="K389" s="214"/>
      <c r="L389" s="214"/>
    </row>
    <row r="390" spans="8:12" ht="12.75">
      <c r="H390" s="214"/>
      <c r="I390" s="214"/>
      <c r="J390" s="214"/>
      <c r="K390" s="214"/>
      <c r="L390" s="214"/>
    </row>
    <row r="391" spans="8:12" ht="12.75">
      <c r="H391" s="214"/>
      <c r="I391" s="214"/>
      <c r="J391" s="214"/>
      <c r="K391" s="214"/>
      <c r="L391" s="214"/>
    </row>
    <row r="392" spans="8:12" ht="12.75">
      <c r="H392" s="214"/>
      <c r="I392" s="214"/>
      <c r="J392" s="214"/>
      <c r="K392" s="214"/>
      <c r="L392" s="214"/>
    </row>
    <row r="393" spans="8:12" ht="12.75">
      <c r="H393" s="214"/>
      <c r="I393" s="214"/>
      <c r="J393" s="214"/>
      <c r="K393" s="214"/>
      <c r="L393" s="214"/>
    </row>
    <row r="394" spans="8:12" ht="12.75">
      <c r="H394" s="214"/>
      <c r="I394" s="214"/>
      <c r="J394" s="214"/>
      <c r="K394" s="214"/>
      <c r="L394" s="214"/>
    </row>
    <row r="395" spans="8:12" ht="12.75">
      <c r="H395" s="214"/>
      <c r="I395" s="214"/>
      <c r="J395" s="214"/>
      <c r="K395" s="214"/>
      <c r="L395" s="214"/>
    </row>
    <row r="396" spans="8:12" ht="12.75">
      <c r="H396" s="214"/>
      <c r="I396" s="214"/>
      <c r="J396" s="214"/>
      <c r="K396" s="214"/>
      <c r="L396" s="214"/>
    </row>
    <row r="397" spans="8:12" ht="12.75">
      <c r="H397" s="214"/>
      <c r="I397" s="214"/>
      <c r="J397" s="214"/>
      <c r="K397" s="214"/>
      <c r="L397" s="214"/>
    </row>
    <row r="398" spans="8:12" ht="12.75">
      <c r="H398" s="214"/>
      <c r="I398" s="214"/>
      <c r="J398" s="214"/>
      <c r="K398" s="214"/>
      <c r="L398" s="214"/>
    </row>
    <row r="399" spans="8:12" ht="12.75">
      <c r="H399" s="214"/>
      <c r="I399" s="214"/>
      <c r="J399" s="214"/>
      <c r="K399" s="214"/>
      <c r="L399" s="214"/>
    </row>
    <row r="400" spans="8:12" ht="12.75">
      <c r="H400" s="214"/>
      <c r="I400" s="214"/>
      <c r="J400" s="214"/>
      <c r="K400" s="214"/>
      <c r="L400" s="214"/>
    </row>
    <row r="401" spans="8:12" ht="12.75">
      <c r="H401" s="214"/>
      <c r="I401" s="214"/>
      <c r="J401" s="214"/>
      <c r="K401" s="214"/>
      <c r="L401" s="214"/>
    </row>
    <row r="402" spans="8:12" ht="12.75">
      <c r="H402" s="214"/>
      <c r="I402" s="214"/>
      <c r="J402" s="214"/>
      <c r="K402" s="214"/>
      <c r="L402" s="214"/>
    </row>
    <row r="403" spans="8:12" ht="12.75">
      <c r="H403" s="214"/>
      <c r="I403" s="214"/>
      <c r="J403" s="214"/>
      <c r="K403" s="214"/>
      <c r="L403" s="214"/>
    </row>
    <row r="404" spans="8:12" ht="12.75">
      <c r="H404" s="214"/>
      <c r="I404" s="214"/>
      <c r="J404" s="214"/>
      <c r="K404" s="214"/>
      <c r="L404" s="214"/>
    </row>
    <row r="405" spans="8:12" ht="12.75">
      <c r="H405" s="214"/>
      <c r="I405" s="214"/>
      <c r="J405" s="214"/>
      <c r="K405" s="214"/>
      <c r="L405" s="214"/>
    </row>
    <row r="406" spans="8:12" ht="12.75">
      <c r="H406" s="214"/>
      <c r="I406" s="214"/>
      <c r="J406" s="214"/>
      <c r="K406" s="214"/>
      <c r="L406" s="214"/>
    </row>
    <row r="407" spans="8:12" ht="12.75">
      <c r="H407" s="214"/>
      <c r="I407" s="214"/>
      <c r="J407" s="214"/>
      <c r="K407" s="214"/>
      <c r="L407" s="214"/>
    </row>
    <row r="408" spans="8:12" ht="12.75">
      <c r="H408" s="214"/>
      <c r="I408" s="214"/>
      <c r="J408" s="214"/>
      <c r="K408" s="214"/>
      <c r="L408" s="214"/>
    </row>
    <row r="409" spans="8:12" ht="12.75">
      <c r="H409" s="214"/>
      <c r="I409" s="214"/>
      <c r="J409" s="214"/>
      <c r="K409" s="214"/>
      <c r="L409" s="214"/>
    </row>
    <row r="410" spans="8:12" ht="12.75">
      <c r="H410" s="214"/>
      <c r="I410" s="214"/>
      <c r="J410" s="214"/>
      <c r="K410" s="214"/>
      <c r="L410" s="214"/>
    </row>
    <row r="411" spans="8:12" ht="12.75">
      <c r="H411" s="214"/>
      <c r="I411" s="214"/>
      <c r="J411" s="214"/>
      <c r="K411" s="214"/>
      <c r="L411" s="214"/>
    </row>
    <row r="412" spans="8:12" ht="12.75">
      <c r="H412" s="214"/>
      <c r="I412" s="214"/>
      <c r="J412" s="214"/>
      <c r="K412" s="214"/>
      <c r="L412" s="214"/>
    </row>
    <row r="413" spans="8:12" ht="12.75">
      <c r="H413" s="214"/>
      <c r="I413" s="214"/>
      <c r="J413" s="214"/>
      <c r="K413" s="214"/>
      <c r="L413" s="214"/>
    </row>
    <row r="414" spans="8:12" ht="12.75">
      <c r="H414" s="214"/>
      <c r="I414" s="214"/>
      <c r="J414" s="214"/>
      <c r="K414" s="214"/>
      <c r="L414" s="214"/>
    </row>
    <row r="415" spans="8:12" ht="12.75">
      <c r="H415" s="214"/>
      <c r="I415" s="214"/>
      <c r="J415" s="214"/>
      <c r="K415" s="214"/>
      <c r="L415" s="214"/>
    </row>
    <row r="416" spans="8:12" ht="12.75">
      <c r="H416" s="214"/>
      <c r="I416" s="214"/>
      <c r="J416" s="214"/>
      <c r="K416" s="214"/>
      <c r="L416" s="214"/>
    </row>
    <row r="417" spans="8:12" ht="12.75">
      <c r="H417" s="214"/>
      <c r="I417" s="214"/>
      <c r="J417" s="214"/>
      <c r="K417" s="214"/>
      <c r="L417" s="214"/>
    </row>
    <row r="418" spans="8:12" ht="12.75">
      <c r="H418" s="214"/>
      <c r="I418" s="214"/>
      <c r="J418" s="214"/>
      <c r="K418" s="214"/>
      <c r="L418" s="214"/>
    </row>
    <row r="419" spans="8:12" ht="12.75">
      <c r="H419" s="214"/>
      <c r="I419" s="214"/>
      <c r="J419" s="214"/>
      <c r="K419" s="214"/>
      <c r="L419" s="214"/>
    </row>
    <row r="420" spans="8:12" ht="12.75">
      <c r="H420" s="214"/>
      <c r="I420" s="214"/>
      <c r="J420" s="214"/>
      <c r="K420" s="214"/>
      <c r="L420" s="214"/>
    </row>
    <row r="421" spans="8:12" ht="12.75">
      <c r="H421" s="214"/>
      <c r="I421" s="214"/>
      <c r="J421" s="214"/>
      <c r="K421" s="214"/>
      <c r="L421" s="214"/>
    </row>
    <row r="422" spans="8:12" ht="12.75">
      <c r="H422" s="214"/>
      <c r="I422" s="214"/>
      <c r="J422" s="214"/>
      <c r="K422" s="214"/>
      <c r="L422" s="214"/>
    </row>
    <row r="423" spans="8:12" ht="12.75">
      <c r="H423" s="214"/>
      <c r="I423" s="214"/>
      <c r="J423" s="214"/>
      <c r="K423" s="214"/>
      <c r="L423" s="214"/>
    </row>
    <row r="424" spans="8:12" ht="12.75">
      <c r="H424" s="214"/>
      <c r="I424" s="214"/>
      <c r="J424" s="214"/>
      <c r="K424" s="214"/>
      <c r="L424" s="214"/>
    </row>
    <row r="425" spans="8:12" ht="12.75">
      <c r="H425" s="214"/>
      <c r="I425" s="214"/>
      <c r="J425" s="214"/>
      <c r="K425" s="214"/>
      <c r="L425" s="214"/>
    </row>
    <row r="426" spans="8:12" ht="12.75">
      <c r="H426" s="214"/>
      <c r="I426" s="214"/>
      <c r="J426" s="214"/>
      <c r="K426" s="214"/>
      <c r="L426" s="214"/>
    </row>
    <row r="427" spans="8:12" ht="12.75">
      <c r="H427" s="214"/>
      <c r="I427" s="214"/>
      <c r="J427" s="214"/>
      <c r="K427" s="214"/>
      <c r="L427" s="214"/>
    </row>
    <row r="428" spans="8:12" ht="12.75">
      <c r="H428" s="214"/>
      <c r="I428" s="214"/>
      <c r="J428" s="214"/>
      <c r="K428" s="214"/>
      <c r="L428" s="214"/>
    </row>
    <row r="429" spans="8:12" ht="12.75">
      <c r="H429" s="214"/>
      <c r="I429" s="214"/>
      <c r="J429" s="214"/>
      <c r="K429" s="214"/>
      <c r="L429" s="214"/>
    </row>
    <row r="430" spans="8:12" ht="12.75">
      <c r="H430" s="214"/>
      <c r="I430" s="214"/>
      <c r="J430" s="214"/>
      <c r="K430" s="214"/>
      <c r="L430" s="214"/>
    </row>
    <row r="431" spans="8:12" ht="12.75">
      <c r="H431" s="214"/>
      <c r="I431" s="214"/>
      <c r="J431" s="214"/>
      <c r="K431" s="214"/>
      <c r="L431" s="214"/>
    </row>
    <row r="432" spans="8:12" ht="12.75">
      <c r="H432" s="214"/>
      <c r="I432" s="214"/>
      <c r="J432" s="214"/>
      <c r="K432" s="214"/>
      <c r="L432" s="214"/>
    </row>
    <row r="433" spans="8:12" ht="12.75">
      <c r="H433" s="214"/>
      <c r="I433" s="214"/>
      <c r="J433" s="214"/>
      <c r="K433" s="214"/>
      <c r="L433" s="214"/>
    </row>
    <row r="434" spans="8:12" ht="12.75">
      <c r="H434" s="214"/>
      <c r="I434" s="214"/>
      <c r="J434" s="214"/>
      <c r="K434" s="214"/>
      <c r="L434" s="214"/>
    </row>
    <row r="435" spans="8:12" ht="12.75">
      <c r="H435" s="214"/>
      <c r="I435" s="214"/>
      <c r="J435" s="214"/>
      <c r="K435" s="214"/>
      <c r="L435" s="214"/>
    </row>
    <row r="436" spans="8:12" ht="12.75">
      <c r="H436" s="214"/>
      <c r="I436" s="214"/>
      <c r="J436" s="214"/>
      <c r="K436" s="214"/>
      <c r="L436" s="214"/>
    </row>
    <row r="437" spans="8:12" ht="12.75">
      <c r="H437" s="214"/>
      <c r="I437" s="214"/>
      <c r="J437" s="214"/>
      <c r="K437" s="214"/>
      <c r="L437" s="214"/>
    </row>
    <row r="438" spans="8:12" ht="12.75">
      <c r="H438" s="214"/>
      <c r="I438" s="214"/>
      <c r="J438" s="214"/>
      <c r="K438" s="214"/>
      <c r="L438" s="214"/>
    </row>
    <row r="439" spans="8:12" ht="12.75">
      <c r="H439" s="214"/>
      <c r="I439" s="214"/>
      <c r="J439" s="214"/>
      <c r="K439" s="214"/>
      <c r="L439" s="214"/>
    </row>
    <row r="440" spans="8:12" ht="12.75">
      <c r="H440" s="214"/>
      <c r="I440" s="214"/>
      <c r="J440" s="214"/>
      <c r="K440" s="214"/>
      <c r="L440" s="214"/>
    </row>
    <row r="441" spans="8:12" ht="12.75">
      <c r="H441" s="214"/>
      <c r="I441" s="214"/>
      <c r="J441" s="214"/>
      <c r="K441" s="214"/>
      <c r="L441" s="214"/>
    </row>
    <row r="442" spans="8:12" ht="12.75">
      <c r="H442" s="214"/>
      <c r="I442" s="214"/>
      <c r="J442" s="214"/>
      <c r="K442" s="214"/>
      <c r="L442" s="214"/>
    </row>
    <row r="443" spans="8:12" ht="12.75">
      <c r="H443" s="214"/>
      <c r="I443" s="214"/>
      <c r="J443" s="214"/>
      <c r="K443" s="214"/>
      <c r="L443" s="214"/>
    </row>
    <row r="444" spans="8:12" ht="12.75">
      <c r="H444" s="214"/>
      <c r="I444" s="214"/>
      <c r="J444" s="214"/>
      <c r="K444" s="214"/>
      <c r="L444" s="214"/>
    </row>
    <row r="445" spans="8:12" ht="12.75">
      <c r="H445" s="214"/>
      <c r="I445" s="214"/>
      <c r="J445" s="214"/>
      <c r="K445" s="214"/>
      <c r="L445" s="214"/>
    </row>
    <row r="446" spans="8:12" ht="12.75">
      <c r="H446" s="214"/>
      <c r="I446" s="214"/>
      <c r="J446" s="214"/>
      <c r="K446" s="214"/>
      <c r="L446" s="214"/>
    </row>
    <row r="447" spans="8:12" ht="12.75">
      <c r="H447" s="214"/>
      <c r="I447" s="214"/>
      <c r="J447" s="214"/>
      <c r="K447" s="214"/>
      <c r="L447" s="214"/>
    </row>
    <row r="448" spans="8:12" ht="12.75">
      <c r="H448" s="214"/>
      <c r="I448" s="214"/>
      <c r="J448" s="214"/>
      <c r="K448" s="214"/>
      <c r="L448" s="214"/>
    </row>
    <row r="449" spans="8:12" ht="12.75">
      <c r="H449" s="214"/>
      <c r="I449" s="214"/>
      <c r="J449" s="214"/>
      <c r="K449" s="214"/>
      <c r="L449" s="214"/>
    </row>
    <row r="450" spans="8:12" ht="12.75">
      <c r="H450" s="214"/>
      <c r="I450" s="214"/>
      <c r="J450" s="214"/>
      <c r="K450" s="214"/>
      <c r="L450" s="214"/>
    </row>
    <row r="451" spans="8:12" ht="12.75">
      <c r="H451" s="214"/>
      <c r="I451" s="214"/>
      <c r="J451" s="214"/>
      <c r="K451" s="214"/>
      <c r="L451" s="214"/>
    </row>
    <row r="452" spans="8:12" ht="12.75">
      <c r="H452" s="214"/>
      <c r="I452" s="214"/>
      <c r="J452" s="214"/>
      <c r="K452" s="214"/>
      <c r="L452" s="214"/>
    </row>
    <row r="453" spans="8:12" ht="12.75">
      <c r="H453" s="214"/>
      <c r="I453" s="214"/>
      <c r="J453" s="214"/>
      <c r="K453" s="214"/>
      <c r="L453" s="214"/>
    </row>
    <row r="454" spans="8:12" ht="12.75">
      <c r="H454" s="214"/>
      <c r="I454" s="214"/>
      <c r="J454" s="214"/>
      <c r="K454" s="214"/>
      <c r="L454" s="214"/>
    </row>
    <row r="455" spans="8:12" ht="12.75">
      <c r="H455" s="214"/>
      <c r="I455" s="214"/>
      <c r="J455" s="214"/>
      <c r="K455" s="214"/>
      <c r="L455" s="214"/>
    </row>
    <row r="456" spans="8:12" ht="12.75">
      <c r="H456" s="214"/>
      <c r="I456" s="214"/>
      <c r="J456" s="214"/>
      <c r="K456" s="214"/>
      <c r="L456" s="214"/>
    </row>
    <row r="457" spans="8:12" ht="12.75">
      <c r="H457" s="214"/>
      <c r="I457" s="214"/>
      <c r="J457" s="214"/>
      <c r="K457" s="214"/>
      <c r="L457" s="214"/>
    </row>
    <row r="458" spans="8:12" ht="12.75">
      <c r="H458" s="214"/>
      <c r="I458" s="214"/>
      <c r="J458" s="214"/>
      <c r="K458" s="214"/>
      <c r="L458" s="214"/>
    </row>
    <row r="459" spans="8:12" ht="12.75">
      <c r="H459" s="214"/>
      <c r="I459" s="214"/>
      <c r="J459" s="214"/>
      <c r="K459" s="214"/>
      <c r="L459" s="214"/>
    </row>
    <row r="460" spans="8:12" ht="12.75">
      <c r="H460" s="214"/>
      <c r="I460" s="214"/>
      <c r="J460" s="214"/>
      <c r="K460" s="214"/>
      <c r="L460" s="214"/>
    </row>
    <row r="461" spans="8:12" ht="12.75">
      <c r="H461" s="214"/>
      <c r="I461" s="214"/>
      <c r="J461" s="214"/>
      <c r="K461" s="214"/>
      <c r="L461" s="214"/>
    </row>
    <row r="462" spans="8:12" ht="12.75">
      <c r="H462" s="214"/>
      <c r="I462" s="214"/>
      <c r="J462" s="214"/>
      <c r="K462" s="214"/>
      <c r="L462" s="214"/>
    </row>
    <row r="463" spans="8:12" ht="12.75">
      <c r="H463" s="214"/>
      <c r="I463" s="214"/>
      <c r="J463" s="214"/>
      <c r="K463" s="214"/>
      <c r="L463" s="214"/>
    </row>
    <row r="464" spans="8:12" ht="12.75">
      <c r="H464" s="214"/>
      <c r="I464" s="214"/>
      <c r="J464" s="214"/>
      <c r="K464" s="214"/>
      <c r="L464" s="214"/>
    </row>
    <row r="465" spans="8:12" ht="12.75">
      <c r="H465" s="214"/>
      <c r="I465" s="214"/>
      <c r="J465" s="214"/>
      <c r="K465" s="214"/>
      <c r="L465" s="214"/>
    </row>
    <row r="466" spans="8:12" ht="12.75">
      <c r="H466" s="214"/>
      <c r="I466" s="214"/>
      <c r="J466" s="214"/>
      <c r="K466" s="214"/>
      <c r="L466" s="214"/>
    </row>
    <row r="467" spans="8:12" ht="12.75">
      <c r="H467" s="214"/>
      <c r="I467" s="214"/>
      <c r="J467" s="214"/>
      <c r="K467" s="214"/>
      <c r="L467" s="214"/>
    </row>
    <row r="468" spans="8:12" ht="12.75">
      <c r="H468" s="214"/>
      <c r="I468" s="214"/>
      <c r="J468" s="214"/>
      <c r="K468" s="214"/>
      <c r="L468" s="214"/>
    </row>
    <row r="469" spans="8:12" ht="12.75">
      <c r="H469" s="214"/>
      <c r="I469" s="214"/>
      <c r="J469" s="214"/>
      <c r="K469" s="214"/>
      <c r="L469" s="214"/>
    </row>
    <row r="470" spans="8:12" ht="12.75">
      <c r="H470" s="214"/>
      <c r="I470" s="214"/>
      <c r="J470" s="214"/>
      <c r="K470" s="214"/>
      <c r="L470" s="214"/>
    </row>
    <row r="471" spans="8:12" ht="12.75">
      <c r="H471" s="214"/>
      <c r="I471" s="214"/>
      <c r="J471" s="214"/>
      <c r="K471" s="214"/>
      <c r="L471" s="214"/>
    </row>
    <row r="472" spans="8:12" ht="12.75">
      <c r="H472" s="214"/>
      <c r="I472" s="214"/>
      <c r="J472" s="214"/>
      <c r="K472" s="214"/>
      <c r="L472" s="214"/>
    </row>
    <row r="473" spans="8:12" ht="12.75">
      <c r="H473" s="214"/>
      <c r="I473" s="214"/>
      <c r="J473" s="214"/>
      <c r="K473" s="214"/>
      <c r="L473" s="214"/>
    </row>
    <row r="474" spans="8:12" ht="12.75">
      <c r="H474" s="214"/>
      <c r="I474" s="214"/>
      <c r="J474" s="214"/>
      <c r="K474" s="214"/>
      <c r="L474" s="214"/>
    </row>
    <row r="475" spans="8:12" ht="12.75">
      <c r="H475" s="214"/>
      <c r="I475" s="214"/>
      <c r="J475" s="214"/>
      <c r="K475" s="214"/>
      <c r="L475" s="214"/>
    </row>
    <row r="476" spans="8:12" ht="12.75">
      <c r="H476" s="214"/>
      <c r="I476" s="214"/>
      <c r="J476" s="214"/>
      <c r="K476" s="214"/>
      <c r="L476" s="214"/>
    </row>
    <row r="477" spans="8:12" ht="12.75">
      <c r="H477" s="214"/>
      <c r="I477" s="214"/>
      <c r="J477" s="214"/>
      <c r="K477" s="214"/>
      <c r="L477" s="214"/>
    </row>
    <row r="478" spans="8:12" ht="12.75">
      <c r="H478" s="214"/>
      <c r="I478" s="214"/>
      <c r="J478" s="214"/>
      <c r="K478" s="214"/>
      <c r="L478" s="214"/>
    </row>
    <row r="479" spans="8:12" ht="12.75">
      <c r="H479" s="214"/>
      <c r="I479" s="214"/>
      <c r="J479" s="214"/>
      <c r="K479" s="214"/>
      <c r="L479" s="214"/>
    </row>
    <row r="480" spans="8:12" ht="12.75">
      <c r="H480" s="214"/>
      <c r="I480" s="214"/>
      <c r="J480" s="214"/>
      <c r="K480" s="214"/>
      <c r="L480" s="214"/>
    </row>
    <row r="481" spans="8:12" ht="12.75">
      <c r="H481" s="214"/>
      <c r="I481" s="214"/>
      <c r="J481" s="214"/>
      <c r="K481" s="214"/>
      <c r="L481" s="214"/>
    </row>
    <row r="482" spans="8:12" ht="12.75">
      <c r="H482" s="214"/>
      <c r="I482" s="214"/>
      <c r="J482" s="214"/>
      <c r="K482" s="214"/>
      <c r="L482" s="214"/>
    </row>
    <row r="483" spans="8:12" ht="12.75">
      <c r="H483" s="214"/>
      <c r="I483" s="214"/>
      <c r="J483" s="214"/>
      <c r="K483" s="214"/>
      <c r="L483" s="214"/>
    </row>
    <row r="484" spans="8:12" ht="12.75">
      <c r="H484" s="214"/>
      <c r="I484" s="214"/>
      <c r="J484" s="214"/>
      <c r="K484" s="214"/>
      <c r="L484" s="214"/>
    </row>
    <row r="485" spans="8:12" ht="12.75">
      <c r="H485" s="214"/>
      <c r="I485" s="214"/>
      <c r="J485" s="214"/>
      <c r="K485" s="214"/>
      <c r="L485" s="214"/>
    </row>
    <row r="486" spans="8:12" ht="12.75">
      <c r="H486" s="214"/>
      <c r="I486" s="214"/>
      <c r="J486" s="214"/>
      <c r="K486" s="214"/>
      <c r="L486" s="214"/>
    </row>
    <row r="487" spans="8:12" ht="12.75">
      <c r="H487" s="214"/>
      <c r="I487" s="214"/>
      <c r="J487" s="214"/>
      <c r="K487" s="214"/>
      <c r="L487" s="214"/>
    </row>
    <row r="488" spans="8:12" ht="12.75">
      <c r="H488" s="214"/>
      <c r="I488" s="214"/>
      <c r="J488" s="214"/>
      <c r="K488" s="214"/>
      <c r="L488" s="214"/>
    </row>
    <row r="489" spans="8:12" ht="12.75">
      <c r="H489" s="214"/>
      <c r="I489" s="214"/>
      <c r="J489" s="214"/>
      <c r="K489" s="214"/>
      <c r="L489" s="214"/>
    </row>
    <row r="490" spans="8:12" ht="12.75">
      <c r="H490" s="214"/>
      <c r="I490" s="214"/>
      <c r="J490" s="214"/>
      <c r="K490" s="214"/>
      <c r="L490" s="214"/>
    </row>
    <row r="491" spans="8:12" ht="12.75">
      <c r="H491" s="214"/>
      <c r="I491" s="214"/>
      <c r="J491" s="214"/>
      <c r="K491" s="214"/>
      <c r="L491" s="214"/>
    </row>
    <row r="492" spans="8:12" ht="12.75">
      <c r="H492" s="214"/>
      <c r="I492" s="214"/>
      <c r="J492" s="214"/>
      <c r="K492" s="214"/>
      <c r="L492" s="214"/>
    </row>
    <row r="493" spans="8:12" ht="12.75">
      <c r="H493" s="214"/>
      <c r="I493" s="214"/>
      <c r="J493" s="214"/>
      <c r="K493" s="214"/>
      <c r="L493" s="214"/>
    </row>
    <row r="494" spans="8:12" ht="12.75">
      <c r="H494" s="214"/>
      <c r="I494" s="214"/>
      <c r="J494" s="214"/>
      <c r="K494" s="214"/>
      <c r="L494" s="214"/>
    </row>
    <row r="495" spans="8:12" ht="12.75">
      <c r="H495" s="214"/>
      <c r="I495" s="214"/>
      <c r="J495" s="214"/>
      <c r="K495" s="214"/>
      <c r="L495" s="214"/>
    </row>
    <row r="496" spans="8:12" ht="12.75">
      <c r="H496" s="214"/>
      <c r="I496" s="214"/>
      <c r="J496" s="214"/>
      <c r="K496" s="214"/>
      <c r="L496" s="214"/>
    </row>
    <row r="497" spans="8:12" ht="12.75">
      <c r="H497" s="214"/>
      <c r="I497" s="214"/>
      <c r="J497" s="214"/>
      <c r="K497" s="214"/>
      <c r="L497" s="214"/>
    </row>
    <row r="498" spans="8:12" ht="12.75">
      <c r="H498" s="214"/>
      <c r="I498" s="214"/>
      <c r="J498" s="214"/>
      <c r="K498" s="214"/>
      <c r="L498" s="214"/>
    </row>
    <row r="499" spans="8:12" ht="12.75">
      <c r="H499" s="214"/>
      <c r="I499" s="214"/>
      <c r="J499" s="214"/>
      <c r="K499" s="214"/>
      <c r="L499" s="214"/>
    </row>
    <row r="500" spans="8:12" ht="12.75">
      <c r="H500" s="214"/>
      <c r="I500" s="214"/>
      <c r="J500" s="214"/>
      <c r="K500" s="214"/>
      <c r="L500" s="214"/>
    </row>
    <row r="501" spans="8:12" ht="12.75">
      <c r="H501" s="214"/>
      <c r="I501" s="214"/>
      <c r="J501" s="214"/>
      <c r="K501" s="214"/>
      <c r="L501" s="214"/>
    </row>
    <row r="502" spans="8:12" ht="12.75">
      <c r="H502" s="214"/>
      <c r="I502" s="214"/>
      <c r="J502" s="214"/>
      <c r="K502" s="214"/>
      <c r="L502" s="214"/>
    </row>
    <row r="503" spans="8:12" ht="12.75">
      <c r="H503" s="214"/>
      <c r="I503" s="214"/>
      <c r="J503" s="214"/>
      <c r="K503" s="214"/>
      <c r="L503" s="214"/>
    </row>
    <row r="504" spans="8:12" ht="12.75">
      <c r="H504" s="214"/>
      <c r="I504" s="214"/>
      <c r="J504" s="214"/>
      <c r="K504" s="214"/>
      <c r="L504" s="214"/>
    </row>
    <row r="505" spans="8:12" ht="12.75">
      <c r="H505" s="214"/>
      <c r="I505" s="214"/>
      <c r="J505" s="214"/>
      <c r="K505" s="214"/>
      <c r="L505" s="214"/>
    </row>
    <row r="506" spans="8:12" ht="12.75">
      <c r="H506" s="214"/>
      <c r="I506" s="214"/>
      <c r="J506" s="214"/>
      <c r="K506" s="214"/>
      <c r="L506" s="214"/>
    </row>
    <row r="507" spans="8:12" ht="12.75">
      <c r="H507" s="214"/>
      <c r="I507" s="214"/>
      <c r="J507" s="214"/>
      <c r="K507" s="214"/>
      <c r="L507" s="214"/>
    </row>
    <row r="508" spans="8:12" ht="12.75">
      <c r="H508" s="214"/>
      <c r="I508" s="214"/>
      <c r="J508" s="214"/>
      <c r="K508" s="214"/>
      <c r="L508" s="214"/>
    </row>
    <row r="509" spans="8:12" ht="12.75">
      <c r="H509" s="214"/>
      <c r="I509" s="214"/>
      <c r="J509" s="214"/>
      <c r="K509" s="214"/>
      <c r="L509" s="214"/>
    </row>
    <row r="510" spans="8:12" ht="12.75">
      <c r="H510" s="214"/>
      <c r="I510" s="214"/>
      <c r="J510" s="214"/>
      <c r="K510" s="214"/>
      <c r="L510" s="214"/>
    </row>
    <row r="511" spans="8:12" ht="12.75">
      <c r="H511" s="214"/>
      <c r="I511" s="214"/>
      <c r="J511" s="214"/>
      <c r="K511" s="214"/>
      <c r="L511" s="214"/>
    </row>
    <row r="512" spans="8:12" ht="12.75">
      <c r="H512" s="214"/>
      <c r="I512" s="214"/>
      <c r="J512" s="214"/>
      <c r="K512" s="214"/>
      <c r="L512" s="214"/>
    </row>
    <row r="513" spans="8:12" ht="12.75">
      <c r="H513" s="214"/>
      <c r="I513" s="214"/>
      <c r="J513" s="214"/>
      <c r="K513" s="214"/>
      <c r="L513" s="214"/>
    </row>
    <row r="514" spans="8:12" ht="12.75">
      <c r="H514" s="214"/>
      <c r="I514" s="214"/>
      <c r="J514" s="214"/>
      <c r="K514" s="214"/>
      <c r="L514" s="214"/>
    </row>
    <row r="515" spans="8:12" ht="12.75">
      <c r="H515" s="214"/>
      <c r="I515" s="214"/>
      <c r="J515" s="214"/>
      <c r="K515" s="214"/>
      <c r="L515" s="214"/>
    </row>
    <row r="516" spans="8:12" ht="12.75">
      <c r="H516" s="214"/>
      <c r="I516" s="214"/>
      <c r="J516" s="214"/>
      <c r="K516" s="214"/>
      <c r="L516" s="214"/>
    </row>
    <row r="517" spans="8:12" ht="12.75">
      <c r="H517" s="214"/>
      <c r="I517" s="214"/>
      <c r="J517" s="214"/>
      <c r="K517" s="214"/>
      <c r="L517" s="214"/>
    </row>
    <row r="518" spans="8:12" ht="12.75">
      <c r="H518" s="214"/>
      <c r="I518" s="214"/>
      <c r="J518" s="214"/>
      <c r="K518" s="214"/>
      <c r="L518" s="214"/>
    </row>
    <row r="519" spans="8:12" ht="12.75">
      <c r="H519" s="214"/>
      <c r="I519" s="214"/>
      <c r="J519" s="214"/>
      <c r="K519" s="214"/>
      <c r="L519" s="214"/>
    </row>
    <row r="520" spans="8:12" ht="12.75">
      <c r="H520" s="214"/>
      <c r="I520" s="214"/>
      <c r="J520" s="214"/>
      <c r="K520" s="214"/>
      <c r="L520" s="214"/>
    </row>
    <row r="521" spans="8:12" ht="12.75">
      <c r="H521" s="214"/>
      <c r="I521" s="214"/>
      <c r="J521" s="214"/>
      <c r="K521" s="214"/>
      <c r="L521" s="214"/>
    </row>
    <row r="522" spans="8:12" ht="12.75">
      <c r="H522" s="214"/>
      <c r="I522" s="214"/>
      <c r="J522" s="214"/>
      <c r="K522" s="214"/>
      <c r="L522" s="214"/>
    </row>
    <row r="523" spans="8:12" ht="12.75">
      <c r="H523" s="214"/>
      <c r="I523" s="214"/>
      <c r="J523" s="214"/>
      <c r="K523" s="214"/>
      <c r="L523" s="214"/>
    </row>
    <row r="524" spans="8:12" ht="12.75">
      <c r="H524" s="214"/>
      <c r="I524" s="214"/>
      <c r="J524" s="214"/>
      <c r="K524" s="214"/>
      <c r="L524" s="214"/>
    </row>
    <row r="525" spans="8:12" ht="12.75">
      <c r="H525" s="214"/>
      <c r="I525" s="214"/>
      <c r="J525" s="214"/>
      <c r="K525" s="214"/>
      <c r="L525" s="214"/>
    </row>
    <row r="526" spans="8:12" ht="12.75">
      <c r="H526" s="214"/>
      <c r="I526" s="214"/>
      <c r="J526" s="214"/>
      <c r="K526" s="214"/>
      <c r="L526" s="214"/>
    </row>
    <row r="527" spans="8:12" ht="12.75">
      <c r="H527" s="214"/>
      <c r="I527" s="214"/>
      <c r="J527" s="214"/>
      <c r="K527" s="214"/>
      <c r="L527" s="214"/>
    </row>
    <row r="528" spans="8:12" ht="12.75">
      <c r="H528" s="214"/>
      <c r="I528" s="214"/>
      <c r="J528" s="214"/>
      <c r="K528" s="214"/>
      <c r="L528" s="214"/>
    </row>
    <row r="529" spans="8:12" ht="12.75">
      <c r="H529" s="214"/>
      <c r="I529" s="214"/>
      <c r="J529" s="214"/>
      <c r="K529" s="214"/>
      <c r="L529" s="214"/>
    </row>
    <row r="530" spans="8:12" ht="12.75">
      <c r="H530" s="214"/>
      <c r="I530" s="214"/>
      <c r="J530" s="214"/>
      <c r="K530" s="214"/>
      <c r="L530" s="214"/>
    </row>
    <row r="531" spans="8:12" ht="12.75">
      <c r="H531" s="214"/>
      <c r="I531" s="214"/>
      <c r="J531" s="214"/>
      <c r="K531" s="214"/>
      <c r="L531" s="214"/>
    </row>
    <row r="532" spans="8:12" ht="12.75">
      <c r="H532" s="214"/>
      <c r="I532" s="214"/>
      <c r="J532" s="214"/>
      <c r="K532" s="214"/>
      <c r="L532" s="214"/>
    </row>
    <row r="533" spans="8:12" ht="12.75">
      <c r="H533" s="214"/>
      <c r="I533" s="214"/>
      <c r="J533" s="214"/>
      <c r="K533" s="214"/>
      <c r="L533" s="214"/>
    </row>
    <row r="534" spans="8:12" ht="12.75">
      <c r="H534" s="214"/>
      <c r="I534" s="214"/>
      <c r="J534" s="214"/>
      <c r="K534" s="214"/>
      <c r="L534" s="214"/>
    </row>
    <row r="535" spans="8:12" ht="12.75">
      <c r="H535" s="214"/>
      <c r="I535" s="214"/>
      <c r="J535" s="214"/>
      <c r="K535" s="214"/>
      <c r="L535" s="214"/>
    </row>
    <row r="536" spans="8:12" ht="12.75">
      <c r="H536" s="214"/>
      <c r="I536" s="214"/>
      <c r="J536" s="214"/>
      <c r="K536" s="214"/>
      <c r="L536" s="214"/>
    </row>
    <row r="537" spans="8:12" ht="12.75">
      <c r="H537" s="214"/>
      <c r="I537" s="214"/>
      <c r="J537" s="214"/>
      <c r="K537" s="214"/>
      <c r="L537" s="214"/>
    </row>
    <row r="538" spans="8:12" ht="12.75">
      <c r="H538" s="214"/>
      <c r="I538" s="214"/>
      <c r="J538" s="214"/>
      <c r="K538" s="214"/>
      <c r="L538" s="214"/>
    </row>
    <row r="539" spans="8:12" ht="12.75">
      <c r="H539" s="214"/>
      <c r="I539" s="214"/>
      <c r="J539" s="214"/>
      <c r="K539" s="214"/>
      <c r="L539" s="214"/>
    </row>
    <row r="540" spans="8:12" ht="12.75">
      <c r="H540" s="214"/>
      <c r="I540" s="214"/>
      <c r="J540" s="214"/>
      <c r="K540" s="214"/>
      <c r="L540" s="214"/>
    </row>
    <row r="541" spans="8:12" ht="12.75">
      <c r="H541" s="214"/>
      <c r="I541" s="214"/>
      <c r="J541" s="214"/>
      <c r="K541" s="214"/>
      <c r="L541" s="214"/>
    </row>
    <row r="542" spans="8:12" ht="12.75">
      <c r="H542" s="214"/>
      <c r="I542" s="214"/>
      <c r="J542" s="214"/>
      <c r="K542" s="214"/>
      <c r="L542" s="214"/>
    </row>
    <row r="543" spans="8:12" ht="12.75">
      <c r="H543" s="214"/>
      <c r="I543" s="214"/>
      <c r="J543" s="214"/>
      <c r="K543" s="214"/>
      <c r="L543" s="214"/>
    </row>
    <row r="544" spans="8:12" ht="12.75">
      <c r="H544" s="214"/>
      <c r="I544" s="214"/>
      <c r="J544" s="214"/>
      <c r="K544" s="214"/>
      <c r="L544" s="214"/>
    </row>
    <row r="545" spans="8:12" ht="12.75">
      <c r="H545" s="214"/>
      <c r="I545" s="214"/>
      <c r="J545" s="214"/>
      <c r="K545" s="214"/>
      <c r="L545" s="214"/>
    </row>
    <row r="546" spans="8:12" ht="12.75">
      <c r="H546" s="214"/>
      <c r="I546" s="214"/>
      <c r="J546" s="214"/>
      <c r="K546" s="214"/>
      <c r="L546" s="214"/>
    </row>
    <row r="547" spans="8:12" ht="12.75">
      <c r="H547" s="214"/>
      <c r="I547" s="214"/>
      <c r="J547" s="214"/>
      <c r="K547" s="214"/>
      <c r="L547" s="214"/>
    </row>
    <row r="548" spans="8:12" ht="12.75">
      <c r="H548" s="214"/>
      <c r="I548" s="214"/>
      <c r="J548" s="214"/>
      <c r="K548" s="214"/>
      <c r="L548" s="214"/>
    </row>
    <row r="549" spans="8:12" ht="12.75">
      <c r="H549" s="214"/>
      <c r="I549" s="214"/>
      <c r="J549" s="214"/>
      <c r="K549" s="214"/>
      <c r="L549" s="214"/>
    </row>
    <row r="550" spans="8:12" ht="12.75">
      <c r="H550" s="214"/>
      <c r="I550" s="214"/>
      <c r="J550" s="214"/>
      <c r="K550" s="214"/>
      <c r="L550" s="214"/>
    </row>
    <row r="551" spans="8:12" ht="12.75">
      <c r="H551" s="214"/>
      <c r="I551" s="214"/>
      <c r="J551" s="214"/>
      <c r="K551" s="214"/>
      <c r="L551" s="214"/>
    </row>
    <row r="552" spans="8:12" ht="12.75">
      <c r="H552" s="214"/>
      <c r="I552" s="214"/>
      <c r="J552" s="214"/>
      <c r="K552" s="214"/>
      <c r="L552" s="214"/>
    </row>
    <row r="553" spans="8:12" ht="12.75">
      <c r="H553" s="214"/>
      <c r="I553" s="214"/>
      <c r="J553" s="214"/>
      <c r="K553" s="214"/>
      <c r="L553" s="214"/>
    </row>
    <row r="554" spans="8:12" ht="12.75">
      <c r="H554" s="214"/>
      <c r="I554" s="214"/>
      <c r="J554" s="214"/>
      <c r="K554" s="214"/>
      <c r="L554" s="214"/>
    </row>
    <row r="555" spans="8:12" ht="12.75">
      <c r="H555" s="214"/>
      <c r="I555" s="214"/>
      <c r="J555" s="214"/>
      <c r="K555" s="214"/>
      <c r="L555" s="214"/>
    </row>
    <row r="556" spans="8:12" ht="12.75">
      <c r="H556" s="214"/>
      <c r="I556" s="214"/>
      <c r="J556" s="214"/>
      <c r="K556" s="214"/>
      <c r="L556" s="214"/>
    </row>
    <row r="557" spans="8:12" ht="12.75">
      <c r="H557" s="214"/>
      <c r="I557" s="214"/>
      <c r="J557" s="214"/>
      <c r="K557" s="214"/>
      <c r="L557" s="214"/>
    </row>
    <row r="558" spans="8:12" ht="12.75">
      <c r="H558" s="214"/>
      <c r="I558" s="214"/>
      <c r="J558" s="214"/>
      <c r="K558" s="214"/>
      <c r="L558" s="214"/>
    </row>
  </sheetData>
  <mergeCells count="2">
    <mergeCell ref="H13:K13"/>
    <mergeCell ref="B13:F13"/>
  </mergeCells>
  <printOptions/>
  <pageMargins left="0.25" right="0.17" top="0.41" bottom="0.54" header="0.32" footer="0.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B6" sqref="B6"/>
    </sheetView>
  </sheetViews>
  <sheetFormatPr defaultColWidth="9.140625" defaultRowHeight="12.75"/>
  <cols>
    <col min="1" max="1" width="26.00390625" style="0" customWidth="1"/>
    <col min="2" max="2" width="7.8515625" style="0" customWidth="1"/>
    <col min="3" max="3" width="8.140625" style="0" customWidth="1"/>
    <col min="7" max="7" width="4.7109375" style="0" customWidth="1"/>
    <col min="8" max="8" width="8.00390625" style="0" customWidth="1"/>
    <col min="9" max="9" width="7.7109375" style="0" customWidth="1"/>
    <col min="10" max="11" width="7.421875" style="0" customWidth="1"/>
    <col min="12" max="12" width="6.7109375" style="0" customWidth="1"/>
  </cols>
  <sheetData>
    <row r="1" ht="12.75">
      <c r="C1" s="45" t="s">
        <v>0</v>
      </c>
    </row>
    <row r="2" spans="1:11" ht="18">
      <c r="A2" s="201" t="s">
        <v>1</v>
      </c>
      <c r="B2" s="45" t="s">
        <v>172</v>
      </c>
      <c r="C2" s="201"/>
      <c r="D2" s="201"/>
      <c r="E2" s="201"/>
      <c r="F2" s="202"/>
      <c r="G2" s="202"/>
      <c r="H2" s="202"/>
      <c r="I2" s="202"/>
      <c r="J2" s="202"/>
      <c r="K2" s="202"/>
    </row>
    <row r="3" spans="1:11" ht="18">
      <c r="A3" s="203" t="s">
        <v>2</v>
      </c>
      <c r="B3" s="45" t="s">
        <v>173</v>
      </c>
      <c r="C3" s="203"/>
      <c r="D3" s="203"/>
      <c r="E3" s="203"/>
      <c r="F3" s="202"/>
      <c r="G3" s="202"/>
      <c r="H3" s="202"/>
      <c r="I3" s="202"/>
      <c r="J3" s="202"/>
      <c r="K3" s="202"/>
    </row>
    <row r="4" spans="1:11" ht="18">
      <c r="A4" s="203" t="s">
        <v>3</v>
      </c>
      <c r="B4" s="45" t="s">
        <v>174</v>
      </c>
      <c r="C4" s="204"/>
      <c r="D4" s="203"/>
      <c r="E4" s="203"/>
      <c r="F4" s="202"/>
      <c r="G4" s="202"/>
      <c r="H4" s="202"/>
      <c r="I4" s="202"/>
      <c r="J4" s="202"/>
      <c r="K4" s="202"/>
    </row>
    <row r="5" spans="1:11" ht="18">
      <c r="A5" s="203" t="s">
        <v>5</v>
      </c>
      <c r="B5" s="205" t="s">
        <v>6</v>
      </c>
      <c r="C5" s="203"/>
      <c r="D5" s="203"/>
      <c r="E5" s="203"/>
      <c r="F5" s="202"/>
      <c r="G5" s="202"/>
      <c r="H5" s="202"/>
      <c r="I5" s="202"/>
      <c r="J5" s="202"/>
      <c r="K5" s="202"/>
    </row>
    <row r="6" spans="1:11" ht="12.75">
      <c r="A6" s="7" t="s">
        <v>185</v>
      </c>
      <c r="B6" s="2" t="s">
        <v>189</v>
      </c>
      <c r="C6" s="202"/>
      <c r="D6" s="202"/>
      <c r="E6" s="202"/>
      <c r="F6" s="202"/>
      <c r="G6" s="202"/>
      <c r="H6" s="202"/>
      <c r="I6" s="202"/>
      <c r="J6" s="202"/>
      <c r="K6" s="202"/>
    </row>
    <row r="7" spans="1:9" ht="12.75">
      <c r="A7" s="168" t="s">
        <v>7</v>
      </c>
      <c r="B7" s="168"/>
      <c r="C7" s="168"/>
      <c r="D7" s="168"/>
      <c r="E7" s="168"/>
      <c r="I7" s="206"/>
    </row>
    <row r="8" spans="1:5" ht="12.75">
      <c r="A8" s="168"/>
      <c r="B8" s="168"/>
      <c r="C8" s="168"/>
      <c r="D8" s="168"/>
      <c r="E8" s="168"/>
    </row>
    <row r="9" spans="1:5" ht="12.75">
      <c r="A9" s="168" t="s">
        <v>8</v>
      </c>
      <c r="B9" s="168"/>
      <c r="C9" s="168"/>
      <c r="D9" s="168"/>
      <c r="E9" s="168"/>
    </row>
    <row r="11" ht="13.5" thickBot="1"/>
    <row r="12" spans="1:11" ht="57">
      <c r="A12" s="156" t="s">
        <v>9</v>
      </c>
      <c r="B12" s="157">
        <v>1990</v>
      </c>
      <c r="C12" s="158">
        <v>2000</v>
      </c>
      <c r="D12" s="159">
        <v>2010</v>
      </c>
      <c r="E12" s="159">
        <v>2020</v>
      </c>
      <c r="F12" s="160">
        <v>2030</v>
      </c>
      <c r="G12" s="161"/>
      <c r="H12" s="162" t="s">
        <v>10</v>
      </c>
      <c r="I12" s="163" t="s">
        <v>11</v>
      </c>
      <c r="J12" s="163" t="s">
        <v>12</v>
      </c>
      <c r="K12" s="164" t="s">
        <v>13</v>
      </c>
    </row>
    <row r="13" spans="1:11" ht="13.5" thickBot="1">
      <c r="A13" s="165"/>
      <c r="B13" s="352" t="s">
        <v>174</v>
      </c>
      <c r="C13" s="353"/>
      <c r="D13" s="353"/>
      <c r="E13" s="353"/>
      <c r="F13" s="354"/>
      <c r="G13" s="165"/>
      <c r="H13" s="355" t="s">
        <v>14</v>
      </c>
      <c r="I13" s="356"/>
      <c r="J13" s="356"/>
      <c r="K13" s="357"/>
    </row>
    <row r="14" spans="1:11" ht="15" customHeight="1">
      <c r="A14" s="229" t="s">
        <v>15</v>
      </c>
      <c r="B14" s="258">
        <v>9.85795107219963</v>
      </c>
      <c r="C14" s="259">
        <v>9.4385158728405</v>
      </c>
      <c r="D14" s="259">
        <v>9.195955421314594</v>
      </c>
      <c r="E14" s="259">
        <v>9.049944224097718</v>
      </c>
      <c r="F14" s="260">
        <v>8.467310603781762</v>
      </c>
      <c r="G14" s="233"/>
      <c r="H14" s="250">
        <v>-0.004338520716645755</v>
      </c>
      <c r="I14" s="251">
        <v>-0.0026001130018264984</v>
      </c>
      <c r="J14" s="251">
        <v>-0.0015992363228277684</v>
      </c>
      <c r="K14" s="252">
        <v>-0.006632473068707846</v>
      </c>
    </row>
    <row r="15" spans="1:11" ht="13.5" customHeight="1">
      <c r="A15" s="236" t="s">
        <v>16</v>
      </c>
      <c r="B15" s="261">
        <v>13.520859650099014</v>
      </c>
      <c r="C15" s="240">
        <v>14.236482289316896</v>
      </c>
      <c r="D15" s="240">
        <v>12.797930642209188</v>
      </c>
      <c r="E15" s="240">
        <v>12.533591595849844</v>
      </c>
      <c r="F15" s="241">
        <v>12.694884870577459</v>
      </c>
      <c r="G15" s="233"/>
      <c r="H15" s="213">
        <v>0.00517074168428211</v>
      </c>
      <c r="I15" s="253">
        <v>-0.010595899330055447</v>
      </c>
      <c r="J15" s="253">
        <v>-0.002084935666969101</v>
      </c>
      <c r="K15" s="254">
        <v>0.001279495723992996</v>
      </c>
    </row>
    <row r="16" spans="1:11" ht="12.75">
      <c r="A16" s="236" t="s">
        <v>17</v>
      </c>
      <c r="B16" s="261">
        <v>13.624850686782315</v>
      </c>
      <c r="C16" s="240">
        <v>12.929394940389876</v>
      </c>
      <c r="D16" s="240">
        <v>11.186123428188857</v>
      </c>
      <c r="E16" s="240">
        <v>10.120620764246917</v>
      </c>
      <c r="F16" s="241">
        <v>9.414698217624448</v>
      </c>
      <c r="G16" s="233"/>
      <c r="H16" s="213">
        <v>-0.0052254978420118725</v>
      </c>
      <c r="I16" s="253">
        <v>-0.014378563374395692</v>
      </c>
      <c r="J16" s="253">
        <v>-0.009959970486250302</v>
      </c>
      <c r="K16" s="254">
        <v>-0.00720421374847402</v>
      </c>
    </row>
    <row r="17" spans="1:11" ht="12.75">
      <c r="A17" s="236" t="s">
        <v>18</v>
      </c>
      <c r="B17" s="261">
        <v>13.883470892642663</v>
      </c>
      <c r="C17" s="240">
        <v>13.259943453571449</v>
      </c>
      <c r="D17" s="240">
        <v>11.544224720597413</v>
      </c>
      <c r="E17" s="240">
        <v>11.017783479543187</v>
      </c>
      <c r="F17" s="241">
        <v>9.732700642598335</v>
      </c>
      <c r="G17" s="233"/>
      <c r="H17" s="213">
        <v>-0.004584585339246439</v>
      </c>
      <c r="I17" s="253">
        <v>-0.013760687377910254</v>
      </c>
      <c r="J17" s="253">
        <v>-0.0046565883555975685</v>
      </c>
      <c r="K17" s="254">
        <v>-0.012325336218195758</v>
      </c>
    </row>
    <row r="18" spans="1:11" ht="12.75">
      <c r="A18" s="236" t="s">
        <v>19</v>
      </c>
      <c r="B18" s="261">
        <v>9.348559631693396</v>
      </c>
      <c r="C18" s="240">
        <v>8.905286981983219</v>
      </c>
      <c r="D18" s="240">
        <v>8.724929995087592</v>
      </c>
      <c r="E18" s="240">
        <v>8.628481523812626</v>
      </c>
      <c r="F18" s="241">
        <v>7.99058134666987</v>
      </c>
      <c r="G18" s="233"/>
      <c r="H18" s="213">
        <v>-0.004845934196346713</v>
      </c>
      <c r="I18" s="253">
        <v>-0.0020439780972494326</v>
      </c>
      <c r="J18" s="253">
        <v>-0.0011109732283002272</v>
      </c>
      <c r="K18" s="254">
        <v>-0.007651082311156743</v>
      </c>
    </row>
    <row r="19" spans="1:11" ht="12.75">
      <c r="A19" s="236" t="s">
        <v>28</v>
      </c>
      <c r="B19" s="261">
        <v>14.633836981462267</v>
      </c>
      <c r="C19" s="240">
        <v>11.627987865387732</v>
      </c>
      <c r="D19" s="240">
        <v>11.09860891950996</v>
      </c>
      <c r="E19" s="240">
        <v>10.610215328429923</v>
      </c>
      <c r="F19" s="241">
        <v>9.832571712603182</v>
      </c>
      <c r="G19" s="233"/>
      <c r="H19" s="213">
        <v>-0.02272984562043734</v>
      </c>
      <c r="I19" s="253">
        <v>-0.004648677418626068</v>
      </c>
      <c r="J19" s="253">
        <v>-0.004490142096316707</v>
      </c>
      <c r="K19" s="254">
        <v>-0.007582777434241849</v>
      </c>
    </row>
    <row r="20" spans="1:11" ht="12.75">
      <c r="A20" s="236" t="s">
        <v>29</v>
      </c>
      <c r="B20" s="261">
        <v>9.640521193820677</v>
      </c>
      <c r="C20" s="240">
        <v>11.282726323509728</v>
      </c>
      <c r="D20" s="240">
        <v>11.56630602231415</v>
      </c>
      <c r="E20" s="240">
        <v>11.48131609576699</v>
      </c>
      <c r="F20" s="241">
        <v>10.90805696810609</v>
      </c>
      <c r="G20" s="233"/>
      <c r="H20" s="213">
        <v>0.01585413804171809</v>
      </c>
      <c r="I20" s="253">
        <v>0.002485414129384189</v>
      </c>
      <c r="J20" s="253">
        <v>-0.0007372472358802007</v>
      </c>
      <c r="K20" s="254">
        <v>-0.005108839186824032</v>
      </c>
    </row>
    <row r="21" spans="1:11" ht="12.75">
      <c r="A21" s="236" t="s">
        <v>30</v>
      </c>
      <c r="B21" s="261">
        <v>14.89539499632746</v>
      </c>
      <c r="C21" s="240">
        <v>17.55556402547863</v>
      </c>
      <c r="D21" s="240">
        <v>16.511472780767622</v>
      </c>
      <c r="E21" s="240">
        <v>14.893011453739494</v>
      </c>
      <c r="F21" s="241">
        <v>12.15857692010229</v>
      </c>
      <c r="G21" s="233"/>
      <c r="H21" s="213">
        <v>0.016567629258569472</v>
      </c>
      <c r="I21" s="253">
        <v>-0.006112788304070027</v>
      </c>
      <c r="J21" s="253">
        <v>-0.010263307732626292</v>
      </c>
      <c r="K21" s="254">
        <v>-0.020081352274198272</v>
      </c>
    </row>
    <row r="22" spans="1:11" ht="12.75">
      <c r="A22" s="236" t="s">
        <v>31</v>
      </c>
      <c r="B22" s="261">
        <v>8.703099299718806</v>
      </c>
      <c r="C22" s="240">
        <v>9.098148017247533</v>
      </c>
      <c r="D22" s="240">
        <v>8.642417567128778</v>
      </c>
      <c r="E22" s="240">
        <v>8.663427398120987</v>
      </c>
      <c r="F22" s="241">
        <v>8.453889894465927</v>
      </c>
      <c r="G22" s="233"/>
      <c r="H22" s="213">
        <v>0.0044490351653545535</v>
      </c>
      <c r="I22" s="253">
        <v>-0.005125671040478119</v>
      </c>
      <c r="J22" s="253">
        <v>0.00024283578436934405</v>
      </c>
      <c r="K22" s="254">
        <v>-0.0024453791518331824</v>
      </c>
    </row>
    <row r="23" spans="1:11" ht="12.75">
      <c r="A23" s="236" t="s">
        <v>32</v>
      </c>
      <c r="B23" s="261">
        <v>31.43372458735342</v>
      </c>
      <c r="C23" s="240">
        <v>23.335149542426187</v>
      </c>
      <c r="D23" s="240">
        <v>26.81260029944643</v>
      </c>
      <c r="E23" s="240">
        <v>25.822383461133406</v>
      </c>
      <c r="F23" s="241">
        <v>24.5787504730975</v>
      </c>
      <c r="G23" s="233"/>
      <c r="H23" s="213">
        <v>-0.029352647153780942</v>
      </c>
      <c r="I23" s="253">
        <v>0.013988044795367749</v>
      </c>
      <c r="J23" s="253">
        <v>-0.00375595325959488</v>
      </c>
      <c r="K23" s="254">
        <v>-0.004923780661804544</v>
      </c>
    </row>
    <row r="24" spans="1:11" ht="12.75">
      <c r="A24" s="236" t="s">
        <v>33</v>
      </c>
      <c r="B24" s="261">
        <v>13.739219078401273</v>
      </c>
      <c r="C24" s="240">
        <v>13.207446749464392</v>
      </c>
      <c r="D24" s="240">
        <v>12.2800775558179</v>
      </c>
      <c r="E24" s="240">
        <v>11.922462679903502</v>
      </c>
      <c r="F24" s="241">
        <v>11.268825296358733</v>
      </c>
      <c r="G24" s="233"/>
      <c r="H24" s="213">
        <v>-0.003939582536961694</v>
      </c>
      <c r="I24" s="253">
        <v>-0.007253821105302815</v>
      </c>
      <c r="J24" s="253">
        <v>-0.0029510368411048704</v>
      </c>
      <c r="K24" s="254">
        <v>-0.005622549085348205</v>
      </c>
    </row>
    <row r="25" spans="1:11" ht="12.75">
      <c r="A25" s="236" t="s">
        <v>34</v>
      </c>
      <c r="B25" s="261">
        <v>6.114468625743001</v>
      </c>
      <c r="C25" s="240">
        <v>8.243251335011058</v>
      </c>
      <c r="D25" s="240">
        <v>8.418016814655333</v>
      </c>
      <c r="E25" s="240">
        <v>8.874728456614047</v>
      </c>
      <c r="F25" s="241">
        <v>8.028091257444618</v>
      </c>
      <c r="G25" s="233"/>
      <c r="H25" s="213">
        <v>0.030324393402440863</v>
      </c>
      <c r="I25" s="253">
        <v>0.0021001444429376015</v>
      </c>
      <c r="J25" s="253">
        <v>0.005297328554754843</v>
      </c>
      <c r="K25" s="254">
        <v>-0.009976000293081544</v>
      </c>
    </row>
    <row r="26" spans="1:11" ht="12.75">
      <c r="A26" s="236" t="s">
        <v>35</v>
      </c>
      <c r="B26" s="261">
        <v>7.187931786060953</v>
      </c>
      <c r="C26" s="240">
        <v>9.57925981429028</v>
      </c>
      <c r="D26" s="240">
        <v>9.253139199483334</v>
      </c>
      <c r="E26" s="240">
        <v>9.537717535565506</v>
      </c>
      <c r="F26" s="241">
        <v>9.127045893549347</v>
      </c>
      <c r="G26" s="233"/>
      <c r="H26" s="213">
        <v>0.029136071395335916</v>
      </c>
      <c r="I26" s="253">
        <v>-0.0034577540010506387</v>
      </c>
      <c r="J26" s="253">
        <v>0.0030337262546789034</v>
      </c>
      <c r="K26" s="254">
        <v>-0.004391541153383027</v>
      </c>
    </row>
    <row r="27" spans="1:11" ht="12.75">
      <c r="A27" s="236" t="s">
        <v>36</v>
      </c>
      <c r="B27" s="261">
        <v>7.992436705195671</v>
      </c>
      <c r="C27" s="240">
        <v>7.246108395943249</v>
      </c>
      <c r="D27" s="240">
        <v>7.444451407047814</v>
      </c>
      <c r="E27" s="240">
        <v>8.084925997464326</v>
      </c>
      <c r="F27" s="241">
        <v>7.310078440792931</v>
      </c>
      <c r="G27" s="233"/>
      <c r="H27" s="213">
        <v>-0.009755219204379717</v>
      </c>
      <c r="I27" s="253">
        <v>0.0027040920343603947</v>
      </c>
      <c r="J27" s="253">
        <v>0.008287388103348947</v>
      </c>
      <c r="K27" s="254">
        <v>-0.010024153435065464</v>
      </c>
    </row>
    <row r="28" spans="1:11" ht="12.75">
      <c r="A28" s="236" t="s">
        <v>37</v>
      </c>
      <c r="B28" s="261">
        <v>12.786015971365323</v>
      </c>
      <c r="C28" s="240">
        <v>10.968535663514775</v>
      </c>
      <c r="D28" s="240">
        <v>9.990029674648266</v>
      </c>
      <c r="E28" s="240">
        <v>9.411347416085716</v>
      </c>
      <c r="F28" s="241">
        <v>8.991322280444539</v>
      </c>
      <c r="G28" s="233"/>
      <c r="H28" s="213">
        <v>-0.015215190474739737</v>
      </c>
      <c r="I28" s="253">
        <v>-0.009300799168058371</v>
      </c>
      <c r="J28" s="253">
        <v>-0.005949374955039888</v>
      </c>
      <c r="K28" s="254">
        <v>-0.004555214596137835</v>
      </c>
    </row>
    <row r="29" spans="1:11" ht="12.75">
      <c r="A29" s="236" t="s">
        <v>38</v>
      </c>
      <c r="B29" s="261">
        <v>10.43151404786108</v>
      </c>
      <c r="C29" s="240">
        <v>11.731678555940292</v>
      </c>
      <c r="D29" s="240">
        <v>12.49202212061067</v>
      </c>
      <c r="E29" s="240">
        <v>12.410066183361012</v>
      </c>
      <c r="F29" s="241">
        <v>11.629952808072039</v>
      </c>
      <c r="G29" s="233"/>
      <c r="H29" s="213">
        <v>0.0118153897776625</v>
      </c>
      <c r="I29" s="253">
        <v>0.006299504780180599</v>
      </c>
      <c r="J29" s="253">
        <v>-0.0006580112088253598</v>
      </c>
      <c r="K29" s="254">
        <v>-0.006471372244666762</v>
      </c>
    </row>
    <row r="30" spans="1:11" ht="12.75">
      <c r="A30" s="236" t="s">
        <v>39</v>
      </c>
      <c r="B30" s="261">
        <v>17.131350858810517</v>
      </c>
      <c r="C30" s="240">
        <v>13.618702727711614</v>
      </c>
      <c r="D30" s="240">
        <v>10.918952555454409</v>
      </c>
      <c r="E30" s="240">
        <v>10.296530537615336</v>
      </c>
      <c r="F30" s="241">
        <v>8.733739030074283</v>
      </c>
      <c r="G30" s="233"/>
      <c r="H30" s="213">
        <v>-0.022685340732922943</v>
      </c>
      <c r="I30" s="253">
        <v>-0.0218521067325671</v>
      </c>
      <c r="J30" s="253">
        <v>-0.00585211411954456</v>
      </c>
      <c r="K30" s="254">
        <v>-0.016326594757361534</v>
      </c>
    </row>
    <row r="31" spans="1:11" ht="12.75">
      <c r="A31" s="236" t="s">
        <v>40</v>
      </c>
      <c r="B31" s="261">
        <v>27.203336019965874</v>
      </c>
      <c r="C31" s="240">
        <v>12.33923602245889</v>
      </c>
      <c r="D31" s="240">
        <v>12.424939552782668</v>
      </c>
      <c r="E31" s="240">
        <v>10.73025445353016</v>
      </c>
      <c r="F31" s="241">
        <v>9.302371841209839</v>
      </c>
      <c r="G31" s="233"/>
      <c r="H31" s="213">
        <v>-0.07601140525603733</v>
      </c>
      <c r="I31" s="253">
        <v>0.0006923997083565503</v>
      </c>
      <c r="J31" s="253">
        <v>-0.014556853090179732</v>
      </c>
      <c r="K31" s="254">
        <v>-0.014178314047905038</v>
      </c>
    </row>
    <row r="32" spans="1:11" ht="12.75">
      <c r="A32" s="236" t="s">
        <v>41</v>
      </c>
      <c r="B32" s="261">
        <v>8.678507219680588</v>
      </c>
      <c r="C32" s="240">
        <v>7.930533927812574</v>
      </c>
      <c r="D32" s="240">
        <v>8.292540680262071</v>
      </c>
      <c r="E32" s="240">
        <v>8.462110601100607</v>
      </c>
      <c r="F32" s="241">
        <v>7.715141165929321</v>
      </c>
      <c r="G32" s="233"/>
      <c r="H32" s="213">
        <v>-0.008972422520775347</v>
      </c>
      <c r="I32" s="253">
        <v>0.004473580116268305</v>
      </c>
      <c r="J32" s="253">
        <v>0.002026272625683667</v>
      </c>
      <c r="K32" s="254">
        <v>-0.00919881357858443</v>
      </c>
    </row>
    <row r="33" spans="1:11" ht="12.75">
      <c r="A33" s="236" t="s">
        <v>42</v>
      </c>
      <c r="B33" s="261">
        <v>5.993676704932585</v>
      </c>
      <c r="C33" s="240">
        <v>3.9848481094965877</v>
      </c>
      <c r="D33" s="240">
        <v>3.794279204239962</v>
      </c>
      <c r="E33" s="240">
        <v>3.5827773981728357</v>
      </c>
      <c r="F33" s="241">
        <v>2.7239049027054976</v>
      </c>
      <c r="G33" s="233"/>
      <c r="H33" s="213">
        <v>-0.03999864542301734</v>
      </c>
      <c r="I33" s="253">
        <v>-0.004888485884531502</v>
      </c>
      <c r="J33" s="253">
        <v>-0.005719197825374889</v>
      </c>
      <c r="K33" s="254">
        <v>-0.027035014179533575</v>
      </c>
    </row>
    <row r="34" spans="1:11" ht="12.75">
      <c r="A34" s="236" t="s">
        <v>43</v>
      </c>
      <c r="B34" s="261">
        <v>12.620374362277387</v>
      </c>
      <c r="C34" s="240">
        <v>5.053623771884644</v>
      </c>
      <c r="D34" s="240">
        <v>5.9480235891705675</v>
      </c>
      <c r="E34" s="240">
        <v>6.4821957571976645</v>
      </c>
      <c r="F34" s="241">
        <v>6.074003993452878</v>
      </c>
      <c r="G34" s="233"/>
      <c r="H34" s="213">
        <v>-0.08745756968729246</v>
      </c>
      <c r="I34" s="253">
        <v>0.016428836216655585</v>
      </c>
      <c r="J34" s="253">
        <v>0.008637117494986857</v>
      </c>
      <c r="K34" s="254">
        <v>-0.006483021972544133</v>
      </c>
    </row>
    <row r="35" spans="1:11" ht="12.75">
      <c r="A35" s="236" t="s">
        <v>44</v>
      </c>
      <c r="B35" s="261">
        <v>5.811522653146651</v>
      </c>
      <c r="C35" s="240">
        <v>8.019570886981196</v>
      </c>
      <c r="D35" s="240">
        <v>9.021021262992727</v>
      </c>
      <c r="E35" s="240">
        <v>8.48825686581317</v>
      </c>
      <c r="F35" s="241">
        <v>8.948573008691232</v>
      </c>
      <c r="G35" s="233"/>
      <c r="H35" s="213">
        <v>0.03272839830317231</v>
      </c>
      <c r="I35" s="253">
        <v>0.011836770075732472</v>
      </c>
      <c r="J35" s="253">
        <v>-0.006068898052727589</v>
      </c>
      <c r="K35" s="254">
        <v>0.0052950108922849015</v>
      </c>
    </row>
    <row r="36" spans="1:11" ht="12.75">
      <c r="A36" s="236" t="s">
        <v>45</v>
      </c>
      <c r="B36" s="261">
        <v>10.974266624130768</v>
      </c>
      <c r="C36" s="240">
        <v>9.5999629960664</v>
      </c>
      <c r="D36" s="240">
        <v>9.006568526864754</v>
      </c>
      <c r="E36" s="240">
        <v>9.193063267299943</v>
      </c>
      <c r="F36" s="241">
        <v>8.656428855138001</v>
      </c>
      <c r="G36" s="233"/>
      <c r="H36" s="213">
        <v>-0.013290282856130655</v>
      </c>
      <c r="I36" s="253">
        <v>-0.006360197415736013</v>
      </c>
      <c r="J36" s="253">
        <v>0.002051607625000118</v>
      </c>
      <c r="K36" s="254">
        <v>-0.005996642121137596</v>
      </c>
    </row>
    <row r="37" spans="1:11" ht="12.75">
      <c r="A37" s="236" t="s">
        <v>46</v>
      </c>
      <c r="B37" s="261">
        <v>12.253205790074682</v>
      </c>
      <c r="C37" s="240">
        <v>7.818659564123229</v>
      </c>
      <c r="D37" s="240">
        <v>7.692576362535244</v>
      </c>
      <c r="E37" s="240">
        <v>7.87590999361663</v>
      </c>
      <c r="F37" s="241">
        <v>6.544630398172787</v>
      </c>
      <c r="G37" s="233"/>
      <c r="H37" s="213">
        <v>-0.043933155287356085</v>
      </c>
      <c r="I37" s="253">
        <v>-0.0016244165629732963</v>
      </c>
      <c r="J37" s="253">
        <v>0.0023580736661774626</v>
      </c>
      <c r="K37" s="254">
        <v>-0.018346005609630733</v>
      </c>
    </row>
    <row r="38" spans="1:11" ht="12.75">
      <c r="A38" s="236" t="s">
        <v>47</v>
      </c>
      <c r="B38" s="261">
        <v>8.927083998972748</v>
      </c>
      <c r="C38" s="240">
        <v>9.602104856766232</v>
      </c>
      <c r="D38" s="240">
        <v>9.702093617476372</v>
      </c>
      <c r="E38" s="240">
        <v>8.69505046959242</v>
      </c>
      <c r="F38" s="241">
        <v>7.295886959203089</v>
      </c>
      <c r="G38" s="233"/>
      <c r="H38" s="213">
        <v>0.007315884137694573</v>
      </c>
      <c r="I38" s="253">
        <v>0.0010364736398653651</v>
      </c>
      <c r="J38" s="253">
        <v>-0.010898946062139925</v>
      </c>
      <c r="K38" s="254">
        <v>-0.017391313839535294</v>
      </c>
    </row>
    <row r="39" spans="1:11" ht="12.75">
      <c r="A39" s="236" t="s">
        <v>48</v>
      </c>
      <c r="B39" s="261">
        <v>0</v>
      </c>
      <c r="C39" s="240">
        <v>0</v>
      </c>
      <c r="D39" s="240">
        <v>0</v>
      </c>
      <c r="E39" s="240">
        <v>0</v>
      </c>
      <c r="F39" s="241">
        <v>0</v>
      </c>
      <c r="G39" s="233"/>
      <c r="H39" s="213">
        <v>0</v>
      </c>
      <c r="I39" s="253">
        <v>0</v>
      </c>
      <c r="J39" s="253">
        <v>0</v>
      </c>
      <c r="K39" s="254">
        <v>0</v>
      </c>
    </row>
    <row r="40" spans="1:11" ht="12.75">
      <c r="A40" s="236" t="s">
        <v>49</v>
      </c>
      <c r="B40" s="261"/>
      <c r="C40" s="240"/>
      <c r="D40" s="240"/>
      <c r="E40" s="240"/>
      <c r="F40" s="241"/>
      <c r="G40" s="233"/>
      <c r="H40" s="213"/>
      <c r="I40" s="253"/>
      <c r="J40" s="253"/>
      <c r="K40" s="254"/>
    </row>
    <row r="41" spans="1:11" ht="12.75">
      <c r="A41" s="236" t="s">
        <v>50</v>
      </c>
      <c r="B41" s="261">
        <v>10.912855839131156</v>
      </c>
      <c r="C41" s="240">
        <v>10.686565634854938</v>
      </c>
      <c r="D41" s="240">
        <v>12.320168775725318</v>
      </c>
      <c r="E41" s="240">
        <v>12.163534334407345</v>
      </c>
      <c r="F41" s="241">
        <v>10.623106162444534</v>
      </c>
      <c r="G41" s="233"/>
      <c r="H41" s="213">
        <v>-0.0020932186127672336</v>
      </c>
      <c r="I41" s="253">
        <v>0.014326682413072335</v>
      </c>
      <c r="J41" s="253">
        <v>-0.0012786988203257188</v>
      </c>
      <c r="K41" s="254">
        <v>-0.01344983482706108</v>
      </c>
    </row>
    <row r="42" spans="1:11" ht="12.75">
      <c r="A42" s="236" t="s">
        <v>51</v>
      </c>
      <c r="B42" s="261">
        <v>8.20054546781193</v>
      </c>
      <c r="C42" s="240">
        <v>7.819408760350128</v>
      </c>
      <c r="D42" s="240">
        <v>7.743745486533277</v>
      </c>
      <c r="E42" s="240">
        <v>7.705573325672508</v>
      </c>
      <c r="F42" s="241">
        <v>7.529862323904215</v>
      </c>
      <c r="G42" s="233"/>
      <c r="H42" s="213">
        <v>-0.004747865773657489</v>
      </c>
      <c r="I42" s="253">
        <v>-0.0009718736309389798</v>
      </c>
      <c r="J42" s="253">
        <v>-0.0004940387203450358</v>
      </c>
      <c r="K42" s="254">
        <v>-0.0023040533447750144</v>
      </c>
    </row>
    <row r="43" spans="1:11" ht="12.75">
      <c r="A43" s="236" t="s">
        <v>52</v>
      </c>
      <c r="B43" s="261">
        <v>14.885438959650287</v>
      </c>
      <c r="C43" s="240">
        <v>8.881835311046533</v>
      </c>
      <c r="D43" s="240">
        <v>9.44115235463451</v>
      </c>
      <c r="E43" s="240">
        <v>9.854894370370587</v>
      </c>
      <c r="F43" s="241">
        <v>9.781378565797313</v>
      </c>
      <c r="G43" s="233"/>
      <c r="H43" s="213">
        <v>-0.05032696463420128</v>
      </c>
      <c r="I43" s="253">
        <v>0.0061256685737474115</v>
      </c>
      <c r="J43" s="253">
        <v>0.004298228800347914</v>
      </c>
      <c r="K43" s="254">
        <v>-0.0007484987755987937</v>
      </c>
    </row>
    <row r="44" spans="1:11" ht="12.75">
      <c r="A44" s="236" t="s">
        <v>53</v>
      </c>
      <c r="B44" s="261">
        <v>9.717817144551782</v>
      </c>
      <c r="C44" s="240">
        <v>5.904640712616588</v>
      </c>
      <c r="D44" s="240">
        <v>5.905845790978454</v>
      </c>
      <c r="E44" s="240">
        <v>5.819776567509286</v>
      </c>
      <c r="F44" s="241">
        <v>5.770272099158014</v>
      </c>
      <c r="G44" s="233"/>
      <c r="H44" s="213">
        <v>-0.0486014714923102</v>
      </c>
      <c r="I44" s="253">
        <v>2.0407129913468935E-05</v>
      </c>
      <c r="J44" s="253">
        <v>-0.0014670030841957837</v>
      </c>
      <c r="K44" s="254">
        <v>-0.0008538985778969721</v>
      </c>
    </row>
    <row r="45" spans="1:11" ht="13.5" thickBot="1">
      <c r="A45" s="242" t="s">
        <v>54</v>
      </c>
      <c r="B45" s="262">
        <v>3.844813257177993</v>
      </c>
      <c r="C45" s="263">
        <v>4.4874521521863775</v>
      </c>
      <c r="D45" s="263">
        <v>4.527215968841748</v>
      </c>
      <c r="E45" s="263">
        <v>5.202119422809535</v>
      </c>
      <c r="F45" s="264">
        <v>6.014336710949753</v>
      </c>
      <c r="G45" s="246"/>
      <c r="H45" s="255">
        <v>0.01557606753942542</v>
      </c>
      <c r="I45" s="256">
        <v>0.0008825975460609037</v>
      </c>
      <c r="J45" s="256">
        <v>0.013992891683887176</v>
      </c>
      <c r="K45" s="257">
        <v>0.0146137464509013</v>
      </c>
    </row>
    <row r="46" spans="1:11" ht="12.75">
      <c r="A46" s="236" t="s">
        <v>20</v>
      </c>
      <c r="B46" s="261">
        <v>10.400966572038016</v>
      </c>
      <c r="C46" s="240">
        <v>9.398222488265963</v>
      </c>
      <c r="D46" s="240">
        <v>8.952518749740804</v>
      </c>
      <c r="E46" s="240">
        <v>8.852451281621011</v>
      </c>
      <c r="F46" s="241">
        <v>8.45150437794691</v>
      </c>
      <c r="G46" s="233"/>
      <c r="H46" s="213">
        <v>-0.01008660225449931</v>
      </c>
      <c r="I46" s="253">
        <v>-0.0048467819768946985</v>
      </c>
      <c r="J46" s="253">
        <v>-0.0011234200511365255</v>
      </c>
      <c r="K46" s="254">
        <v>-0.004624269312891061</v>
      </c>
    </row>
    <row r="47" spans="1:11" ht="12.75">
      <c r="A47" s="236" t="s">
        <v>21</v>
      </c>
      <c r="B47" s="261">
        <v>11.097448412306484</v>
      </c>
      <c r="C47" s="240">
        <v>10.48832769083537</v>
      </c>
      <c r="D47" s="240">
        <v>9.974553321189706</v>
      </c>
      <c r="E47" s="240">
        <v>9.76044414370872</v>
      </c>
      <c r="F47" s="241">
        <v>9.196774422274336</v>
      </c>
      <c r="G47" s="233"/>
      <c r="H47" s="213">
        <v>-0.005629317556468005</v>
      </c>
      <c r="I47" s="253">
        <v>-0.005009988770185436</v>
      </c>
      <c r="J47" s="253">
        <v>-0.0021675750116113557</v>
      </c>
      <c r="K47" s="254">
        <v>-0.005930851610895571</v>
      </c>
    </row>
    <row r="48" spans="1:11" ht="12.75">
      <c r="A48" s="236" t="s">
        <v>55</v>
      </c>
      <c r="B48" s="261">
        <v>11.756383193999547</v>
      </c>
      <c r="C48" s="240">
        <v>9.47171787020595</v>
      </c>
      <c r="D48" s="240">
        <v>8.893445756313293</v>
      </c>
      <c r="E48" s="240">
        <v>8.90828521973272</v>
      </c>
      <c r="F48" s="241">
        <v>8.115933285949914</v>
      </c>
      <c r="G48" s="233"/>
      <c r="H48" s="213">
        <v>-0.02137681183050988</v>
      </c>
      <c r="I48" s="253">
        <v>-0.006279771144902524</v>
      </c>
      <c r="J48" s="253">
        <v>0.00016673326833949176</v>
      </c>
      <c r="K48" s="254">
        <v>-0.009272003944844065</v>
      </c>
    </row>
    <row r="49" spans="1:11" ht="13.5" thickBot="1">
      <c r="A49" s="242" t="s">
        <v>22</v>
      </c>
      <c r="B49" s="262"/>
      <c r="C49" s="263"/>
      <c r="D49" s="263"/>
      <c r="E49" s="263"/>
      <c r="F49" s="264"/>
      <c r="G49" s="249"/>
      <c r="H49" s="255"/>
      <c r="I49" s="256"/>
      <c r="J49" s="256"/>
      <c r="K49" s="257"/>
    </row>
    <row r="50" ht="12.75">
      <c r="A50" t="s">
        <v>60</v>
      </c>
    </row>
  </sheetData>
  <autoFilter ref="A1:A130"/>
  <mergeCells count="2">
    <mergeCell ref="B13:F13"/>
    <mergeCell ref="H13:K13"/>
  </mergeCells>
  <printOptions/>
  <pageMargins left="0.22" right="0.1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">
      <selection activeCell="B6" sqref="B6"/>
    </sheetView>
  </sheetViews>
  <sheetFormatPr defaultColWidth="9.140625" defaultRowHeight="12.75"/>
  <cols>
    <col min="1" max="1" width="17.28125" style="0" customWidth="1"/>
    <col min="2" max="2" width="6.7109375" style="0" customWidth="1"/>
    <col min="3" max="3" width="7.7109375" style="0" customWidth="1"/>
    <col min="4" max="4" width="6.7109375" style="0" customWidth="1"/>
    <col min="5" max="5" width="7.421875" style="0" customWidth="1"/>
    <col min="6" max="6" width="6.28125" style="0" customWidth="1"/>
    <col min="7" max="7" width="5.421875" style="0" customWidth="1"/>
    <col min="8" max="8" width="7.7109375" style="0" customWidth="1"/>
    <col min="12" max="12" width="6.57421875" style="0" customWidth="1"/>
  </cols>
  <sheetData>
    <row r="1" spans="1:11" ht="12.75">
      <c r="A1" s="48"/>
      <c r="B1" s="48"/>
      <c r="C1" s="49" t="s">
        <v>0</v>
      </c>
      <c r="D1" s="48"/>
      <c r="E1" s="48"/>
      <c r="F1" s="48"/>
      <c r="G1" s="48"/>
      <c r="H1" s="48"/>
      <c r="I1" s="48"/>
      <c r="J1" s="48"/>
      <c r="K1" s="48"/>
    </row>
    <row r="2" spans="1:11" ht="18">
      <c r="A2" s="306" t="s">
        <v>1</v>
      </c>
      <c r="C2" s="49" t="s">
        <v>128</v>
      </c>
      <c r="D2" s="51"/>
      <c r="E2" s="51"/>
      <c r="F2" s="52"/>
      <c r="G2" s="52"/>
      <c r="H2" s="52"/>
      <c r="I2" s="52"/>
      <c r="J2" s="52"/>
      <c r="K2" s="52"/>
    </row>
    <row r="3" spans="1:11" ht="18">
      <c r="A3" s="307" t="s">
        <v>2</v>
      </c>
      <c r="C3" s="49" t="s">
        <v>115</v>
      </c>
      <c r="D3" s="53"/>
      <c r="E3" s="53"/>
      <c r="F3" s="52"/>
      <c r="G3" s="52"/>
      <c r="H3" s="52"/>
      <c r="I3" s="52"/>
      <c r="J3" s="52"/>
      <c r="K3" s="52"/>
    </row>
    <row r="4" spans="1:11" ht="18">
      <c r="A4" s="307" t="s">
        <v>3</v>
      </c>
      <c r="C4" s="49" t="s">
        <v>24</v>
      </c>
      <c r="D4" s="53"/>
      <c r="E4" s="53"/>
      <c r="F4" s="52"/>
      <c r="G4" s="52"/>
      <c r="H4" s="52"/>
      <c r="I4" s="52"/>
      <c r="J4" s="52"/>
      <c r="K4" s="52"/>
    </row>
    <row r="5" spans="1:11" ht="18">
      <c r="A5" s="307" t="s">
        <v>5</v>
      </c>
      <c r="C5" s="54" t="s">
        <v>6</v>
      </c>
      <c r="D5" s="53"/>
      <c r="E5" s="53"/>
      <c r="F5" s="52"/>
      <c r="G5" s="52"/>
      <c r="H5" s="52"/>
      <c r="I5" s="52"/>
      <c r="J5" s="52"/>
      <c r="K5" s="52"/>
    </row>
    <row r="6" spans="1:11" ht="12.75">
      <c r="A6" s="7" t="s">
        <v>185</v>
      </c>
      <c r="B6" s="2" t="s">
        <v>189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ht="12.75">
      <c r="A7" s="55" t="s">
        <v>7</v>
      </c>
      <c r="B7" s="55"/>
      <c r="C7" s="55"/>
      <c r="D7" s="55"/>
      <c r="E7" s="55"/>
      <c r="F7" s="48"/>
      <c r="G7" s="48"/>
      <c r="H7" s="48"/>
      <c r="J7" s="48"/>
      <c r="K7" s="48"/>
    </row>
    <row r="8" spans="1:11" ht="12.75">
      <c r="A8" s="55"/>
      <c r="B8" s="56" t="s">
        <v>126</v>
      </c>
      <c r="C8" s="55"/>
      <c r="D8" s="55"/>
      <c r="E8" s="55"/>
      <c r="F8" s="48"/>
      <c r="G8" s="48"/>
      <c r="H8" s="48"/>
      <c r="I8" s="48"/>
      <c r="J8" s="48"/>
      <c r="K8" s="48"/>
    </row>
    <row r="9" spans="1:11" ht="13.5" thickBo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57">
      <c r="A10" s="156" t="s">
        <v>9</v>
      </c>
      <c r="B10" s="157">
        <v>1990</v>
      </c>
      <c r="C10" s="158">
        <v>2000</v>
      </c>
      <c r="D10" s="159">
        <v>2010</v>
      </c>
      <c r="E10" s="159">
        <v>2020</v>
      </c>
      <c r="F10" s="160">
        <v>2030</v>
      </c>
      <c r="G10" s="161"/>
      <c r="H10" s="162" t="s">
        <v>10</v>
      </c>
      <c r="I10" s="163" t="s">
        <v>11</v>
      </c>
      <c r="J10" s="163" t="s">
        <v>12</v>
      </c>
      <c r="K10" s="164" t="s">
        <v>13</v>
      </c>
    </row>
    <row r="11" spans="1:11" ht="13.5" thickBot="1">
      <c r="A11" s="165"/>
      <c r="B11" s="358" t="s">
        <v>24</v>
      </c>
      <c r="C11" s="353"/>
      <c r="D11" s="353"/>
      <c r="E11" s="353"/>
      <c r="F11" s="354"/>
      <c r="G11" s="165"/>
      <c r="H11" s="359" t="s">
        <v>14</v>
      </c>
      <c r="I11" s="360"/>
      <c r="J11" s="360"/>
      <c r="K11" s="361"/>
    </row>
    <row r="12" spans="1:11" ht="12.75">
      <c r="A12" s="229" t="s">
        <v>15</v>
      </c>
      <c r="B12" s="230">
        <v>55.050429159940535</v>
      </c>
      <c r="C12" s="231">
        <v>57.060526222523535</v>
      </c>
      <c r="D12" s="231">
        <v>58.03549700710033</v>
      </c>
      <c r="E12" s="231">
        <v>58.42024465847838</v>
      </c>
      <c r="F12" s="232">
        <v>56.10269257569611</v>
      </c>
      <c r="G12" s="233"/>
      <c r="H12" s="265">
        <v>0.3592729340635481</v>
      </c>
      <c r="I12" s="277">
        <v>0.16956632833529106</v>
      </c>
      <c r="J12" s="277">
        <v>0.06609827699122217</v>
      </c>
      <c r="K12" s="278">
        <v>-0.40396861759250946</v>
      </c>
    </row>
    <row r="13" spans="1:11" ht="12.75">
      <c r="A13" s="236" t="s">
        <v>16</v>
      </c>
      <c r="B13" s="237">
        <v>106.30037203031453</v>
      </c>
      <c r="C13" s="238">
        <v>115.88254711264173</v>
      </c>
      <c r="D13" s="238">
        <v>108.05395874233507</v>
      </c>
      <c r="E13" s="238">
        <v>108.0710079507215</v>
      </c>
      <c r="F13" s="239">
        <v>112.02826732184812</v>
      </c>
      <c r="G13" s="233"/>
      <c r="H13" s="268">
        <v>0.8668189868321852</v>
      </c>
      <c r="I13" s="279">
        <v>-0.6970237710981486</v>
      </c>
      <c r="J13" s="279">
        <v>0.0015777300677033423</v>
      </c>
      <c r="K13" s="280">
        <v>0.3602747765054426</v>
      </c>
    </row>
    <row r="14" spans="1:11" ht="12.75">
      <c r="A14" s="236" t="s">
        <v>17</v>
      </c>
      <c r="B14" s="237">
        <v>52.764075178509714</v>
      </c>
      <c r="C14" s="238">
        <v>52.5831975878424</v>
      </c>
      <c r="D14" s="238">
        <v>45.362437583953344</v>
      </c>
      <c r="E14" s="238">
        <v>40.963551149622916</v>
      </c>
      <c r="F14" s="239">
        <v>38.70419706027568</v>
      </c>
      <c r="G14" s="233"/>
      <c r="H14" s="268">
        <v>-0.03433344045871145</v>
      </c>
      <c r="I14" s="279">
        <v>-1.4662664116166013</v>
      </c>
      <c r="J14" s="279">
        <v>-1.0148326834436228</v>
      </c>
      <c r="K14" s="280">
        <v>-0.5657399265967866</v>
      </c>
    </row>
    <row r="15" spans="1:11" ht="12.75">
      <c r="A15" s="236" t="s">
        <v>18</v>
      </c>
      <c r="B15" s="237">
        <v>53.186571772478224</v>
      </c>
      <c r="C15" s="238">
        <v>54.45675492406296</v>
      </c>
      <c r="D15" s="238">
        <v>47.45026539686705</v>
      </c>
      <c r="E15" s="238">
        <v>46.57202681206</v>
      </c>
      <c r="F15" s="239">
        <v>41.46539515434152</v>
      </c>
      <c r="G15" s="233"/>
      <c r="H15" s="268">
        <v>0.23628817016969617</v>
      </c>
      <c r="I15" s="279">
        <v>-1.3678071408216974</v>
      </c>
      <c r="J15" s="279">
        <v>-0.18664600274364007</v>
      </c>
      <c r="K15" s="280">
        <v>-1.154690187638141</v>
      </c>
    </row>
    <row r="16" spans="1:11" ht="12.75">
      <c r="A16" s="236" t="s">
        <v>19</v>
      </c>
      <c r="B16" s="237">
        <v>354.1430109203166</v>
      </c>
      <c r="C16" s="238">
        <v>368.9174767126075</v>
      </c>
      <c r="D16" s="238">
        <v>386.5829266878871</v>
      </c>
      <c r="E16" s="238">
        <v>397.8501665494638</v>
      </c>
      <c r="F16" s="239">
        <v>374.73025257610755</v>
      </c>
      <c r="G16" s="233"/>
      <c r="H16" s="268">
        <v>0.4095580207267746</v>
      </c>
      <c r="I16" s="279">
        <v>0.4688298279206249</v>
      </c>
      <c r="J16" s="279">
        <v>0.2877037288793183</v>
      </c>
      <c r="K16" s="280">
        <v>-0.5969016986855258</v>
      </c>
    </row>
    <row r="17" spans="1:11" ht="12.75">
      <c r="A17" s="236" t="s">
        <v>28</v>
      </c>
      <c r="B17" s="237">
        <v>942.9551101070919</v>
      </c>
      <c r="C17" s="238">
        <v>809.7935545260315</v>
      </c>
      <c r="D17" s="238">
        <v>791.625945632138</v>
      </c>
      <c r="E17" s="238">
        <v>755.4528878977998</v>
      </c>
      <c r="F17" s="239">
        <v>685.433246536529</v>
      </c>
      <c r="G17" s="233"/>
      <c r="H17" s="268">
        <v>-1.5108635164478579</v>
      </c>
      <c r="I17" s="279">
        <v>-0.2266463169350419</v>
      </c>
      <c r="J17" s="279">
        <v>-0.4666235979874256</v>
      </c>
      <c r="K17" s="280">
        <v>-0.9679479915059797</v>
      </c>
    </row>
    <row r="18" spans="1:11" ht="12.75">
      <c r="A18" s="236" t="s">
        <v>29</v>
      </c>
      <c r="B18" s="237">
        <v>71.10448334492504</v>
      </c>
      <c r="C18" s="238">
        <v>89.15911031810644</v>
      </c>
      <c r="D18" s="238">
        <v>98.64537740147408</v>
      </c>
      <c r="E18" s="238">
        <v>101.34628400934197</v>
      </c>
      <c r="F18" s="239">
        <v>97.00096605841237</v>
      </c>
      <c r="G18" s="233"/>
      <c r="H18" s="268">
        <v>2.288515102249211</v>
      </c>
      <c r="I18" s="279">
        <v>1.016217198077185</v>
      </c>
      <c r="J18" s="279">
        <v>0.27048349331624255</v>
      </c>
      <c r="K18" s="280">
        <v>-0.43726390018152816</v>
      </c>
    </row>
    <row r="19" spans="1:11" ht="12.75">
      <c r="A19" s="236" t="s">
        <v>30</v>
      </c>
      <c r="B19" s="237">
        <v>29.665075785477143</v>
      </c>
      <c r="C19" s="238">
        <v>41.071602795274</v>
      </c>
      <c r="D19" s="238">
        <v>44.7940275462767</v>
      </c>
      <c r="E19" s="238">
        <v>43.837676069709204</v>
      </c>
      <c r="F19" s="239">
        <v>38.24776302453246</v>
      </c>
      <c r="G19" s="233"/>
      <c r="H19" s="268">
        <v>3.3069688257058028</v>
      </c>
      <c r="I19" s="279">
        <v>0.8713530076685849</v>
      </c>
      <c r="J19" s="279">
        <v>-0.21557914324866756</v>
      </c>
      <c r="K19" s="280">
        <v>-1.3548240755680507</v>
      </c>
    </row>
    <row r="20" spans="1:11" ht="12.75">
      <c r="A20" s="236" t="s">
        <v>31</v>
      </c>
      <c r="B20" s="237">
        <v>390.84924884929995</v>
      </c>
      <c r="C20" s="238">
        <v>421.358922412634</v>
      </c>
      <c r="D20" s="238">
        <v>409.9135612772231</v>
      </c>
      <c r="E20" s="238">
        <v>402.67660523040985</v>
      </c>
      <c r="F20" s="239">
        <v>383.1204684809567</v>
      </c>
      <c r="G20" s="233"/>
      <c r="H20" s="268">
        <v>0.7544626846361258</v>
      </c>
      <c r="I20" s="279">
        <v>-0.27500822216915966</v>
      </c>
      <c r="J20" s="279">
        <v>-0.17796685018953706</v>
      </c>
      <c r="K20" s="280">
        <v>-0.49660574150987014</v>
      </c>
    </row>
    <row r="21" spans="1:11" ht="12.75">
      <c r="A21" s="236" t="s">
        <v>32</v>
      </c>
      <c r="B21" s="237">
        <v>10.62570838672807</v>
      </c>
      <c r="C21" s="238">
        <v>8.831192879313718</v>
      </c>
      <c r="D21" s="238">
        <v>11.358681135004973</v>
      </c>
      <c r="E21" s="238">
        <v>11.66564112372217</v>
      </c>
      <c r="F21" s="239">
        <v>11.845506343551701</v>
      </c>
      <c r="G21" s="233"/>
      <c r="H21" s="268">
        <v>-1.8328579033874415</v>
      </c>
      <c r="I21" s="279">
        <v>2.548864004236906</v>
      </c>
      <c r="J21" s="279">
        <v>0.2670114020997705</v>
      </c>
      <c r="K21" s="280">
        <v>0.15312430443374936</v>
      </c>
    </row>
    <row r="22" spans="1:11" ht="12.75">
      <c r="A22" s="236" t="s">
        <v>33</v>
      </c>
      <c r="B22" s="237">
        <v>152.90654828778662</v>
      </c>
      <c r="C22" s="238">
        <v>165.61768218810963</v>
      </c>
      <c r="D22" s="238">
        <v>168.2598831475989</v>
      </c>
      <c r="E22" s="238">
        <v>170.211923450593</v>
      </c>
      <c r="F22" s="239">
        <v>166.90458788266702</v>
      </c>
      <c r="G22" s="233"/>
      <c r="H22" s="268">
        <v>0.8017476551208658</v>
      </c>
      <c r="I22" s="279">
        <v>0.15840227305390364</v>
      </c>
      <c r="J22" s="279">
        <v>0.11541216428672119</v>
      </c>
      <c r="K22" s="280">
        <v>-0.19602711649208127</v>
      </c>
    </row>
    <row r="23" spans="1:11" ht="12.75">
      <c r="A23" s="236" t="s">
        <v>34</v>
      </c>
      <c r="B23" s="237">
        <v>39.038047849369306</v>
      </c>
      <c r="C23" s="238">
        <v>58.51592492796095</v>
      </c>
      <c r="D23" s="238">
        <v>65.28269527950462</v>
      </c>
      <c r="E23" s="238">
        <v>72.88786015487447</v>
      </c>
      <c r="F23" s="239">
        <v>68.9887424511187</v>
      </c>
      <c r="G23" s="233"/>
      <c r="H23" s="268">
        <v>4.130654523769306</v>
      </c>
      <c r="I23" s="279">
        <v>1.1002897451253935</v>
      </c>
      <c r="J23" s="279">
        <v>1.1080448431161294</v>
      </c>
      <c r="K23" s="280">
        <v>-0.5482790276650551</v>
      </c>
    </row>
    <row r="24" spans="1:11" ht="12.75">
      <c r="A24" s="236" t="s">
        <v>35</v>
      </c>
      <c r="B24" s="237">
        <v>203.81369279999996</v>
      </c>
      <c r="C24" s="238">
        <v>283.2954925466472</v>
      </c>
      <c r="D24" s="238">
        <v>291.6580820005635</v>
      </c>
      <c r="E24" s="238">
        <v>301.2194534417332</v>
      </c>
      <c r="F24" s="239">
        <v>288.3319414921123</v>
      </c>
      <c r="G24" s="233"/>
      <c r="H24" s="268">
        <v>3.3476559329551847</v>
      </c>
      <c r="I24" s="279">
        <v>0.2913402525828168</v>
      </c>
      <c r="J24" s="279">
        <v>0.3230899760120476</v>
      </c>
      <c r="K24" s="280">
        <v>-0.4363122726721236</v>
      </c>
    </row>
    <row r="25" spans="1:11" ht="12.75">
      <c r="A25" s="236" t="s">
        <v>36</v>
      </c>
      <c r="B25" s="237">
        <v>50.57638518988337</v>
      </c>
      <c r="C25" s="238">
        <v>47.65442207154906</v>
      </c>
      <c r="D25" s="238">
        <v>51.811457031552</v>
      </c>
      <c r="E25" s="238">
        <v>59.99251785540258</v>
      </c>
      <c r="F25" s="239">
        <v>56.821507448203704</v>
      </c>
      <c r="G25" s="233"/>
      <c r="H25" s="268">
        <v>-0.5933262515602666</v>
      </c>
      <c r="I25" s="279">
        <v>0.8398659911249551</v>
      </c>
      <c r="J25" s="279">
        <v>1.4768852367346152</v>
      </c>
      <c r="K25" s="280">
        <v>-0.5415776091540758</v>
      </c>
    </row>
    <row r="26" spans="1:11" ht="12.75">
      <c r="A26" s="236" t="s">
        <v>37</v>
      </c>
      <c r="B26" s="237">
        <v>569.084678147887</v>
      </c>
      <c r="C26" s="238">
        <v>543.3293861464347</v>
      </c>
      <c r="D26" s="238">
        <v>506.5738492957768</v>
      </c>
      <c r="E26" s="238">
        <v>489.3857184946622</v>
      </c>
      <c r="F26" s="239">
        <v>477.1386712619901</v>
      </c>
      <c r="G26" s="233"/>
      <c r="H26" s="268">
        <v>-0.46206420300786144</v>
      </c>
      <c r="I26" s="279">
        <v>-0.6980087644460564</v>
      </c>
      <c r="J26" s="279">
        <v>-0.34459637208004157</v>
      </c>
      <c r="K26" s="280">
        <v>-0.2531171653964104</v>
      </c>
    </row>
    <row r="27" spans="1:11" ht="12.75">
      <c r="A27" s="236" t="s">
        <v>38</v>
      </c>
      <c r="B27" s="237">
        <v>5.417714046472681</v>
      </c>
      <c r="C27" s="238">
        <v>6.950976763659199</v>
      </c>
      <c r="D27" s="238">
        <v>7.9922275617710685</v>
      </c>
      <c r="E27" s="238">
        <v>8.414181808321096</v>
      </c>
      <c r="F27" s="239">
        <v>8.17197756171295</v>
      </c>
      <c r="G27" s="233"/>
      <c r="H27" s="268">
        <v>2.5233942095729933</v>
      </c>
      <c r="I27" s="279">
        <v>1.405661033164618</v>
      </c>
      <c r="J27" s="279">
        <v>0.5158165578473373</v>
      </c>
      <c r="K27" s="280">
        <v>-0.2916504869297065</v>
      </c>
    </row>
    <row r="28" spans="1:11" ht="12.75">
      <c r="A28" s="236" t="s">
        <v>39</v>
      </c>
      <c r="B28" s="237">
        <v>142.0568147372828</v>
      </c>
      <c r="C28" s="238">
        <v>117.21049277789406</v>
      </c>
      <c r="D28" s="238">
        <v>93.5860354835766</v>
      </c>
      <c r="E28" s="238">
        <v>84.0478685121923</v>
      </c>
      <c r="F28" s="239">
        <v>65.81299922563302</v>
      </c>
      <c r="G28" s="233"/>
      <c r="H28" s="268">
        <v>-1.904193540569521</v>
      </c>
      <c r="I28" s="279">
        <v>-2.2257584347061377</v>
      </c>
      <c r="J28" s="279">
        <v>-1.0691898836321823</v>
      </c>
      <c r="K28" s="280">
        <v>-2.416026542778993</v>
      </c>
    </row>
    <row r="29" spans="1:11" ht="12.75">
      <c r="A29" s="236" t="s">
        <v>40</v>
      </c>
      <c r="B29" s="237">
        <v>37.13003558718861</v>
      </c>
      <c r="C29" s="238">
        <v>13.822004605400878</v>
      </c>
      <c r="D29" s="238">
        <v>12.774542338485618</v>
      </c>
      <c r="E29" s="238">
        <v>10.52338769414836</v>
      </c>
      <c r="F29" s="239">
        <v>8.797601815813495</v>
      </c>
      <c r="G29" s="233"/>
      <c r="H29" s="268">
        <v>-9.40910156655017</v>
      </c>
      <c r="I29" s="279">
        <v>-0.7849783084430295</v>
      </c>
      <c r="J29" s="279">
        <v>-1.9198724276588974</v>
      </c>
      <c r="K29" s="280">
        <v>-1.7752633485386693</v>
      </c>
    </row>
    <row r="30" spans="1:11" ht="12.75">
      <c r="A30" s="236" t="s">
        <v>41</v>
      </c>
      <c r="B30" s="237">
        <v>64.3616277998744</v>
      </c>
      <c r="C30" s="238">
        <v>54.10398995185262</v>
      </c>
      <c r="D30" s="238">
        <v>55.28117560355821</v>
      </c>
      <c r="E30" s="238">
        <v>53.62303107640822</v>
      </c>
      <c r="F30" s="239">
        <v>44.83474476228166</v>
      </c>
      <c r="G30" s="233"/>
      <c r="H30" s="268">
        <v>-1.7211134668262185</v>
      </c>
      <c r="I30" s="279">
        <v>0.21547692883274738</v>
      </c>
      <c r="J30" s="279">
        <v>-0.30407460912763584</v>
      </c>
      <c r="K30" s="280">
        <v>-1.7740281869987884</v>
      </c>
    </row>
    <row r="31" spans="1:11" ht="12.75">
      <c r="A31" s="236" t="s">
        <v>42</v>
      </c>
      <c r="B31" s="237">
        <v>9.142443374502825</v>
      </c>
      <c r="C31" s="238">
        <v>6.2893137952689955</v>
      </c>
      <c r="D31" s="238">
        <v>7.488167501748228</v>
      </c>
      <c r="E31" s="238">
        <v>7.790874481025564</v>
      </c>
      <c r="F31" s="239">
        <v>7.477462981869342</v>
      </c>
      <c r="G31" s="233"/>
      <c r="H31" s="268">
        <v>-3.6716550794035685</v>
      </c>
      <c r="I31" s="279">
        <v>1.7600305487231127</v>
      </c>
      <c r="J31" s="279">
        <v>0.39707628890508495</v>
      </c>
      <c r="K31" s="280">
        <v>-0.409753704670357</v>
      </c>
    </row>
    <row r="32" spans="1:11" ht="12.75">
      <c r="A32" s="236" t="s">
        <v>43</v>
      </c>
      <c r="B32" s="237">
        <v>33.57936361733305</v>
      </c>
      <c r="C32" s="238">
        <v>10.1669826250785</v>
      </c>
      <c r="D32" s="238">
        <v>15.289771419106327</v>
      </c>
      <c r="E32" s="238">
        <v>16.878583272913104</v>
      </c>
      <c r="F32" s="239">
        <v>15.448901364163158</v>
      </c>
      <c r="G32" s="233"/>
      <c r="H32" s="268">
        <v>-11.26152478428396</v>
      </c>
      <c r="I32" s="279">
        <v>4.16477764826404</v>
      </c>
      <c r="J32" s="279">
        <v>0.9935178023244173</v>
      </c>
      <c r="K32" s="280">
        <v>-0.8811713728592241</v>
      </c>
    </row>
    <row r="33" spans="1:11" ht="12.75">
      <c r="A33" s="236" t="s">
        <v>44</v>
      </c>
      <c r="B33" s="237">
        <v>1.7665019886958337</v>
      </c>
      <c r="C33" s="238">
        <v>2.7024408624659824</v>
      </c>
      <c r="D33" s="238">
        <v>3.336375305803029</v>
      </c>
      <c r="E33" s="238">
        <v>3.2244976057124695</v>
      </c>
      <c r="F33" s="239">
        <v>3.4822193348182133</v>
      </c>
      <c r="G33" s="233"/>
      <c r="H33" s="268">
        <v>4.34321328431333</v>
      </c>
      <c r="I33" s="279">
        <v>2.1296561914333934</v>
      </c>
      <c r="J33" s="279">
        <v>-0.34049721866132865</v>
      </c>
      <c r="K33" s="280">
        <v>0.771890568003819</v>
      </c>
    </row>
    <row r="34" spans="1:11" ht="12.75">
      <c r="A34" s="236" t="s">
        <v>45</v>
      </c>
      <c r="B34" s="237">
        <v>331.3816721791919</v>
      </c>
      <c r="C34" s="238">
        <v>289.78195436466393</v>
      </c>
      <c r="D34" s="238">
        <v>276.2004853991258</v>
      </c>
      <c r="E34" s="238">
        <v>279.6424401497088</v>
      </c>
      <c r="F34" s="239">
        <v>260.8695989853991</v>
      </c>
      <c r="G34" s="233"/>
      <c r="H34" s="268">
        <v>-1.3324634569342741</v>
      </c>
      <c r="I34" s="279">
        <v>-0.47886735951825354</v>
      </c>
      <c r="J34" s="279">
        <v>0.12392461569903368</v>
      </c>
      <c r="K34" s="280">
        <v>-0.692502334105205</v>
      </c>
    </row>
    <row r="35" spans="1:11" ht="12.75">
      <c r="A35" s="236" t="s">
        <v>46</v>
      </c>
      <c r="B35" s="237">
        <v>49.53931002721372</v>
      </c>
      <c r="C35" s="238">
        <v>32.159020305631145</v>
      </c>
      <c r="D35" s="238">
        <v>34.01111730062873</v>
      </c>
      <c r="E35" s="238">
        <v>35.229245018106305</v>
      </c>
      <c r="F35" s="239">
        <v>27.921250711094494</v>
      </c>
      <c r="G35" s="233"/>
      <c r="H35" s="268">
        <v>-4.228721376879174</v>
      </c>
      <c r="I35" s="279">
        <v>0.5615153193649247</v>
      </c>
      <c r="J35" s="279">
        <v>0.3525109780328384</v>
      </c>
      <c r="K35" s="280">
        <v>-2.2980676655186216</v>
      </c>
    </row>
    <row r="36" spans="1:11" ht="12.75">
      <c r="A36" s="236" t="s">
        <v>47</v>
      </c>
      <c r="B36" s="237">
        <v>13.018657734980112</v>
      </c>
      <c r="C36" s="238">
        <v>14.143241364873347</v>
      </c>
      <c r="D36" s="238">
        <v>15.28258706683303</v>
      </c>
      <c r="E36" s="238">
        <v>13.324438270847486</v>
      </c>
      <c r="F36" s="239">
        <v>11.138761281431679</v>
      </c>
      <c r="G36" s="233"/>
      <c r="H36" s="268">
        <v>0.8319751261726571</v>
      </c>
      <c r="I36" s="279">
        <v>0.7777812468691581</v>
      </c>
      <c r="J36" s="279">
        <v>-1.3617853245813438</v>
      </c>
      <c r="K36" s="280">
        <v>-1.7757325096159349</v>
      </c>
    </row>
    <row r="37" spans="1:11" ht="12.75">
      <c r="A37" s="236" t="s">
        <v>48</v>
      </c>
      <c r="B37" s="237">
        <v>0</v>
      </c>
      <c r="C37" s="238">
        <v>0</v>
      </c>
      <c r="D37" s="238">
        <v>0</v>
      </c>
      <c r="E37" s="238">
        <v>0</v>
      </c>
      <c r="F37" s="239">
        <v>0</v>
      </c>
      <c r="G37" s="233"/>
      <c r="H37" s="268">
        <v>0</v>
      </c>
      <c r="I37" s="279">
        <v>0</v>
      </c>
      <c r="J37" s="279">
        <v>0</v>
      </c>
      <c r="K37" s="280">
        <v>0</v>
      </c>
    </row>
    <row r="38" spans="1:11" ht="12.75">
      <c r="A38" s="236" t="s">
        <v>49</v>
      </c>
      <c r="B38" s="237">
        <v>0</v>
      </c>
      <c r="C38" s="238">
        <v>0</v>
      </c>
      <c r="D38" s="238">
        <v>0</v>
      </c>
      <c r="E38" s="238">
        <v>0</v>
      </c>
      <c r="F38" s="239">
        <v>0</v>
      </c>
      <c r="G38" s="233"/>
      <c r="H38" s="268">
        <v>0</v>
      </c>
      <c r="I38" s="279">
        <v>0</v>
      </c>
      <c r="J38" s="279">
        <v>0</v>
      </c>
      <c r="K38" s="280">
        <v>0</v>
      </c>
    </row>
    <row r="39" spans="1:11" ht="12.75">
      <c r="A39" s="236" t="s">
        <v>50</v>
      </c>
      <c r="B39" s="237">
        <v>28.616833996231943</v>
      </c>
      <c r="C39" s="238">
        <v>32.41474314423277</v>
      </c>
      <c r="D39" s="238">
        <v>39.35291230811239</v>
      </c>
      <c r="E39" s="238">
        <v>42.301948668148526</v>
      </c>
      <c r="F39" s="239">
        <v>39.79019067668964</v>
      </c>
      <c r="G39" s="233"/>
      <c r="H39" s="268">
        <v>1.2539792912462433</v>
      </c>
      <c r="I39" s="279">
        <v>1.9584980656373263</v>
      </c>
      <c r="J39" s="279">
        <v>0.7252489865322564</v>
      </c>
      <c r="K39" s="280">
        <v>-0.6102576802801574</v>
      </c>
    </row>
    <row r="40" spans="1:11" ht="12.75">
      <c r="A40" s="236" t="s">
        <v>51</v>
      </c>
      <c r="B40" s="237">
        <v>42.7336374670295</v>
      </c>
      <c r="C40" s="238">
        <v>44.845130424952885</v>
      </c>
      <c r="D40" s="238">
        <v>45.053871590163844</v>
      </c>
      <c r="E40" s="238">
        <v>45.49891162082691</v>
      </c>
      <c r="F40" s="239">
        <v>45.179543751734045</v>
      </c>
      <c r="G40" s="233"/>
      <c r="H40" s="268">
        <v>0.4834512236368216</v>
      </c>
      <c r="I40" s="279">
        <v>0.04644990757316503</v>
      </c>
      <c r="J40" s="279">
        <v>0.09834317561487893</v>
      </c>
      <c r="K40" s="280">
        <v>-0.07041512407821582</v>
      </c>
    </row>
    <row r="41" spans="1:11" ht="12.75">
      <c r="A41" s="236" t="s">
        <v>52</v>
      </c>
      <c r="B41" s="237">
        <v>72.2425756751099</v>
      </c>
      <c r="C41" s="238">
        <v>41.46946200544274</v>
      </c>
      <c r="D41" s="238">
        <v>40.3070963327711</v>
      </c>
      <c r="E41" s="238">
        <v>36.485721776467365</v>
      </c>
      <c r="F41" s="239">
        <v>31.417512656674823</v>
      </c>
      <c r="G41" s="233"/>
      <c r="H41" s="268">
        <v>-5.39948123598063</v>
      </c>
      <c r="I41" s="279">
        <v>-0.2838938566642746</v>
      </c>
      <c r="J41" s="279">
        <v>-0.9911211108786011</v>
      </c>
      <c r="K41" s="280">
        <v>-1.4844274595638418</v>
      </c>
    </row>
    <row r="42" spans="1:11" ht="12.75">
      <c r="A42" s="236" t="s">
        <v>53</v>
      </c>
      <c r="B42" s="237">
        <v>161.87852208499058</v>
      </c>
      <c r="C42" s="238">
        <v>84.4073845509734</v>
      </c>
      <c r="D42" s="238">
        <v>86.28123601236277</v>
      </c>
      <c r="E42" s="238">
        <v>82.4868427795035</v>
      </c>
      <c r="F42" s="239">
        <v>82.44568681744457</v>
      </c>
      <c r="G42" s="233"/>
      <c r="H42" s="268">
        <v>-6.304416261580981</v>
      </c>
      <c r="I42" s="279">
        <v>0.21981378263895568</v>
      </c>
      <c r="J42" s="279">
        <v>-0.44872369186250705</v>
      </c>
      <c r="K42" s="280">
        <v>-0.004990517765945945</v>
      </c>
    </row>
    <row r="43" spans="1:11" ht="13.5" thickBot="1">
      <c r="A43" s="242" t="s">
        <v>54</v>
      </c>
      <c r="B43" s="243">
        <v>126.31580573581743</v>
      </c>
      <c r="C43" s="244">
        <v>201.4280410299351</v>
      </c>
      <c r="D43" s="244">
        <v>230.55373302183042</v>
      </c>
      <c r="E43" s="244">
        <v>311.4920678563723</v>
      </c>
      <c r="F43" s="245">
        <v>416.77792017085613</v>
      </c>
      <c r="G43" s="272"/>
      <c r="H43" s="271">
        <v>4.777063637151513</v>
      </c>
      <c r="I43" s="281">
        <v>1.3596781719202422</v>
      </c>
      <c r="J43" s="281">
        <v>3.054624057635835</v>
      </c>
      <c r="K43" s="282">
        <v>2.954603676725087</v>
      </c>
    </row>
    <row r="44" spans="1:11" ht="12.75">
      <c r="A44" s="236" t="s">
        <v>20</v>
      </c>
      <c r="B44" s="237">
        <v>4201.244953861923</v>
      </c>
      <c r="C44" s="238">
        <v>4069.422971944065</v>
      </c>
      <c r="D44" s="238">
        <v>4047.6909180050834</v>
      </c>
      <c r="E44" s="238">
        <v>4087.8204282097577</v>
      </c>
      <c r="F44" s="239">
        <v>3963.1418509317427</v>
      </c>
      <c r="G44" s="233"/>
      <c r="H44" s="268">
        <v>-0.31828923723552505</v>
      </c>
      <c r="I44" s="279">
        <v>-0.05353205294048591</v>
      </c>
      <c r="J44" s="279">
        <v>0.098702184088717</v>
      </c>
      <c r="K44" s="280">
        <v>-0.3092689550488359</v>
      </c>
    </row>
    <row r="45" spans="1:11" ht="12.75">
      <c r="A45" s="236" t="s">
        <v>21</v>
      </c>
      <c r="B45" s="237">
        <v>3082.0634378100076</v>
      </c>
      <c r="C45" s="238">
        <v>3117.5277933717393</v>
      </c>
      <c r="D45" s="238">
        <v>3085.408645165255</v>
      </c>
      <c r="E45" s="238">
        <v>3060.5535648485943</v>
      </c>
      <c r="F45" s="239">
        <v>2896.864205668343</v>
      </c>
      <c r="G45" s="233"/>
      <c r="H45" s="268">
        <v>0.11447541109717019</v>
      </c>
      <c r="I45" s="279">
        <v>-0.10350842560258311</v>
      </c>
      <c r="J45" s="279">
        <v>-0.08085037248473093</v>
      </c>
      <c r="K45" s="280">
        <v>-0.5481616766200181</v>
      </c>
    </row>
    <row r="46" spans="1:11" ht="12.75">
      <c r="A46" s="236" t="s">
        <v>55</v>
      </c>
      <c r="B46" s="237">
        <v>687.3941410927359</v>
      </c>
      <c r="C46" s="238">
        <v>547.3304174167887</v>
      </c>
      <c r="D46" s="238">
        <v>521.2424849806366</v>
      </c>
      <c r="E46" s="238">
        <v>512.6985478893837</v>
      </c>
      <c r="F46" s="239">
        <v>453.9555180242171</v>
      </c>
      <c r="G46" s="233"/>
      <c r="H46" s="268">
        <v>-2.252788728943944</v>
      </c>
      <c r="I46" s="279">
        <v>-0.4871825784385275</v>
      </c>
      <c r="J46" s="279">
        <v>-0.16513659124921531</v>
      </c>
      <c r="K46" s="280">
        <v>-1.2095141680225296</v>
      </c>
    </row>
    <row r="47" spans="1:11" ht="13.5" thickBot="1">
      <c r="A47" s="242" t="s">
        <v>22</v>
      </c>
      <c r="B47" s="243"/>
      <c r="C47" s="244"/>
      <c r="D47" s="244"/>
      <c r="E47" s="244"/>
      <c r="F47" s="245"/>
      <c r="G47" s="249"/>
      <c r="H47" s="262"/>
      <c r="I47" s="275"/>
      <c r="J47" s="275"/>
      <c r="K47" s="276"/>
    </row>
    <row r="48" ht="12.75">
      <c r="A48" t="s">
        <v>187</v>
      </c>
    </row>
    <row r="138" spans="1:11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</row>
    <row r="139" spans="1:11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1:11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</row>
    <row r="141" spans="1:11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</row>
    <row r="142" spans="1:11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</row>
    <row r="143" spans="1:11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</row>
    <row r="144" spans="1:11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</row>
    <row r="145" spans="1:11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</row>
    <row r="146" spans="1:11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</row>
    <row r="147" spans="1:11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</row>
    <row r="148" spans="1:11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</row>
    <row r="149" spans="1:11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</row>
    <row r="150" spans="1:11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</row>
    <row r="151" spans="1:11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</row>
    <row r="152" spans="1:11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</row>
  </sheetData>
  <autoFilter ref="A10:K130"/>
  <mergeCells count="2">
    <mergeCell ref="B11:F11"/>
    <mergeCell ref="H11:K11"/>
  </mergeCells>
  <printOptions/>
  <pageMargins left="0.2" right="0.2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7" sqref="A7"/>
    </sheetView>
  </sheetViews>
  <sheetFormatPr defaultColWidth="9.140625" defaultRowHeight="12.75"/>
  <cols>
    <col min="1" max="1" width="31.421875" style="0" customWidth="1"/>
    <col min="2" max="2" width="19.28125" style="0" customWidth="1"/>
    <col min="8" max="8" width="5.8515625" style="0" customWidth="1"/>
    <col min="13" max="13" width="6.7109375" style="0" customWidth="1"/>
  </cols>
  <sheetData>
    <row r="1" spans="1:13" ht="12.75">
      <c r="A1" s="144"/>
      <c r="B1" s="144"/>
      <c r="C1" s="145"/>
      <c r="D1" s="146" t="s">
        <v>65</v>
      </c>
      <c r="E1" s="147"/>
      <c r="F1" s="145"/>
      <c r="G1" s="145"/>
      <c r="H1" s="148"/>
      <c r="I1" s="148"/>
      <c r="J1" s="148"/>
      <c r="K1" s="148"/>
      <c r="L1" s="148"/>
      <c r="M1" s="148"/>
    </row>
    <row r="2" spans="1:13" ht="18">
      <c r="A2" s="149" t="s">
        <v>1</v>
      </c>
      <c r="B2" s="149"/>
      <c r="C2" s="146" t="s">
        <v>117</v>
      </c>
      <c r="D2" s="145"/>
      <c r="E2" s="147"/>
      <c r="F2" s="145"/>
      <c r="G2" s="145"/>
      <c r="H2" s="148"/>
      <c r="I2" s="148"/>
      <c r="J2" s="148"/>
      <c r="K2" s="148"/>
      <c r="L2" s="148"/>
      <c r="M2" s="148"/>
    </row>
    <row r="3" spans="1:13" ht="18">
      <c r="A3" s="150" t="s">
        <v>2</v>
      </c>
      <c r="B3" s="150"/>
      <c r="C3" s="146" t="s">
        <v>116</v>
      </c>
      <c r="D3" s="145"/>
      <c r="E3" s="147"/>
      <c r="F3" s="145"/>
      <c r="G3" s="145"/>
      <c r="H3" s="148"/>
      <c r="I3" s="148"/>
      <c r="J3" s="148"/>
      <c r="K3" s="148"/>
      <c r="L3" s="148"/>
      <c r="M3" s="148"/>
    </row>
    <row r="4" spans="1:13" ht="18">
      <c r="A4" s="150" t="s">
        <v>3</v>
      </c>
      <c r="B4" s="150"/>
      <c r="C4" s="146" t="s">
        <v>24</v>
      </c>
      <c r="D4" s="145"/>
      <c r="E4" s="145"/>
      <c r="F4" s="145"/>
      <c r="G4" s="148"/>
      <c r="H4" s="148"/>
      <c r="I4" s="148"/>
      <c r="J4" s="148"/>
      <c r="K4" s="148"/>
      <c r="L4" s="148"/>
      <c r="M4" s="148"/>
    </row>
    <row r="5" spans="1:13" ht="18">
      <c r="A5" s="150" t="s">
        <v>5</v>
      </c>
      <c r="B5" s="150"/>
      <c r="C5" s="155" t="s">
        <v>6</v>
      </c>
      <c r="D5" s="145"/>
      <c r="E5" s="147"/>
      <c r="F5" s="145"/>
      <c r="G5" s="145"/>
      <c r="H5" s="148"/>
      <c r="I5" s="148"/>
      <c r="J5" s="148"/>
      <c r="K5" s="148"/>
      <c r="L5" s="148"/>
      <c r="M5" s="148"/>
    </row>
    <row r="6" spans="1:13" ht="12.75">
      <c r="A6" s="7" t="s">
        <v>185</v>
      </c>
      <c r="B6" s="2" t="s">
        <v>189</v>
      </c>
      <c r="C6" s="144"/>
      <c r="D6" s="144"/>
      <c r="E6" s="147"/>
      <c r="F6" s="144"/>
      <c r="G6" s="144"/>
      <c r="H6" s="148"/>
      <c r="I6" s="148"/>
      <c r="J6" s="148"/>
      <c r="K6" s="148"/>
      <c r="L6" s="148"/>
      <c r="M6" s="148"/>
    </row>
    <row r="7" spans="1:13" ht="12.75">
      <c r="A7" s="151" t="s">
        <v>7</v>
      </c>
      <c r="B7" s="151"/>
      <c r="C7" s="144"/>
      <c r="D7" s="144"/>
      <c r="E7" s="147"/>
      <c r="F7" s="144"/>
      <c r="G7" s="144"/>
      <c r="H7" s="148"/>
      <c r="I7" s="152"/>
      <c r="J7" s="148"/>
      <c r="K7" s="148"/>
      <c r="L7" s="148"/>
      <c r="M7" s="148"/>
    </row>
    <row r="8" spans="1:13" ht="7.5" customHeight="1">
      <c r="A8" s="151"/>
      <c r="B8" s="151"/>
      <c r="C8" s="144"/>
      <c r="D8" s="144"/>
      <c r="E8" s="147"/>
      <c r="F8" s="144"/>
      <c r="G8" s="144"/>
      <c r="H8" s="148"/>
      <c r="I8" s="153"/>
      <c r="J8" s="148"/>
      <c r="K8" s="148"/>
      <c r="L8" s="148"/>
      <c r="M8" s="148"/>
    </row>
    <row r="9" spans="1:13" ht="7.5" customHeight="1" thickBot="1">
      <c r="A9" s="148"/>
      <c r="B9" s="148"/>
      <c r="C9" s="144"/>
      <c r="D9" s="144"/>
      <c r="E9" s="144"/>
      <c r="F9" s="144"/>
      <c r="G9" s="144"/>
      <c r="H9" s="148"/>
      <c r="I9" s="148"/>
      <c r="J9" s="148"/>
      <c r="K9" s="148"/>
      <c r="L9" s="148"/>
      <c r="M9" s="148"/>
    </row>
    <row r="10" spans="1:13" ht="57">
      <c r="A10" s="156"/>
      <c r="B10" s="156"/>
      <c r="C10" s="162">
        <v>1990</v>
      </c>
      <c r="D10" s="163">
        <v>2000</v>
      </c>
      <c r="E10" s="172">
        <v>2010</v>
      </c>
      <c r="F10" s="172">
        <v>2020</v>
      </c>
      <c r="G10" s="173">
        <v>2030</v>
      </c>
      <c r="H10" s="165"/>
      <c r="I10" s="162" t="s">
        <v>10</v>
      </c>
      <c r="J10" s="163" t="s">
        <v>11</v>
      </c>
      <c r="K10" s="163" t="s">
        <v>12</v>
      </c>
      <c r="L10" s="164" t="s">
        <v>13</v>
      </c>
      <c r="M10" s="154"/>
    </row>
    <row r="11" spans="1:13" ht="17.25" customHeight="1" thickBot="1">
      <c r="A11" s="168" t="s">
        <v>67</v>
      </c>
      <c r="B11" s="174" t="s">
        <v>68</v>
      </c>
      <c r="C11" s="358" t="s">
        <v>24</v>
      </c>
      <c r="D11" s="353"/>
      <c r="E11" s="353"/>
      <c r="F11" s="353"/>
      <c r="G11" s="354"/>
      <c r="H11" s="167"/>
      <c r="I11" s="359" t="s">
        <v>14</v>
      </c>
      <c r="J11" s="360"/>
      <c r="K11" s="360"/>
      <c r="L11" s="361"/>
      <c r="M11" s="147"/>
    </row>
    <row r="12" spans="1:13" ht="12.75">
      <c r="A12" s="175" t="s">
        <v>70</v>
      </c>
      <c r="B12" s="176"/>
      <c r="C12" s="177"/>
      <c r="D12" s="178"/>
      <c r="E12" s="178"/>
      <c r="F12" s="178"/>
      <c r="G12" s="179"/>
      <c r="H12" s="167"/>
      <c r="I12" s="289"/>
      <c r="J12" s="290"/>
      <c r="K12" s="290"/>
      <c r="L12" s="291"/>
      <c r="M12" s="148"/>
    </row>
    <row r="13" spans="1:13" ht="12.75">
      <c r="A13" s="166" t="s">
        <v>190</v>
      </c>
      <c r="B13" s="181" t="s">
        <v>133</v>
      </c>
      <c r="C13" s="283">
        <v>765.9663823026957</v>
      </c>
      <c r="D13" s="284">
        <v>644.9085133017978</v>
      </c>
      <c r="E13" s="284">
        <v>608.2298994611103</v>
      </c>
      <c r="F13" s="284">
        <v>586.7178537852074</v>
      </c>
      <c r="G13" s="285">
        <v>569.535961581663</v>
      </c>
      <c r="H13" s="167"/>
      <c r="I13" s="292">
        <v>-1.70558550486416</v>
      </c>
      <c r="J13" s="293">
        <v>-0.5838442889762208</v>
      </c>
      <c r="K13" s="294">
        <v>-0.3594413402657537</v>
      </c>
      <c r="L13" s="295">
        <v>-0.29677993058370156</v>
      </c>
      <c r="M13" s="148"/>
    </row>
    <row r="14" spans="1:13" ht="12.75">
      <c r="A14" s="180"/>
      <c r="B14" s="181" t="s">
        <v>134</v>
      </c>
      <c r="C14" s="283">
        <v>282.7742609341641</v>
      </c>
      <c r="D14" s="284">
        <v>256.6383252865862</v>
      </c>
      <c r="E14" s="284">
        <v>244.36481994109545</v>
      </c>
      <c r="F14" s="284">
        <v>231.50542160107705</v>
      </c>
      <c r="G14" s="285">
        <v>233.72143113432548</v>
      </c>
      <c r="H14" s="167"/>
      <c r="I14" s="292">
        <v>-0.9651236538942509</v>
      </c>
      <c r="J14" s="293">
        <v>-0.488856456047404</v>
      </c>
      <c r="K14" s="294">
        <v>-0.5391312392811209</v>
      </c>
      <c r="L14" s="295">
        <v>0.09531187550710918</v>
      </c>
      <c r="M14" s="148"/>
    </row>
    <row r="15" spans="1:13" ht="12.75">
      <c r="A15" s="180"/>
      <c r="B15" s="181" t="s">
        <v>135</v>
      </c>
      <c r="C15" s="283">
        <v>564.3030377965953</v>
      </c>
      <c r="D15" s="284">
        <v>503.85991485948716</v>
      </c>
      <c r="E15" s="284">
        <v>516.8093054967499</v>
      </c>
      <c r="F15" s="284">
        <v>505.1408038534772</v>
      </c>
      <c r="G15" s="285">
        <v>492.5097133149292</v>
      </c>
      <c r="H15" s="167"/>
      <c r="I15" s="292">
        <v>-1.1265377565966794</v>
      </c>
      <c r="J15" s="293">
        <v>0.25407899064988637</v>
      </c>
      <c r="K15" s="294">
        <v>-0.22810692358637974</v>
      </c>
      <c r="L15" s="295">
        <v>-0.25290991301918364</v>
      </c>
      <c r="M15" s="148"/>
    </row>
    <row r="16" spans="1:13" ht="12.75">
      <c r="A16" s="180"/>
      <c r="B16" s="181" t="s">
        <v>136</v>
      </c>
      <c r="C16" s="283">
        <v>871.4934603298378</v>
      </c>
      <c r="D16" s="284">
        <v>1050.8026308562678</v>
      </c>
      <c r="E16" s="284">
        <v>1207.2920007762095</v>
      </c>
      <c r="F16" s="284">
        <v>1332.0300086394864</v>
      </c>
      <c r="G16" s="285">
        <v>1390.2309633294024</v>
      </c>
      <c r="H16" s="167"/>
      <c r="I16" s="292">
        <v>1.8886251106048801</v>
      </c>
      <c r="J16" s="293">
        <v>1.3979365455463189</v>
      </c>
      <c r="K16" s="294">
        <v>0.9880923648718287</v>
      </c>
      <c r="L16" s="295">
        <v>0.42857369285844715</v>
      </c>
      <c r="M16" s="148"/>
    </row>
    <row r="17" spans="1:13" ht="12.75">
      <c r="A17" s="180"/>
      <c r="B17" s="181" t="s">
        <v>137</v>
      </c>
      <c r="C17" s="283">
        <v>1430.0847578240416</v>
      </c>
      <c r="D17" s="284">
        <v>1383.622610502588</v>
      </c>
      <c r="E17" s="284">
        <v>1277.1736518746666</v>
      </c>
      <c r="F17" s="284">
        <v>1247.482170105483</v>
      </c>
      <c r="G17" s="285">
        <v>1095.0811901752982</v>
      </c>
      <c r="H17" s="167"/>
      <c r="I17" s="292">
        <v>-0.32974089648417637</v>
      </c>
      <c r="J17" s="293">
        <v>-0.7973599624187866</v>
      </c>
      <c r="K17" s="294">
        <v>-0.23494652762945378</v>
      </c>
      <c r="L17" s="295">
        <v>-1.2945353602958232</v>
      </c>
      <c r="M17" s="148"/>
    </row>
    <row r="18" spans="1:13" ht="12.75">
      <c r="A18" s="180"/>
      <c r="B18" s="181" t="s">
        <v>138</v>
      </c>
      <c r="C18" s="283">
        <v>120.61290038975577</v>
      </c>
      <c r="D18" s="284">
        <v>40.093858771248776</v>
      </c>
      <c r="E18" s="284">
        <v>23.56621686601482</v>
      </c>
      <c r="F18" s="284">
        <v>16.0673099207244</v>
      </c>
      <c r="G18" s="285">
        <v>17.21748745658732</v>
      </c>
      <c r="H18" s="167"/>
      <c r="I18" s="292">
        <v>-10.428796504614313</v>
      </c>
      <c r="J18" s="293">
        <v>-5.175360266602924</v>
      </c>
      <c r="K18" s="294">
        <v>-3.7578469560501038</v>
      </c>
      <c r="L18" s="295">
        <v>0.6937837230696298</v>
      </c>
      <c r="M18" s="148"/>
    </row>
    <row r="19" spans="1:13" ht="12.75">
      <c r="A19" s="180"/>
      <c r="B19" s="181" t="s">
        <v>139</v>
      </c>
      <c r="C19" s="283">
        <v>0</v>
      </c>
      <c r="D19" s="284">
        <v>0</v>
      </c>
      <c r="E19" s="284">
        <v>0.22546527573742586</v>
      </c>
      <c r="F19" s="284">
        <v>1.3400898286986198</v>
      </c>
      <c r="G19" s="285">
        <v>2.217522034057766</v>
      </c>
      <c r="H19" s="167"/>
      <c r="I19" s="292" t="s">
        <v>140</v>
      </c>
      <c r="J19" s="293" t="s">
        <v>140</v>
      </c>
      <c r="K19" s="294">
        <v>19.51032421802703</v>
      </c>
      <c r="L19" s="295">
        <v>5.165527194995856</v>
      </c>
      <c r="M19" s="148"/>
    </row>
    <row r="20" spans="1:13" ht="12.75">
      <c r="A20" s="180"/>
      <c r="B20" s="181" t="s">
        <v>141</v>
      </c>
      <c r="C20" s="283">
        <v>166.01015428483265</v>
      </c>
      <c r="D20" s="284">
        <v>189.4971183660893</v>
      </c>
      <c r="E20" s="284">
        <v>170.02955831349954</v>
      </c>
      <c r="F20" s="284">
        <v>167.53677047560376</v>
      </c>
      <c r="G20" s="285">
        <v>162.62758190547967</v>
      </c>
      <c r="H20" s="167"/>
      <c r="I20" s="292">
        <v>1.3320422892167505</v>
      </c>
      <c r="J20" s="293">
        <v>-1.0781609629475275</v>
      </c>
      <c r="K20" s="294">
        <v>-0.14758540514887564</v>
      </c>
      <c r="L20" s="295">
        <v>-0.2969585956832388</v>
      </c>
      <c r="M20" s="148"/>
    </row>
    <row r="21" spans="1:13" ht="12.75">
      <c r="A21" s="180"/>
      <c r="B21" s="181"/>
      <c r="C21" s="283"/>
      <c r="D21" s="284"/>
      <c r="E21" s="284"/>
      <c r="F21" s="284"/>
      <c r="G21" s="285"/>
      <c r="H21" s="167"/>
      <c r="I21" s="292"/>
      <c r="J21" s="293"/>
      <c r="K21" s="294"/>
      <c r="L21" s="295"/>
      <c r="M21" s="148"/>
    </row>
    <row r="22" spans="1:13" ht="12.75">
      <c r="A22" s="183" t="s">
        <v>79</v>
      </c>
      <c r="B22" s="183"/>
      <c r="C22" s="286"/>
      <c r="D22" s="287"/>
      <c r="E22" s="287"/>
      <c r="F22" s="287"/>
      <c r="G22" s="288"/>
      <c r="H22" s="167"/>
      <c r="I22" s="296"/>
      <c r="J22" s="297"/>
      <c r="K22" s="297"/>
      <c r="L22" s="298"/>
      <c r="M22" s="148"/>
    </row>
    <row r="23" spans="1:13" ht="12.75">
      <c r="A23" s="166" t="s">
        <v>190</v>
      </c>
      <c r="B23" s="181" t="s">
        <v>133</v>
      </c>
      <c r="C23" s="283">
        <v>521.8439933118485</v>
      </c>
      <c r="D23" s="284">
        <v>453.69012902126224</v>
      </c>
      <c r="E23" s="284">
        <v>436.8032171137421</v>
      </c>
      <c r="F23" s="284">
        <v>417.45533450144563</v>
      </c>
      <c r="G23" s="285">
        <v>400.5864058489678</v>
      </c>
      <c r="H23" s="167"/>
      <c r="I23" s="292">
        <v>-1.389794433194469</v>
      </c>
      <c r="J23" s="293">
        <v>-0.3785979062996603</v>
      </c>
      <c r="K23" s="294">
        <v>-0.452027608515726</v>
      </c>
      <c r="L23" s="295">
        <v>-0.4116311385091276</v>
      </c>
      <c r="M23" s="148"/>
    </row>
    <row r="24" spans="1:13" ht="12.75">
      <c r="A24" s="180"/>
      <c r="B24" s="181" t="s">
        <v>134</v>
      </c>
      <c r="C24" s="283">
        <v>203.4752692950601</v>
      </c>
      <c r="D24" s="284">
        <v>199.55463191417675</v>
      </c>
      <c r="E24" s="284">
        <v>189.95279127575614</v>
      </c>
      <c r="F24" s="284">
        <v>182.797738852806</v>
      </c>
      <c r="G24" s="285">
        <v>182.93546821375585</v>
      </c>
      <c r="H24" s="167"/>
      <c r="I24" s="292">
        <v>-0.19437512309903315</v>
      </c>
      <c r="J24" s="293">
        <v>-0.49191082337224357</v>
      </c>
      <c r="K24" s="294">
        <v>-0.38321669239907985</v>
      </c>
      <c r="L24" s="295">
        <v>0.007531968746654627</v>
      </c>
      <c r="M24" s="148"/>
    </row>
    <row r="25" spans="1:13" ht="12.75">
      <c r="A25" s="180"/>
      <c r="B25" s="181" t="s">
        <v>135</v>
      </c>
      <c r="C25" s="283">
        <v>436.4485611501645</v>
      </c>
      <c r="D25" s="284">
        <v>412.86155375419094</v>
      </c>
      <c r="E25" s="284">
        <v>420.5703556020736</v>
      </c>
      <c r="F25" s="284">
        <v>404.29967367996124</v>
      </c>
      <c r="G25" s="285">
        <v>384.19360593012345</v>
      </c>
      <c r="H25" s="167"/>
      <c r="I25" s="292">
        <v>-0.5540415833307444</v>
      </c>
      <c r="J25" s="293">
        <v>0.1851658580914517</v>
      </c>
      <c r="K25" s="294">
        <v>-0.3937767584841323</v>
      </c>
      <c r="L25" s="295">
        <v>-0.5087988302235225</v>
      </c>
      <c r="M25" s="148"/>
    </row>
    <row r="26" spans="1:13" ht="12.75">
      <c r="A26" s="180"/>
      <c r="B26" s="181" t="s">
        <v>136</v>
      </c>
      <c r="C26" s="283">
        <v>738.5241136059526</v>
      </c>
      <c r="D26" s="284">
        <v>902.1584713785325</v>
      </c>
      <c r="E26" s="284">
        <v>1011.7881853920758</v>
      </c>
      <c r="F26" s="284">
        <v>1063.4290356197312</v>
      </c>
      <c r="G26" s="285">
        <v>1058.6256512736954</v>
      </c>
      <c r="H26" s="167"/>
      <c r="I26" s="292">
        <v>2.0215259742855096</v>
      </c>
      <c r="J26" s="293">
        <v>1.15344477441075</v>
      </c>
      <c r="K26" s="294">
        <v>0.4990348542152745</v>
      </c>
      <c r="L26" s="295">
        <v>-0.04526090178514908</v>
      </c>
      <c r="M26" s="148"/>
    </row>
    <row r="27" spans="1:13" ht="12.75">
      <c r="A27" s="180"/>
      <c r="B27" s="181" t="s">
        <v>137</v>
      </c>
      <c r="C27" s="283">
        <v>1015.3026999486549</v>
      </c>
      <c r="D27" s="284">
        <v>996.6566611898941</v>
      </c>
      <c r="E27" s="284">
        <v>886.5210750932745</v>
      </c>
      <c r="F27" s="284">
        <v>861.7235051497303</v>
      </c>
      <c r="G27" s="285">
        <v>745.4985681847279</v>
      </c>
      <c r="H27" s="167"/>
      <c r="I27" s="292">
        <v>-0.1851856677502206</v>
      </c>
      <c r="J27" s="293">
        <v>-1.1641847124725269</v>
      </c>
      <c r="K27" s="294">
        <v>-0.2833023302076021</v>
      </c>
      <c r="L27" s="295">
        <v>-1.438367674212715</v>
      </c>
      <c r="M27" s="148"/>
    </row>
    <row r="28" spans="1:13" ht="12.75">
      <c r="A28" s="180"/>
      <c r="B28" s="181" t="s">
        <v>138</v>
      </c>
      <c r="C28" s="283">
        <v>36.68613296250017</v>
      </c>
      <c r="D28" s="284">
        <v>7.222874471479043</v>
      </c>
      <c r="E28" s="284">
        <v>6.431508870262633</v>
      </c>
      <c r="F28" s="284">
        <v>2.7760525764497563</v>
      </c>
      <c r="G28" s="285">
        <v>4.393335099040748</v>
      </c>
      <c r="H28" s="167"/>
      <c r="I28" s="292">
        <v>-14.999630591999614</v>
      </c>
      <c r="J28" s="293">
        <v>-1.1537311659303828</v>
      </c>
      <c r="K28" s="294">
        <v>-8.058521901077864</v>
      </c>
      <c r="L28" s="295">
        <v>4.697585031469798</v>
      </c>
      <c r="M28" s="148"/>
    </row>
    <row r="29" spans="1:13" ht="12.75">
      <c r="A29" s="180"/>
      <c r="B29" s="181" t="s">
        <v>139</v>
      </c>
      <c r="C29" s="283">
        <v>0</v>
      </c>
      <c r="D29" s="284">
        <v>0</v>
      </c>
      <c r="E29" s="284">
        <v>0.19145146903572502</v>
      </c>
      <c r="F29" s="284">
        <v>1.1704306988842215</v>
      </c>
      <c r="G29" s="285">
        <v>1.4349486901362143</v>
      </c>
      <c r="H29" s="167"/>
      <c r="I29" s="292" t="s">
        <v>140</v>
      </c>
      <c r="J29" s="293" t="s">
        <v>140</v>
      </c>
      <c r="K29" s="294">
        <v>19.84742299780904</v>
      </c>
      <c r="L29" s="295">
        <v>2.0584731562353076</v>
      </c>
      <c r="M29" s="148"/>
    </row>
    <row r="30" spans="1:13" ht="12.75">
      <c r="A30" s="180"/>
      <c r="B30" s="181" t="s">
        <v>141</v>
      </c>
      <c r="C30" s="283">
        <v>129.78266753582702</v>
      </c>
      <c r="D30" s="284">
        <v>145.383471642204</v>
      </c>
      <c r="E30" s="284">
        <v>133.1500603490351</v>
      </c>
      <c r="F30" s="284">
        <v>126.90179376958669</v>
      </c>
      <c r="G30" s="285">
        <v>119.19622242789572</v>
      </c>
      <c r="H30" s="167"/>
      <c r="I30" s="292">
        <v>1.1416033208043963</v>
      </c>
      <c r="J30" s="293">
        <v>-0.8751294345482385</v>
      </c>
      <c r="K30" s="294">
        <v>-0.4794793658091434</v>
      </c>
      <c r="L30" s="295">
        <v>-0.6244665207413402</v>
      </c>
      <c r="M30" s="148"/>
    </row>
    <row r="31" spans="1:13" ht="7.5" customHeight="1">
      <c r="A31" s="184"/>
      <c r="B31" s="184"/>
      <c r="C31" s="283"/>
      <c r="D31" s="284"/>
      <c r="E31" s="284"/>
      <c r="F31" s="284"/>
      <c r="G31" s="285"/>
      <c r="H31" s="167"/>
      <c r="I31" s="292"/>
      <c r="J31" s="293"/>
      <c r="K31" s="294"/>
      <c r="L31" s="295"/>
      <c r="M31" s="148"/>
    </row>
    <row r="32" spans="1:13" ht="12.75">
      <c r="A32" s="183" t="s">
        <v>80</v>
      </c>
      <c r="B32" s="185"/>
      <c r="C32" s="286"/>
      <c r="D32" s="287"/>
      <c r="E32" s="287"/>
      <c r="F32" s="287"/>
      <c r="G32" s="288"/>
      <c r="H32" s="167"/>
      <c r="I32" s="296"/>
      <c r="J32" s="297"/>
      <c r="K32" s="297"/>
      <c r="L32" s="298"/>
      <c r="M32" s="148"/>
    </row>
    <row r="33" spans="1:12" ht="12.75">
      <c r="A33" s="166" t="s">
        <v>190</v>
      </c>
      <c r="B33" s="181" t="s">
        <v>133</v>
      </c>
      <c r="C33" s="283">
        <v>136.87711363361166</v>
      </c>
      <c r="D33" s="284">
        <v>96.28966184683377</v>
      </c>
      <c r="E33" s="284">
        <v>82.86568560207694</v>
      </c>
      <c r="F33" s="284">
        <v>77.54766786084899</v>
      </c>
      <c r="G33" s="285">
        <v>72.18761982949657</v>
      </c>
      <c r="H33" s="167"/>
      <c r="I33" s="292">
        <v>-3.4560902974001717</v>
      </c>
      <c r="J33" s="293">
        <v>-1.4901842820538524</v>
      </c>
      <c r="K33" s="294">
        <v>-0.6610874861302074</v>
      </c>
      <c r="L33" s="295">
        <v>-0.7136836535936442</v>
      </c>
    </row>
    <row r="34" spans="1:12" ht="12.75">
      <c r="A34" s="180"/>
      <c r="B34" s="181" t="s">
        <v>134</v>
      </c>
      <c r="C34" s="283">
        <v>53.28356876700858</v>
      </c>
      <c r="D34" s="284">
        <v>37.16009210801758</v>
      </c>
      <c r="E34" s="284">
        <v>35.35844125865794</v>
      </c>
      <c r="F34" s="284">
        <v>29.754434922483778</v>
      </c>
      <c r="G34" s="285">
        <v>28.379006655823485</v>
      </c>
      <c r="H34" s="167"/>
      <c r="I34" s="292">
        <v>-3.5397578778548877</v>
      </c>
      <c r="J34" s="293">
        <v>-0.49574946471182546</v>
      </c>
      <c r="K34" s="294">
        <v>-1.7107865797264088</v>
      </c>
      <c r="L34" s="295">
        <v>-0.472167013659186</v>
      </c>
    </row>
    <row r="35" spans="1:12" ht="12.75">
      <c r="A35" s="180"/>
      <c r="B35" s="181" t="s">
        <v>135</v>
      </c>
      <c r="C35" s="283">
        <v>83.24045049194054</v>
      </c>
      <c r="D35" s="284">
        <v>49.74754197194892</v>
      </c>
      <c r="E35" s="284">
        <v>46.99590372144891</v>
      </c>
      <c r="F35" s="284">
        <v>47.18579774372862</v>
      </c>
      <c r="G35" s="285">
        <v>43.20386015101558</v>
      </c>
      <c r="H35" s="167"/>
      <c r="I35" s="292">
        <v>-5.017472833703596</v>
      </c>
      <c r="J35" s="293">
        <v>-0.5673903436210326</v>
      </c>
      <c r="K35" s="294">
        <v>0.040333221701405186</v>
      </c>
      <c r="L35" s="295">
        <v>-0.8777560839060228</v>
      </c>
    </row>
    <row r="36" spans="1:12" ht="12.75">
      <c r="A36" s="182"/>
      <c r="B36" s="181" t="s">
        <v>136</v>
      </c>
      <c r="C36" s="283">
        <v>56.099589700648934</v>
      </c>
      <c r="D36" s="284">
        <v>65.34163540404892</v>
      </c>
      <c r="E36" s="284">
        <v>85.63252259003468</v>
      </c>
      <c r="F36" s="284">
        <v>104.01848974188187</v>
      </c>
      <c r="G36" s="285">
        <v>108.52222081521178</v>
      </c>
      <c r="H36" s="167"/>
      <c r="I36" s="292">
        <v>1.5366969666705144</v>
      </c>
      <c r="J36" s="293">
        <v>2.741256746778986</v>
      </c>
      <c r="K36" s="294">
        <v>1.9640742636339859</v>
      </c>
      <c r="L36" s="295">
        <v>0.4247623973474779</v>
      </c>
    </row>
    <row r="37" spans="1:12" ht="12.75">
      <c r="A37" s="182"/>
      <c r="B37" s="181" t="s">
        <v>137</v>
      </c>
      <c r="C37" s="283">
        <v>279.16134062638406</v>
      </c>
      <c r="D37" s="284">
        <v>252.28399602941872</v>
      </c>
      <c r="E37" s="284">
        <v>246.51176989187246</v>
      </c>
      <c r="F37" s="284">
        <v>234.7239428092926</v>
      </c>
      <c r="G37" s="285">
        <v>181.38265198930185</v>
      </c>
      <c r="H37" s="167"/>
      <c r="I37" s="292">
        <v>-1.007237790058979</v>
      </c>
      <c r="J37" s="293">
        <v>-0.23118915473913093</v>
      </c>
      <c r="K37" s="294">
        <v>-0.48879775861916386</v>
      </c>
      <c r="L37" s="295">
        <v>-2.5450651312443173</v>
      </c>
    </row>
    <row r="38" spans="1:12" ht="12.75">
      <c r="A38" s="182"/>
      <c r="B38" s="181" t="s">
        <v>138</v>
      </c>
      <c r="C38" s="283">
        <v>64.31918526271717</v>
      </c>
      <c r="D38" s="284">
        <v>27.84133975298304</v>
      </c>
      <c r="E38" s="284">
        <v>13.217828323991666</v>
      </c>
      <c r="F38" s="284">
        <v>8.473278920410298</v>
      </c>
      <c r="G38" s="285">
        <v>8.857127335984927</v>
      </c>
      <c r="H38" s="167"/>
      <c r="I38" s="292">
        <v>-8.032377481148323</v>
      </c>
      <c r="J38" s="293">
        <v>-7.178838693425638</v>
      </c>
      <c r="K38" s="294">
        <v>-4.349082640292357</v>
      </c>
      <c r="L38" s="295">
        <v>0.44403219632969115</v>
      </c>
    </row>
    <row r="39" spans="1:12" ht="12.75">
      <c r="A39" s="182"/>
      <c r="B39" s="181" t="s">
        <v>139</v>
      </c>
      <c r="C39" s="283">
        <v>0</v>
      </c>
      <c r="D39" s="284">
        <v>0</v>
      </c>
      <c r="E39" s="284">
        <v>0.01578170374576094</v>
      </c>
      <c r="F39" s="284">
        <v>0.06801896737029146</v>
      </c>
      <c r="G39" s="285">
        <v>0.4973491677568136</v>
      </c>
      <c r="H39" s="167"/>
      <c r="I39" s="292" t="s">
        <v>140</v>
      </c>
      <c r="J39" s="293" t="s">
        <v>140</v>
      </c>
      <c r="K39" s="294">
        <v>15.730442797830468</v>
      </c>
      <c r="L39" s="295">
        <v>22.012165770567993</v>
      </c>
    </row>
    <row r="40" spans="1:12" ht="12.75">
      <c r="A40" s="182"/>
      <c r="B40" s="181" t="s">
        <v>141</v>
      </c>
      <c r="C40" s="283">
        <v>14.412892610424949</v>
      </c>
      <c r="D40" s="284">
        <v>18.666150303537783</v>
      </c>
      <c r="E40" s="284">
        <v>10.64455188880821</v>
      </c>
      <c r="F40" s="284">
        <v>10.926916923367262</v>
      </c>
      <c r="G40" s="285">
        <v>10.92568207962613</v>
      </c>
      <c r="H40" s="167"/>
      <c r="I40" s="292">
        <v>2.6196102287005196</v>
      </c>
      <c r="J40" s="293">
        <v>-5.461814504086004</v>
      </c>
      <c r="K40" s="294">
        <v>0.26215288286026706</v>
      </c>
      <c r="L40" s="295">
        <v>-0.0011301509394545661</v>
      </c>
    </row>
    <row r="41" spans="1:12" ht="3.75" customHeight="1" thickBot="1">
      <c r="A41" s="186"/>
      <c r="B41" s="186"/>
      <c r="C41" s="187"/>
      <c r="D41" s="188"/>
      <c r="E41" s="188"/>
      <c r="F41" s="188"/>
      <c r="G41" s="189"/>
      <c r="H41" s="190"/>
      <c r="I41" s="170"/>
      <c r="J41" s="171"/>
      <c r="K41" s="171"/>
      <c r="L41" s="169"/>
    </row>
    <row r="42" spans="1:12" ht="12.75">
      <c r="A42" s="165" t="s">
        <v>56</v>
      </c>
      <c r="H42" s="165"/>
      <c r="I42" s="165"/>
      <c r="J42" s="165"/>
      <c r="K42" s="165"/>
      <c r="L42" s="165"/>
    </row>
    <row r="43" spans="8:12" ht="12.75">
      <c r="H43" s="165"/>
      <c r="I43" s="165"/>
      <c r="J43" s="165"/>
      <c r="K43" s="165"/>
      <c r="L43" s="165"/>
    </row>
    <row r="44" spans="8:12" ht="12.75">
      <c r="H44" s="165"/>
      <c r="I44" s="165"/>
      <c r="J44" s="165"/>
      <c r="K44" s="165"/>
      <c r="L44" s="165"/>
    </row>
    <row r="45" spans="8:12" ht="12.75">
      <c r="H45" s="165"/>
      <c r="I45" s="165"/>
      <c r="J45" s="165"/>
      <c r="K45" s="165"/>
      <c r="L45" s="165"/>
    </row>
    <row r="46" spans="8:12" ht="12.75">
      <c r="H46" s="165"/>
      <c r="I46" s="165"/>
      <c r="J46" s="165"/>
      <c r="K46" s="165"/>
      <c r="L46" s="165"/>
    </row>
    <row r="47" spans="8:12" ht="12.75">
      <c r="H47" s="165"/>
      <c r="I47" s="165"/>
      <c r="J47" s="165"/>
      <c r="K47" s="165"/>
      <c r="L47" s="165"/>
    </row>
  </sheetData>
  <mergeCells count="2">
    <mergeCell ref="C11:G11"/>
    <mergeCell ref="I11:L11"/>
  </mergeCells>
  <printOptions/>
  <pageMargins left="0.17" right="0.17" top="0.21" bottom="0.19" header="0.18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/>
  <dimension ref="A1:U368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48" customWidth="1"/>
    <col min="2" max="2" width="8.00390625" style="48" customWidth="1"/>
    <col min="3" max="3" width="8.140625" style="48" customWidth="1"/>
    <col min="4" max="4" width="7.7109375" style="48" customWidth="1"/>
    <col min="5" max="6" width="7.140625" style="48" customWidth="1"/>
    <col min="7" max="7" width="5.00390625" style="48" customWidth="1"/>
    <col min="8" max="8" width="9.57421875" style="48" customWidth="1"/>
    <col min="9" max="9" width="9.00390625" style="48" customWidth="1"/>
    <col min="10" max="10" width="10.140625" style="48" customWidth="1"/>
    <col min="11" max="11" width="9.7109375" style="48" customWidth="1"/>
    <col min="12" max="12" width="9.8515625" style="48" customWidth="1"/>
    <col min="13" max="13" width="8.28125" style="48" customWidth="1"/>
    <col min="14" max="14" width="9.7109375" style="48" customWidth="1"/>
    <col min="15" max="18" width="9.140625" style="48" customWidth="1"/>
    <col min="19" max="22" width="9.140625" style="50" customWidth="1"/>
    <col min="23" max="16384" width="9.140625" style="48" customWidth="1"/>
  </cols>
  <sheetData>
    <row r="1" spans="1:13" ht="12.75">
      <c r="A1" s="144"/>
      <c r="B1" s="144"/>
      <c r="C1" s="145"/>
      <c r="D1" s="146" t="s">
        <v>65</v>
      </c>
      <c r="E1" s="147"/>
      <c r="F1" s="145"/>
      <c r="G1" s="145"/>
      <c r="H1" s="148"/>
      <c r="I1" s="148"/>
      <c r="J1" s="148"/>
      <c r="K1" s="148"/>
      <c r="L1" s="148"/>
      <c r="M1" s="148"/>
    </row>
    <row r="2" spans="1:13" ht="18">
      <c r="A2" s="149" t="s">
        <v>1</v>
      </c>
      <c r="B2" s="149"/>
      <c r="C2" s="146" t="s">
        <v>119</v>
      </c>
      <c r="D2" s="145"/>
      <c r="E2" s="147"/>
      <c r="F2" s="145"/>
      <c r="G2" s="145"/>
      <c r="H2" s="148"/>
      <c r="I2" s="148"/>
      <c r="J2" s="148"/>
      <c r="K2" s="148"/>
      <c r="L2" s="148"/>
      <c r="M2" s="148"/>
    </row>
    <row r="3" spans="1:13" ht="18">
      <c r="A3" s="150" t="s">
        <v>2</v>
      </c>
      <c r="B3" s="150"/>
      <c r="C3" s="146" t="s">
        <v>118</v>
      </c>
      <c r="D3" s="145"/>
      <c r="E3" s="147"/>
      <c r="F3" s="145"/>
      <c r="G3" s="145"/>
      <c r="H3" s="148"/>
      <c r="I3" s="148"/>
      <c r="J3" s="148"/>
      <c r="K3" s="148"/>
      <c r="L3" s="148"/>
      <c r="M3" s="148"/>
    </row>
    <row r="4" spans="1:13" ht="18">
      <c r="A4" s="150" t="s">
        <v>3</v>
      </c>
      <c r="B4" s="150"/>
      <c r="C4" s="146" t="s">
        <v>24</v>
      </c>
      <c r="D4" s="145"/>
      <c r="E4" s="145"/>
      <c r="F4" s="145"/>
      <c r="G4" s="148"/>
      <c r="H4" s="148"/>
      <c r="I4" s="148"/>
      <c r="J4" s="148"/>
      <c r="K4" s="148"/>
      <c r="L4" s="148"/>
      <c r="M4" s="148"/>
    </row>
    <row r="5" spans="1:13" ht="18">
      <c r="A5" s="150" t="s">
        <v>5</v>
      </c>
      <c r="B5" s="150"/>
      <c r="C5" s="155" t="s">
        <v>6</v>
      </c>
      <c r="D5" s="145"/>
      <c r="E5" s="147"/>
      <c r="F5" s="145"/>
      <c r="G5" s="145"/>
      <c r="H5" s="148"/>
      <c r="I5" s="148"/>
      <c r="J5" s="148"/>
      <c r="K5" s="148"/>
      <c r="L5" s="148"/>
      <c r="M5" s="148"/>
    </row>
    <row r="6" spans="1:13" ht="12.75">
      <c r="A6" s="7" t="s">
        <v>185</v>
      </c>
      <c r="B6" s="2" t="s">
        <v>189</v>
      </c>
      <c r="C6" s="144"/>
      <c r="D6" s="144"/>
      <c r="E6" s="147"/>
      <c r="F6" s="144"/>
      <c r="G6" s="144"/>
      <c r="H6" s="148"/>
      <c r="I6" s="148"/>
      <c r="J6" s="148"/>
      <c r="K6" s="148"/>
      <c r="L6" s="148"/>
      <c r="M6" s="148"/>
    </row>
    <row r="7" spans="1:13" ht="12.75">
      <c r="A7" s="151" t="s">
        <v>7</v>
      </c>
      <c r="B7" s="151"/>
      <c r="C7" s="144"/>
      <c r="D7" s="144"/>
      <c r="E7" s="147"/>
      <c r="F7" s="144"/>
      <c r="G7" s="144"/>
      <c r="H7" s="148"/>
      <c r="I7" s="152"/>
      <c r="J7" s="148"/>
      <c r="K7" s="148"/>
      <c r="L7" s="148"/>
      <c r="M7" s="148"/>
    </row>
    <row r="8" spans="1:13" ht="12.75">
      <c r="A8" s="151"/>
      <c r="B8" s="151"/>
      <c r="C8" s="144"/>
      <c r="D8" s="144"/>
      <c r="E8" s="147"/>
      <c r="F8" s="144"/>
      <c r="G8" s="144"/>
      <c r="H8" s="148"/>
      <c r="I8" s="153"/>
      <c r="J8" s="148"/>
      <c r="K8" s="148"/>
      <c r="L8" s="148"/>
      <c r="M8" s="148"/>
    </row>
    <row r="9" spans="1:13" ht="13.5" thickBot="1">
      <c r="A9" s="148"/>
      <c r="B9" s="148"/>
      <c r="C9" s="144"/>
      <c r="D9" s="144"/>
      <c r="E9" s="144"/>
      <c r="F9" s="144"/>
      <c r="G9" s="144"/>
      <c r="H9" s="148"/>
      <c r="I9" s="148"/>
      <c r="J9" s="148"/>
      <c r="K9" s="148"/>
      <c r="L9" s="148"/>
      <c r="M9" s="148"/>
    </row>
    <row r="10" spans="1:13" ht="57">
      <c r="A10" s="156"/>
      <c r="B10" s="156"/>
      <c r="C10" s="162">
        <v>1990</v>
      </c>
      <c r="D10" s="163">
        <v>2000</v>
      </c>
      <c r="E10" s="172">
        <v>2010</v>
      </c>
      <c r="F10" s="172">
        <v>2020</v>
      </c>
      <c r="G10" s="173">
        <v>2030</v>
      </c>
      <c r="H10" s="165"/>
      <c r="I10" s="162" t="s">
        <v>10</v>
      </c>
      <c r="J10" s="163" t="s">
        <v>11</v>
      </c>
      <c r="K10" s="163" t="s">
        <v>12</v>
      </c>
      <c r="L10" s="164" t="s">
        <v>13</v>
      </c>
      <c r="M10" s="154"/>
    </row>
    <row r="11" spans="1:13" ht="21.75" thickBot="1">
      <c r="A11" s="168" t="s">
        <v>67</v>
      </c>
      <c r="B11" s="174" t="s">
        <v>68</v>
      </c>
      <c r="C11" s="352" t="s">
        <v>24</v>
      </c>
      <c r="D11" s="362"/>
      <c r="E11" s="362"/>
      <c r="F11" s="362"/>
      <c r="G11" s="363"/>
      <c r="H11" s="167"/>
      <c r="I11" s="359" t="s">
        <v>14</v>
      </c>
      <c r="J11" s="360"/>
      <c r="K11" s="360"/>
      <c r="L11" s="361"/>
      <c r="M11" s="147"/>
    </row>
    <row r="12" spans="1:13" ht="12.75">
      <c r="A12" s="175" t="s">
        <v>70</v>
      </c>
      <c r="B12" s="176"/>
      <c r="C12" s="177"/>
      <c r="D12" s="178"/>
      <c r="E12" s="178"/>
      <c r="F12" s="178"/>
      <c r="G12" s="179"/>
      <c r="H12" s="167"/>
      <c r="I12" s="24"/>
      <c r="J12" s="25"/>
      <c r="K12" s="25"/>
      <c r="L12" s="26"/>
      <c r="M12" s="148"/>
    </row>
    <row r="13" spans="1:21" ht="12.75">
      <c r="A13" s="166" t="s">
        <v>191</v>
      </c>
      <c r="B13" s="181" t="s">
        <v>142</v>
      </c>
      <c r="C13" s="283">
        <v>1686.1384795984736</v>
      </c>
      <c r="D13" s="284">
        <v>1249.0582467018633</v>
      </c>
      <c r="E13" s="284">
        <v>908.0213156994363</v>
      </c>
      <c r="F13" s="284">
        <v>691.7329230563947</v>
      </c>
      <c r="G13" s="285">
        <v>405.068228678774</v>
      </c>
      <c r="H13" s="167"/>
      <c r="I13" s="292">
        <v>-2.955942798470357</v>
      </c>
      <c r="J13" s="293">
        <v>-3.1384676608553486</v>
      </c>
      <c r="K13" s="294">
        <v>-2.6840021176341766</v>
      </c>
      <c r="L13" s="295">
        <v>-5.21077478903117</v>
      </c>
      <c r="M13" s="148"/>
      <c r="S13" s="57"/>
      <c r="T13" s="57"/>
      <c r="U13" s="57"/>
    </row>
    <row r="14" spans="1:21" ht="12.75">
      <c r="A14" s="180"/>
      <c r="B14" s="181" t="s">
        <v>143</v>
      </c>
      <c r="C14" s="283">
        <v>1759.9360745907682</v>
      </c>
      <c r="D14" s="284">
        <v>1825.2305485180595</v>
      </c>
      <c r="E14" s="284">
        <v>1844.3976557025042</v>
      </c>
      <c r="F14" s="284">
        <v>1926.9872405925637</v>
      </c>
      <c r="G14" s="285">
        <v>1930.5374370083614</v>
      </c>
      <c r="H14" s="167"/>
      <c r="I14" s="292">
        <v>0.36495253466961586</v>
      </c>
      <c r="J14" s="293">
        <v>0.10451901612842374</v>
      </c>
      <c r="K14" s="294">
        <v>0.4390110193840169</v>
      </c>
      <c r="L14" s="295">
        <v>0.01840830309804975</v>
      </c>
      <c r="M14" s="148"/>
      <c r="S14" s="57"/>
      <c r="T14" s="57"/>
      <c r="U14" s="57"/>
    </row>
    <row r="15" spans="1:13" ht="12.75">
      <c r="A15" s="180"/>
      <c r="B15" s="181" t="s">
        <v>144</v>
      </c>
      <c r="C15" s="283">
        <v>755.1703996726809</v>
      </c>
      <c r="D15" s="284">
        <v>995.1341767241421</v>
      </c>
      <c r="E15" s="284">
        <v>1295.2719466031433</v>
      </c>
      <c r="F15" s="284">
        <v>1469.1002645607996</v>
      </c>
      <c r="G15" s="285">
        <v>1627.5361852446076</v>
      </c>
      <c r="H15" s="167"/>
      <c r="I15" s="292">
        <v>2.7977640215366195</v>
      </c>
      <c r="J15" s="293">
        <v>2.6710330418903583</v>
      </c>
      <c r="K15" s="294">
        <v>1.2672572853717146</v>
      </c>
      <c r="L15" s="295">
        <v>1.0294343901530167</v>
      </c>
      <c r="M15" s="148"/>
    </row>
    <row r="16" spans="1:13" ht="12.75">
      <c r="A16" s="180"/>
      <c r="B16" s="181"/>
      <c r="C16" s="283"/>
      <c r="D16" s="284"/>
      <c r="E16" s="284"/>
      <c r="F16" s="284"/>
      <c r="G16" s="285"/>
      <c r="H16" s="167"/>
      <c r="I16" s="292"/>
      <c r="J16" s="293"/>
      <c r="K16" s="294"/>
      <c r="L16" s="295"/>
      <c r="M16" s="148"/>
    </row>
    <row r="17" spans="1:13" ht="12.75">
      <c r="A17" s="183" t="s">
        <v>79</v>
      </c>
      <c r="B17" s="183"/>
      <c r="C17" s="286"/>
      <c r="D17" s="287"/>
      <c r="E17" s="287"/>
      <c r="F17" s="287"/>
      <c r="G17" s="288"/>
      <c r="H17" s="167"/>
      <c r="I17" s="296"/>
      <c r="J17" s="297"/>
      <c r="K17" s="297"/>
      <c r="L17" s="298"/>
      <c r="M17" s="148"/>
    </row>
    <row r="18" spans="1:13" ht="12.75">
      <c r="A18" s="166" t="s">
        <v>191</v>
      </c>
      <c r="B18" s="181" t="s">
        <v>142</v>
      </c>
      <c r="C18" s="283">
        <v>1089.7916929541361</v>
      </c>
      <c r="D18" s="284">
        <v>768.9812397016539</v>
      </c>
      <c r="E18" s="284">
        <v>516.5577836199802</v>
      </c>
      <c r="F18" s="284">
        <v>380.6025315426664</v>
      </c>
      <c r="G18" s="285">
        <v>217.67816413720712</v>
      </c>
      <c r="H18" s="167"/>
      <c r="I18" s="292">
        <v>-3.4266659209859163</v>
      </c>
      <c r="J18" s="293">
        <v>-3.900679575739807</v>
      </c>
      <c r="K18" s="294">
        <v>-3.0081425804281525</v>
      </c>
      <c r="L18" s="295">
        <v>-5.434152439844276</v>
      </c>
      <c r="M18" s="148"/>
    </row>
    <row r="19" spans="1:13" ht="12.75">
      <c r="A19" s="180"/>
      <c r="B19" s="181" t="s">
        <v>143</v>
      </c>
      <c r="C19" s="283">
        <v>1433.3947037513294</v>
      </c>
      <c r="D19" s="284">
        <v>1527.3580941324622</v>
      </c>
      <c r="E19" s="284">
        <v>1511.770951730704</v>
      </c>
      <c r="F19" s="284">
        <v>1526.5370855306046</v>
      </c>
      <c r="G19" s="285">
        <v>1474.6942035393145</v>
      </c>
      <c r="H19" s="167"/>
      <c r="I19" s="292">
        <v>0.636959587645447</v>
      </c>
      <c r="J19" s="293">
        <v>-0.10252468434575057</v>
      </c>
      <c r="K19" s="294">
        <v>0.09724773548407395</v>
      </c>
      <c r="L19" s="295">
        <v>-0.34491558205989037</v>
      </c>
      <c r="M19" s="148"/>
    </row>
    <row r="20" spans="1:13" ht="12.75">
      <c r="A20" s="184"/>
      <c r="B20" s="181" t="s">
        <v>144</v>
      </c>
      <c r="C20" s="283">
        <v>558.877041104542</v>
      </c>
      <c r="D20" s="284">
        <v>821.1884595376233</v>
      </c>
      <c r="E20" s="284">
        <v>1057.0799098145715</v>
      </c>
      <c r="F20" s="284">
        <v>1153.4139477753238</v>
      </c>
      <c r="G20" s="285">
        <v>1204.4918379918217</v>
      </c>
      <c r="H20" s="167"/>
      <c r="I20" s="292">
        <v>3.923234886870164</v>
      </c>
      <c r="J20" s="293">
        <v>2.55728096403518</v>
      </c>
      <c r="K20" s="294">
        <v>0.8759732894835226</v>
      </c>
      <c r="L20" s="295">
        <v>0.434255889174584</v>
      </c>
      <c r="M20" s="148"/>
    </row>
    <row r="21" spans="1:13" ht="12.75">
      <c r="A21" s="308" t="s">
        <v>80</v>
      </c>
      <c r="B21" s="309"/>
      <c r="C21" s="283"/>
      <c r="D21" s="284"/>
      <c r="E21" s="284"/>
      <c r="F21" s="284"/>
      <c r="G21" s="285"/>
      <c r="H21" s="167"/>
      <c r="I21" s="292"/>
      <c r="J21" s="293"/>
      <c r="K21" s="293"/>
      <c r="L21" s="295"/>
      <c r="M21" s="148"/>
    </row>
    <row r="22" spans="1:13" ht="12.75">
      <c r="A22" s="166" t="s">
        <v>191</v>
      </c>
      <c r="B22" s="181" t="s">
        <v>142</v>
      </c>
      <c r="C22" s="286"/>
      <c r="D22" s="287"/>
      <c r="E22" s="287"/>
      <c r="F22" s="287"/>
      <c r="G22" s="288"/>
      <c r="H22" s="167"/>
      <c r="I22" s="296"/>
      <c r="J22" s="297"/>
      <c r="K22" s="297"/>
      <c r="L22" s="298"/>
      <c r="M22" s="148"/>
    </row>
    <row r="23" spans="1:13" ht="12.75">
      <c r="A23" s="180"/>
      <c r="B23" s="181" t="s">
        <v>143</v>
      </c>
      <c r="C23" s="283">
        <v>457.9652694159514</v>
      </c>
      <c r="D23" s="284">
        <v>337.2126363826669</v>
      </c>
      <c r="E23" s="284">
        <v>258.97521962275647</v>
      </c>
      <c r="F23" s="284">
        <v>204.4165725437717</v>
      </c>
      <c r="G23" s="285">
        <v>117.42582966046531</v>
      </c>
      <c r="H23" s="167"/>
      <c r="I23" s="292">
        <v>-3.0144284096627616</v>
      </c>
      <c r="J23" s="293">
        <v>-2.605274714722461</v>
      </c>
      <c r="K23" s="294">
        <v>-2.337960568560349</v>
      </c>
      <c r="L23" s="295">
        <v>-5.3926770842310345</v>
      </c>
      <c r="M23" s="148"/>
    </row>
    <row r="24" spans="1:13" ht="12.75">
      <c r="A24" s="180"/>
      <c r="B24" s="181" t="s">
        <v>144</v>
      </c>
      <c r="C24" s="283">
        <v>130.40330751517686</v>
      </c>
      <c r="D24" s="284">
        <v>119.89120368432069</v>
      </c>
      <c r="E24" s="284">
        <v>141.43184520905322</v>
      </c>
      <c r="F24" s="284">
        <v>152.77427672109724</v>
      </c>
      <c r="G24" s="285">
        <v>156.14363152232374</v>
      </c>
      <c r="H24" s="167"/>
      <c r="I24" s="292">
        <v>-0.8369510782770928</v>
      </c>
      <c r="J24" s="293">
        <v>1.6660589728699549</v>
      </c>
      <c r="K24" s="294">
        <v>0.7744189793302381</v>
      </c>
      <c r="L24" s="295">
        <v>0.21838593591174682</v>
      </c>
      <c r="M24" s="148"/>
    </row>
    <row r="25" spans="1:13" ht="13.5" thickBot="1">
      <c r="A25" s="186"/>
      <c r="B25" s="186"/>
      <c r="C25" s="299">
        <v>99.02556416160769</v>
      </c>
      <c r="D25" s="300">
        <v>90.22657734980113</v>
      </c>
      <c r="E25" s="300">
        <v>120.8354201488269</v>
      </c>
      <c r="F25" s="300">
        <v>155.50769862451475</v>
      </c>
      <c r="G25" s="301">
        <v>180.3860568414281</v>
      </c>
      <c r="H25" s="190"/>
      <c r="I25" s="302">
        <v>-0.9262239527075167</v>
      </c>
      <c r="J25" s="303">
        <v>2.9641354703993095</v>
      </c>
      <c r="K25" s="304">
        <v>2.554746105933048</v>
      </c>
      <c r="L25" s="305">
        <v>1.4951073128110837</v>
      </c>
      <c r="M25" s="148"/>
    </row>
    <row r="26" spans="1:13" ht="12.75">
      <c r="A26" s="165" t="s">
        <v>56</v>
      </c>
      <c r="B26"/>
      <c r="C26"/>
      <c r="D26"/>
      <c r="E26"/>
      <c r="F26"/>
      <c r="G26"/>
      <c r="H26" s="165"/>
      <c r="I26" s="165"/>
      <c r="J26" s="165"/>
      <c r="K26" s="165"/>
      <c r="L26" s="165"/>
      <c r="M26" s="148"/>
    </row>
    <row r="27" spans="1:12" ht="12.75">
      <c r="A27"/>
      <c r="B27"/>
      <c r="C27"/>
      <c r="D27"/>
      <c r="E27"/>
      <c r="F27"/>
      <c r="G27"/>
      <c r="H27" s="165"/>
      <c r="I27" s="165"/>
      <c r="J27" s="165"/>
      <c r="K27" s="165"/>
      <c r="L27" s="165"/>
    </row>
    <row r="28" spans="1:12" ht="12.75">
      <c r="A28"/>
      <c r="B28"/>
      <c r="C28"/>
      <c r="D28"/>
      <c r="E28"/>
      <c r="F28"/>
      <c r="G28"/>
      <c r="H28" s="165"/>
      <c r="I28" s="165"/>
      <c r="J28" s="165"/>
      <c r="K28" s="165"/>
      <c r="L28" s="165"/>
    </row>
    <row r="29" spans="1:12" ht="12.75">
      <c r="A29"/>
      <c r="B29"/>
      <c r="C29"/>
      <c r="D29"/>
      <c r="E29"/>
      <c r="F29"/>
      <c r="G29"/>
      <c r="H29" s="165"/>
      <c r="I29" s="165"/>
      <c r="J29" s="165"/>
      <c r="K29" s="165"/>
      <c r="L29" s="165"/>
    </row>
    <row r="30" spans="1:12" ht="12.75">
      <c r="A30"/>
      <c r="B30"/>
      <c r="C30"/>
      <c r="D30"/>
      <c r="E30"/>
      <c r="F30"/>
      <c r="G30"/>
      <c r="H30" s="165"/>
      <c r="I30" s="165"/>
      <c r="J30" s="165"/>
      <c r="K30" s="165"/>
      <c r="L30" s="165"/>
    </row>
    <row r="31" spans="1:12" ht="12.75">
      <c r="A31"/>
      <c r="B31"/>
      <c r="C31"/>
      <c r="D31"/>
      <c r="E31"/>
      <c r="F31"/>
      <c r="G31"/>
      <c r="H31" s="165"/>
      <c r="I31" s="165"/>
      <c r="J31" s="165"/>
      <c r="K31" s="165"/>
      <c r="L31" s="165"/>
    </row>
    <row r="119" spans="12:18" s="50" customFormat="1" ht="12.75">
      <c r="L119" s="48"/>
      <c r="M119" s="48"/>
      <c r="N119" s="48"/>
      <c r="O119" s="48"/>
      <c r="P119" s="48"/>
      <c r="Q119" s="48"/>
      <c r="R119" s="48"/>
    </row>
    <row r="120" spans="12:18" s="50" customFormat="1" ht="12.75">
      <c r="L120" s="48"/>
      <c r="M120" s="48"/>
      <c r="N120" s="48"/>
      <c r="O120" s="48"/>
      <c r="P120" s="48"/>
      <c r="Q120" s="48"/>
      <c r="R120" s="48"/>
    </row>
    <row r="121" spans="12:18" s="50" customFormat="1" ht="12.75">
      <c r="L121" s="48"/>
      <c r="M121" s="48"/>
      <c r="N121" s="48"/>
      <c r="O121" s="48"/>
      <c r="P121" s="48"/>
      <c r="Q121" s="48"/>
      <c r="R121" s="48"/>
    </row>
    <row r="122" spans="12:18" s="50" customFormat="1" ht="12.75">
      <c r="L122" s="48"/>
      <c r="M122" s="48"/>
      <c r="N122" s="48"/>
      <c r="O122" s="48"/>
      <c r="P122" s="48"/>
      <c r="Q122" s="48"/>
      <c r="R122" s="48"/>
    </row>
    <row r="123" spans="12:18" s="50" customFormat="1" ht="12.75">
      <c r="L123" s="48"/>
      <c r="M123" s="48"/>
      <c r="N123" s="48"/>
      <c r="O123" s="48"/>
      <c r="P123" s="48"/>
      <c r="Q123" s="48"/>
      <c r="R123" s="48"/>
    </row>
    <row r="124" spans="12:18" s="50" customFormat="1" ht="12.75">
      <c r="L124" s="48"/>
      <c r="M124" s="48"/>
      <c r="N124" s="48"/>
      <c r="O124" s="48"/>
      <c r="P124" s="48"/>
      <c r="Q124" s="48"/>
      <c r="R124" s="48"/>
    </row>
    <row r="125" spans="12:18" s="50" customFormat="1" ht="12.75">
      <c r="L125" s="48"/>
      <c r="M125" s="48"/>
      <c r="N125" s="48"/>
      <c r="O125" s="48"/>
      <c r="P125" s="48"/>
      <c r="Q125" s="48"/>
      <c r="R125" s="48"/>
    </row>
    <row r="126" spans="12:18" s="50" customFormat="1" ht="12.75">
      <c r="L126" s="48"/>
      <c r="M126" s="48"/>
      <c r="N126" s="48"/>
      <c r="O126" s="48"/>
      <c r="P126" s="48"/>
      <c r="Q126" s="48"/>
      <c r="R126" s="48"/>
    </row>
    <row r="127" spans="12:18" s="50" customFormat="1" ht="12.75">
      <c r="L127" s="48"/>
      <c r="M127" s="48"/>
      <c r="N127" s="48"/>
      <c r="O127" s="48"/>
      <c r="P127" s="48"/>
      <c r="Q127" s="48"/>
      <c r="R127" s="48"/>
    </row>
    <row r="128" spans="12:18" s="50" customFormat="1" ht="12.75">
      <c r="L128" s="48"/>
      <c r="M128" s="48"/>
      <c r="N128" s="48"/>
      <c r="O128" s="48"/>
      <c r="P128" s="48"/>
      <c r="Q128" s="48"/>
      <c r="R128" s="48"/>
    </row>
    <row r="129" spans="12:18" s="50" customFormat="1" ht="12.75">
      <c r="L129" s="48"/>
      <c r="M129" s="48"/>
      <c r="N129" s="48"/>
      <c r="O129" s="48"/>
      <c r="P129" s="48"/>
      <c r="Q129" s="48"/>
      <c r="R129" s="48"/>
    </row>
    <row r="130" spans="12:18" s="50" customFormat="1" ht="12.75">
      <c r="L130" s="48"/>
      <c r="M130" s="48"/>
      <c r="N130" s="48"/>
      <c r="O130" s="48"/>
      <c r="P130" s="48"/>
      <c r="Q130" s="48"/>
      <c r="R130" s="48"/>
    </row>
    <row r="131" spans="12:18" s="50" customFormat="1" ht="12.75">
      <c r="L131" s="48"/>
      <c r="M131" s="48"/>
      <c r="N131" s="48"/>
      <c r="O131" s="48"/>
      <c r="P131" s="48"/>
      <c r="Q131" s="48"/>
      <c r="R131" s="48"/>
    </row>
    <row r="132" spans="12:18" s="50" customFormat="1" ht="12.75">
      <c r="L132" s="48"/>
      <c r="M132" s="48"/>
      <c r="N132" s="48"/>
      <c r="O132" s="48"/>
      <c r="P132" s="48"/>
      <c r="Q132" s="48"/>
      <c r="R132" s="48"/>
    </row>
    <row r="133" spans="12:18" s="50" customFormat="1" ht="12.75">
      <c r="L133" s="48"/>
      <c r="M133" s="48"/>
      <c r="N133" s="48"/>
      <c r="O133" s="48"/>
      <c r="P133" s="48"/>
      <c r="Q133" s="48"/>
      <c r="R133" s="48"/>
    </row>
    <row r="134" spans="12:18" s="50" customFormat="1" ht="12.75">
      <c r="L134" s="48"/>
      <c r="M134" s="48"/>
      <c r="N134" s="48"/>
      <c r="O134" s="48"/>
      <c r="P134" s="48"/>
      <c r="Q134" s="48"/>
      <c r="R134" s="48"/>
    </row>
    <row r="135" spans="12:18" s="50" customFormat="1" ht="12.75">
      <c r="L135" s="48"/>
      <c r="M135" s="48"/>
      <c r="N135" s="48"/>
      <c r="O135" s="48"/>
      <c r="P135" s="48"/>
      <c r="Q135" s="48"/>
      <c r="R135" s="48"/>
    </row>
    <row r="136" spans="12:18" s="50" customFormat="1" ht="12.75">
      <c r="L136" s="48"/>
      <c r="M136" s="48"/>
      <c r="N136" s="48"/>
      <c r="O136" s="48"/>
      <c r="P136" s="48"/>
      <c r="Q136" s="48"/>
      <c r="R136" s="48"/>
    </row>
    <row r="137" spans="12:18" s="50" customFormat="1" ht="12.75">
      <c r="L137" s="48"/>
      <c r="M137" s="48"/>
      <c r="N137" s="48"/>
      <c r="O137" s="48"/>
      <c r="P137" s="48"/>
      <c r="Q137" s="48"/>
      <c r="R137" s="48"/>
    </row>
    <row r="138" spans="12:18" s="50" customFormat="1" ht="12.75">
      <c r="L138" s="48"/>
      <c r="M138" s="48"/>
      <c r="N138" s="48"/>
      <c r="O138" s="48"/>
      <c r="P138" s="48"/>
      <c r="Q138" s="48"/>
      <c r="R138" s="48"/>
    </row>
    <row r="139" spans="12:18" s="50" customFormat="1" ht="12.75">
      <c r="L139" s="48"/>
      <c r="M139" s="48"/>
      <c r="N139" s="48"/>
      <c r="O139" s="48"/>
      <c r="P139" s="48"/>
      <c r="Q139" s="48"/>
      <c r="R139" s="48"/>
    </row>
    <row r="140" spans="12:18" s="50" customFormat="1" ht="12.75">
      <c r="L140" s="48"/>
      <c r="M140" s="48"/>
      <c r="N140" s="48"/>
      <c r="O140" s="48"/>
      <c r="P140" s="48"/>
      <c r="Q140" s="48"/>
      <c r="R140" s="48"/>
    </row>
    <row r="141" spans="12:18" s="50" customFormat="1" ht="12.75">
      <c r="L141" s="48"/>
      <c r="M141" s="48"/>
      <c r="N141" s="48"/>
      <c r="O141" s="48"/>
      <c r="P141" s="48"/>
      <c r="Q141" s="48"/>
      <c r="R141" s="48"/>
    </row>
    <row r="142" spans="12:18" s="50" customFormat="1" ht="12.75">
      <c r="L142" s="48"/>
      <c r="M142" s="48"/>
      <c r="N142" s="48"/>
      <c r="O142" s="48"/>
      <c r="P142" s="48"/>
      <c r="Q142" s="48"/>
      <c r="R142" s="48"/>
    </row>
    <row r="143" spans="12:18" s="50" customFormat="1" ht="12.75">
      <c r="L143" s="48"/>
      <c r="M143" s="48"/>
      <c r="N143" s="48"/>
      <c r="O143" s="48"/>
      <c r="P143" s="48"/>
      <c r="Q143" s="48"/>
      <c r="R143" s="48"/>
    </row>
    <row r="144" spans="12:18" s="50" customFormat="1" ht="12.75">
      <c r="L144" s="48"/>
      <c r="M144" s="48"/>
      <c r="N144" s="48"/>
      <c r="O144" s="48"/>
      <c r="P144" s="48"/>
      <c r="Q144" s="48"/>
      <c r="R144" s="48"/>
    </row>
    <row r="145" spans="12:18" s="50" customFormat="1" ht="12.75">
      <c r="L145" s="48"/>
      <c r="M145" s="48"/>
      <c r="N145" s="48"/>
      <c r="O145" s="48"/>
      <c r="P145" s="48"/>
      <c r="Q145" s="48"/>
      <c r="R145" s="48"/>
    </row>
    <row r="146" spans="12:18" s="50" customFormat="1" ht="12.75">
      <c r="L146" s="48"/>
      <c r="M146" s="48"/>
      <c r="N146" s="48"/>
      <c r="O146" s="48"/>
      <c r="P146" s="48"/>
      <c r="Q146" s="48"/>
      <c r="R146" s="48"/>
    </row>
    <row r="147" spans="12:18" s="50" customFormat="1" ht="12.75">
      <c r="L147" s="48"/>
      <c r="M147" s="48"/>
      <c r="N147" s="48"/>
      <c r="O147" s="48"/>
      <c r="P147" s="48"/>
      <c r="Q147" s="48"/>
      <c r="R147" s="48"/>
    </row>
    <row r="148" spans="12:18" s="50" customFormat="1" ht="12.75">
      <c r="L148" s="48"/>
      <c r="M148" s="48"/>
      <c r="N148" s="48"/>
      <c r="O148" s="48"/>
      <c r="P148" s="48"/>
      <c r="Q148" s="48"/>
      <c r="R148" s="48"/>
    </row>
    <row r="149" spans="12:18" s="50" customFormat="1" ht="12.75">
      <c r="L149" s="48"/>
      <c r="M149" s="48"/>
      <c r="N149" s="48"/>
      <c r="O149" s="48"/>
      <c r="P149" s="48"/>
      <c r="Q149" s="48"/>
      <c r="R149" s="48"/>
    </row>
    <row r="150" spans="12:18" s="50" customFormat="1" ht="12.75">
      <c r="L150" s="48"/>
      <c r="M150" s="48"/>
      <c r="N150" s="48"/>
      <c r="O150" s="48"/>
      <c r="P150" s="48"/>
      <c r="Q150" s="48"/>
      <c r="R150" s="48"/>
    </row>
    <row r="151" spans="12:18" s="50" customFormat="1" ht="12.75">
      <c r="L151" s="48"/>
      <c r="M151" s="48"/>
      <c r="N151" s="48"/>
      <c r="O151" s="48"/>
      <c r="P151" s="48"/>
      <c r="Q151" s="48"/>
      <c r="R151" s="48"/>
    </row>
    <row r="152" spans="12:18" s="50" customFormat="1" ht="12.75">
      <c r="L152" s="48"/>
      <c r="M152" s="48"/>
      <c r="N152" s="48"/>
      <c r="O152" s="48"/>
      <c r="P152" s="48"/>
      <c r="Q152" s="48"/>
      <c r="R152" s="48"/>
    </row>
    <row r="153" spans="12:18" s="50" customFormat="1" ht="12.75">
      <c r="L153" s="48"/>
      <c r="M153" s="48"/>
      <c r="N153" s="48"/>
      <c r="O153" s="48"/>
      <c r="P153" s="48"/>
      <c r="Q153" s="48"/>
      <c r="R153" s="48"/>
    </row>
    <row r="154" spans="12:18" s="50" customFormat="1" ht="12.75">
      <c r="L154" s="48"/>
      <c r="M154" s="48"/>
      <c r="N154" s="48"/>
      <c r="O154" s="48"/>
      <c r="P154" s="48"/>
      <c r="Q154" s="48"/>
      <c r="R154" s="48"/>
    </row>
    <row r="155" spans="12:18" s="50" customFormat="1" ht="12.75">
      <c r="L155" s="48"/>
      <c r="M155" s="48"/>
      <c r="N155" s="48"/>
      <c r="O155" s="48"/>
      <c r="P155" s="48"/>
      <c r="Q155" s="48"/>
      <c r="R155" s="48"/>
    </row>
    <row r="156" spans="12:18" s="50" customFormat="1" ht="12.75">
      <c r="L156" s="48"/>
      <c r="M156" s="48"/>
      <c r="N156" s="48"/>
      <c r="O156" s="48"/>
      <c r="P156" s="48"/>
      <c r="Q156" s="48"/>
      <c r="R156" s="48"/>
    </row>
    <row r="157" spans="12:18" s="50" customFormat="1" ht="12.75">
      <c r="L157" s="48"/>
      <c r="M157" s="48"/>
      <c r="N157" s="48"/>
      <c r="O157" s="48"/>
      <c r="P157" s="48"/>
      <c r="Q157" s="48"/>
      <c r="R157" s="48"/>
    </row>
    <row r="158" spans="12:18" s="50" customFormat="1" ht="12.75">
      <c r="L158" s="48"/>
      <c r="M158" s="48"/>
      <c r="N158" s="48"/>
      <c r="O158" s="48"/>
      <c r="P158" s="48"/>
      <c r="Q158" s="48"/>
      <c r="R158" s="48"/>
    </row>
    <row r="159" spans="12:18" s="50" customFormat="1" ht="12.75">
      <c r="L159" s="48"/>
      <c r="M159" s="48"/>
      <c r="N159" s="48"/>
      <c r="O159" s="48"/>
      <c r="P159" s="48"/>
      <c r="Q159" s="48"/>
      <c r="R159" s="48"/>
    </row>
    <row r="160" spans="12:18" s="50" customFormat="1" ht="12.75">
      <c r="L160" s="48"/>
      <c r="M160" s="48"/>
      <c r="N160" s="48"/>
      <c r="O160" s="48"/>
      <c r="P160" s="48"/>
      <c r="Q160" s="48"/>
      <c r="R160" s="48"/>
    </row>
    <row r="161" spans="12:18" s="50" customFormat="1" ht="12.75">
      <c r="L161" s="48"/>
      <c r="M161" s="48"/>
      <c r="N161" s="48"/>
      <c r="O161" s="48"/>
      <c r="P161" s="48"/>
      <c r="Q161" s="48"/>
      <c r="R161" s="48"/>
    </row>
    <row r="162" spans="12:18" s="50" customFormat="1" ht="12.75">
      <c r="L162" s="48"/>
      <c r="M162" s="48"/>
      <c r="N162" s="48"/>
      <c r="O162" s="48"/>
      <c r="P162" s="48"/>
      <c r="Q162" s="48"/>
      <c r="R162" s="48"/>
    </row>
    <row r="163" spans="12:18" s="50" customFormat="1" ht="12.75">
      <c r="L163" s="48"/>
      <c r="M163" s="48"/>
      <c r="N163" s="48"/>
      <c r="O163" s="48"/>
      <c r="P163" s="48"/>
      <c r="Q163" s="48"/>
      <c r="R163" s="48"/>
    </row>
    <row r="164" spans="12:18" s="50" customFormat="1" ht="12.75">
      <c r="L164" s="48"/>
      <c r="M164" s="48"/>
      <c r="N164" s="48"/>
      <c r="O164" s="48"/>
      <c r="P164" s="48"/>
      <c r="Q164" s="48"/>
      <c r="R164" s="48"/>
    </row>
    <row r="165" spans="12:18" s="50" customFormat="1" ht="12.75">
      <c r="L165" s="48"/>
      <c r="M165" s="48"/>
      <c r="N165" s="48"/>
      <c r="O165" s="48"/>
      <c r="P165" s="48"/>
      <c r="Q165" s="48"/>
      <c r="R165" s="48"/>
    </row>
    <row r="166" spans="12:18" s="50" customFormat="1" ht="12.75">
      <c r="L166" s="48"/>
      <c r="M166" s="48"/>
      <c r="N166" s="48"/>
      <c r="O166" s="48"/>
      <c r="P166" s="48"/>
      <c r="Q166" s="48"/>
      <c r="R166" s="48"/>
    </row>
    <row r="167" spans="12:18" s="50" customFormat="1" ht="12.75">
      <c r="L167" s="48"/>
      <c r="M167" s="48"/>
      <c r="N167" s="48"/>
      <c r="O167" s="48"/>
      <c r="P167" s="48"/>
      <c r="Q167" s="48"/>
      <c r="R167" s="48"/>
    </row>
    <row r="168" spans="12:18" s="50" customFormat="1" ht="12.75">
      <c r="L168" s="48"/>
      <c r="M168" s="48"/>
      <c r="N168" s="48"/>
      <c r="O168" s="48"/>
      <c r="P168" s="48"/>
      <c r="Q168" s="48"/>
      <c r="R168" s="48"/>
    </row>
    <row r="169" spans="12:18" s="50" customFormat="1" ht="12.75">
      <c r="L169" s="48"/>
      <c r="M169" s="48"/>
      <c r="N169" s="48"/>
      <c r="O169" s="48"/>
      <c r="P169" s="48"/>
      <c r="Q169" s="48"/>
      <c r="R169" s="48"/>
    </row>
    <row r="170" spans="12:18" s="50" customFormat="1" ht="12.75">
      <c r="L170" s="48"/>
      <c r="M170" s="48"/>
      <c r="N170" s="48"/>
      <c r="O170" s="48"/>
      <c r="P170" s="48"/>
      <c r="Q170" s="48"/>
      <c r="R170" s="48"/>
    </row>
    <row r="171" spans="12:18" s="50" customFormat="1" ht="12.75">
      <c r="L171" s="48"/>
      <c r="M171" s="48"/>
      <c r="N171" s="48"/>
      <c r="O171" s="48"/>
      <c r="P171" s="48"/>
      <c r="Q171" s="48"/>
      <c r="R171" s="48"/>
    </row>
    <row r="172" spans="12:18" s="50" customFormat="1" ht="12.75">
      <c r="L172" s="48"/>
      <c r="M172" s="48"/>
      <c r="N172" s="48"/>
      <c r="O172" s="48"/>
      <c r="P172" s="48"/>
      <c r="Q172" s="48"/>
      <c r="R172" s="48"/>
    </row>
    <row r="173" spans="12:18" s="50" customFormat="1" ht="12.75">
      <c r="L173" s="48"/>
      <c r="M173" s="48"/>
      <c r="N173" s="48"/>
      <c r="O173" s="48"/>
      <c r="P173" s="48"/>
      <c r="Q173" s="48"/>
      <c r="R173" s="48"/>
    </row>
    <row r="174" spans="12:18" s="50" customFormat="1" ht="12.75">
      <c r="L174" s="48"/>
      <c r="M174" s="48"/>
      <c r="N174" s="48"/>
      <c r="O174" s="48"/>
      <c r="P174" s="48"/>
      <c r="Q174" s="48"/>
      <c r="R174" s="48"/>
    </row>
    <row r="175" spans="12:18" s="50" customFormat="1" ht="12.75">
      <c r="L175" s="48"/>
      <c r="M175" s="48"/>
      <c r="N175" s="48"/>
      <c r="O175" s="48"/>
      <c r="P175" s="48"/>
      <c r="Q175" s="48"/>
      <c r="R175" s="48"/>
    </row>
    <row r="176" spans="12:18" s="50" customFormat="1" ht="12.75">
      <c r="L176" s="48"/>
      <c r="M176" s="48"/>
      <c r="N176" s="48"/>
      <c r="O176" s="48"/>
      <c r="P176" s="48"/>
      <c r="Q176" s="48"/>
      <c r="R176" s="48"/>
    </row>
    <row r="177" spans="12:18" s="50" customFormat="1" ht="12.75">
      <c r="L177" s="48"/>
      <c r="M177" s="48"/>
      <c r="N177" s="48"/>
      <c r="O177" s="48"/>
      <c r="P177" s="48"/>
      <c r="Q177" s="48"/>
      <c r="R177" s="48"/>
    </row>
    <row r="178" spans="12:18" s="50" customFormat="1" ht="12.75">
      <c r="L178" s="48"/>
      <c r="M178" s="48"/>
      <c r="N178" s="48"/>
      <c r="O178" s="48"/>
      <c r="P178" s="48"/>
      <c r="Q178" s="48"/>
      <c r="R178" s="48"/>
    </row>
    <row r="179" spans="12:18" s="50" customFormat="1" ht="12.75">
      <c r="L179" s="48"/>
      <c r="M179" s="48"/>
      <c r="N179" s="48"/>
      <c r="O179" s="48"/>
      <c r="P179" s="48"/>
      <c r="Q179" s="48"/>
      <c r="R179" s="48"/>
    </row>
    <row r="180" spans="12:18" s="50" customFormat="1" ht="12.75">
      <c r="L180" s="48"/>
      <c r="M180" s="48"/>
      <c r="N180" s="48"/>
      <c r="O180" s="48"/>
      <c r="P180" s="48"/>
      <c r="Q180" s="48"/>
      <c r="R180" s="48"/>
    </row>
    <row r="181" spans="12:18" s="50" customFormat="1" ht="12.75">
      <c r="L181" s="48"/>
      <c r="M181" s="48"/>
      <c r="N181" s="48"/>
      <c r="O181" s="48"/>
      <c r="P181" s="48"/>
      <c r="Q181" s="48"/>
      <c r="R181" s="48"/>
    </row>
    <row r="182" spans="12:18" s="50" customFormat="1" ht="12.75">
      <c r="L182" s="48"/>
      <c r="M182" s="48"/>
      <c r="N182" s="48"/>
      <c r="O182" s="48"/>
      <c r="P182" s="48"/>
      <c r="Q182" s="48"/>
      <c r="R182" s="48"/>
    </row>
    <row r="183" spans="12:18" s="50" customFormat="1" ht="12.75">
      <c r="L183" s="48"/>
      <c r="M183" s="48"/>
      <c r="N183" s="48"/>
      <c r="O183" s="48"/>
      <c r="P183" s="48"/>
      <c r="Q183" s="48"/>
      <c r="R183" s="48"/>
    </row>
    <row r="184" spans="12:18" s="50" customFormat="1" ht="12.75">
      <c r="L184" s="48"/>
      <c r="M184" s="48"/>
      <c r="N184" s="48"/>
      <c r="O184" s="48"/>
      <c r="P184" s="48"/>
      <c r="Q184" s="48"/>
      <c r="R184" s="48"/>
    </row>
    <row r="185" spans="12:18" s="50" customFormat="1" ht="12.75">
      <c r="L185" s="48"/>
      <c r="M185" s="48"/>
      <c r="N185" s="48"/>
      <c r="O185" s="48"/>
      <c r="P185" s="48"/>
      <c r="Q185" s="48"/>
      <c r="R185" s="48"/>
    </row>
    <row r="186" spans="12:18" s="50" customFormat="1" ht="12.75">
      <c r="L186" s="48"/>
      <c r="M186" s="48"/>
      <c r="N186" s="48"/>
      <c r="O186" s="48"/>
      <c r="P186" s="48"/>
      <c r="Q186" s="48"/>
      <c r="R186" s="48"/>
    </row>
    <row r="187" spans="12:18" s="50" customFormat="1" ht="12.75">
      <c r="L187" s="48"/>
      <c r="M187" s="48"/>
      <c r="N187" s="48"/>
      <c r="O187" s="48"/>
      <c r="P187" s="48"/>
      <c r="Q187" s="48"/>
      <c r="R187" s="48"/>
    </row>
    <row r="188" spans="12:18" s="50" customFormat="1" ht="12.75">
      <c r="L188" s="48"/>
      <c r="M188" s="48"/>
      <c r="N188" s="48"/>
      <c r="O188" s="48"/>
      <c r="P188" s="48"/>
      <c r="Q188" s="48"/>
      <c r="R188" s="48"/>
    </row>
    <row r="189" spans="12:18" s="50" customFormat="1" ht="12.75">
      <c r="L189" s="48"/>
      <c r="M189" s="48"/>
      <c r="N189" s="48"/>
      <c r="O189" s="48"/>
      <c r="P189" s="48"/>
      <c r="Q189" s="48"/>
      <c r="R189" s="48"/>
    </row>
    <row r="190" spans="12:18" s="50" customFormat="1" ht="12.75">
      <c r="L190" s="48"/>
      <c r="M190" s="48"/>
      <c r="N190" s="48"/>
      <c r="O190" s="48"/>
      <c r="P190" s="48"/>
      <c r="Q190" s="48"/>
      <c r="R190" s="48"/>
    </row>
    <row r="191" spans="12:18" s="50" customFormat="1" ht="12.75">
      <c r="L191" s="48"/>
      <c r="M191" s="48"/>
      <c r="N191" s="48"/>
      <c r="O191" s="48"/>
      <c r="P191" s="48"/>
      <c r="Q191" s="48"/>
      <c r="R191" s="48"/>
    </row>
    <row r="192" spans="12:18" s="50" customFormat="1" ht="12.75">
      <c r="L192" s="48"/>
      <c r="M192" s="48"/>
      <c r="N192" s="48"/>
      <c r="O192" s="48"/>
      <c r="P192" s="48"/>
      <c r="Q192" s="48"/>
      <c r="R192" s="48"/>
    </row>
    <row r="193" spans="12:18" s="50" customFormat="1" ht="12.75">
      <c r="L193" s="48"/>
      <c r="M193" s="48"/>
      <c r="N193" s="48"/>
      <c r="O193" s="48"/>
      <c r="P193" s="48"/>
      <c r="Q193" s="48"/>
      <c r="R193" s="48"/>
    </row>
    <row r="194" spans="12:18" s="50" customFormat="1" ht="12.75">
      <c r="L194" s="48"/>
      <c r="M194" s="48"/>
      <c r="N194" s="48"/>
      <c r="O194" s="48"/>
      <c r="P194" s="48"/>
      <c r="Q194" s="48"/>
      <c r="R194" s="48"/>
    </row>
    <row r="195" spans="12:18" s="50" customFormat="1" ht="12.75">
      <c r="L195" s="48"/>
      <c r="M195" s="48"/>
      <c r="N195" s="48"/>
      <c r="O195" s="48"/>
      <c r="P195" s="48"/>
      <c r="Q195" s="48"/>
      <c r="R195" s="48"/>
    </row>
    <row r="196" spans="12:18" s="50" customFormat="1" ht="12.75">
      <c r="L196" s="48"/>
      <c r="M196" s="48"/>
      <c r="N196" s="48"/>
      <c r="O196" s="48"/>
      <c r="P196" s="48"/>
      <c r="Q196" s="48"/>
      <c r="R196" s="48"/>
    </row>
    <row r="197" spans="12:18" s="50" customFormat="1" ht="12.75">
      <c r="L197" s="48"/>
      <c r="M197" s="48"/>
      <c r="N197" s="48"/>
      <c r="O197" s="48"/>
      <c r="P197" s="48"/>
      <c r="Q197" s="48"/>
      <c r="R197" s="48"/>
    </row>
    <row r="198" spans="12:18" s="50" customFormat="1" ht="12.75">
      <c r="L198" s="48"/>
      <c r="M198" s="48"/>
      <c r="N198" s="48"/>
      <c r="O198" s="48"/>
      <c r="P198" s="48"/>
      <c r="Q198" s="48"/>
      <c r="R198" s="48"/>
    </row>
    <row r="199" spans="12:18" s="50" customFormat="1" ht="12.75">
      <c r="L199" s="48"/>
      <c r="M199" s="48"/>
      <c r="N199" s="48"/>
      <c r="O199" s="48"/>
      <c r="P199" s="48"/>
      <c r="Q199" s="48"/>
      <c r="R199" s="48"/>
    </row>
    <row r="200" spans="12:18" s="50" customFormat="1" ht="12.75">
      <c r="L200" s="48"/>
      <c r="M200" s="48"/>
      <c r="N200" s="48"/>
      <c r="O200" s="48"/>
      <c r="P200" s="48"/>
      <c r="Q200" s="48"/>
      <c r="R200" s="48"/>
    </row>
    <row r="201" spans="12:18" s="50" customFormat="1" ht="12.75">
      <c r="L201" s="48"/>
      <c r="M201" s="48"/>
      <c r="N201" s="48"/>
      <c r="O201" s="48"/>
      <c r="P201" s="48"/>
      <c r="Q201" s="48"/>
      <c r="R201" s="48"/>
    </row>
    <row r="202" spans="12:18" s="50" customFormat="1" ht="12.75">
      <c r="L202" s="48"/>
      <c r="M202" s="48"/>
      <c r="N202" s="48"/>
      <c r="O202" s="48"/>
      <c r="P202" s="48"/>
      <c r="Q202" s="48"/>
      <c r="R202" s="48"/>
    </row>
    <row r="203" spans="12:18" s="50" customFormat="1" ht="12.75">
      <c r="L203" s="48"/>
      <c r="M203" s="48"/>
      <c r="N203" s="48"/>
      <c r="O203" s="48"/>
      <c r="P203" s="48"/>
      <c r="Q203" s="48"/>
      <c r="R203" s="48"/>
    </row>
    <row r="204" spans="12:18" s="50" customFormat="1" ht="12.75">
      <c r="L204" s="48"/>
      <c r="M204" s="48"/>
      <c r="N204" s="48"/>
      <c r="O204" s="48"/>
      <c r="P204" s="48"/>
      <c r="Q204" s="48"/>
      <c r="R204" s="48"/>
    </row>
    <row r="205" spans="12:18" s="50" customFormat="1" ht="12.75">
      <c r="L205" s="48"/>
      <c r="M205" s="48"/>
      <c r="N205" s="48"/>
      <c r="O205" s="48"/>
      <c r="P205" s="48"/>
      <c r="Q205" s="48"/>
      <c r="R205" s="48"/>
    </row>
    <row r="206" spans="12:18" s="50" customFormat="1" ht="12.75">
      <c r="L206" s="48"/>
      <c r="M206" s="48"/>
      <c r="N206" s="48"/>
      <c r="O206" s="48"/>
      <c r="P206" s="48"/>
      <c r="Q206" s="48"/>
      <c r="R206" s="48"/>
    </row>
    <row r="207" spans="12:18" s="50" customFormat="1" ht="12.75">
      <c r="L207" s="48"/>
      <c r="M207" s="48"/>
      <c r="N207" s="48"/>
      <c r="O207" s="48"/>
      <c r="P207" s="48"/>
      <c r="Q207" s="48"/>
      <c r="R207" s="48"/>
    </row>
    <row r="208" spans="12:18" s="50" customFormat="1" ht="12.75">
      <c r="L208" s="48"/>
      <c r="M208" s="48"/>
      <c r="N208" s="48"/>
      <c r="O208" s="48"/>
      <c r="P208" s="48"/>
      <c r="Q208" s="48"/>
      <c r="R208" s="48"/>
    </row>
    <row r="209" spans="12:18" s="50" customFormat="1" ht="12.75">
      <c r="L209" s="48"/>
      <c r="M209" s="48"/>
      <c r="N209" s="48"/>
      <c r="O209" s="48"/>
      <c r="P209" s="48"/>
      <c r="Q209" s="48"/>
      <c r="R209" s="48"/>
    </row>
    <row r="210" spans="12:18" s="50" customFormat="1" ht="12.75">
      <c r="L210" s="48"/>
      <c r="M210" s="48"/>
      <c r="N210" s="48"/>
      <c r="O210" s="48"/>
      <c r="P210" s="48"/>
      <c r="Q210" s="48"/>
      <c r="R210" s="48"/>
    </row>
    <row r="211" spans="12:18" s="50" customFormat="1" ht="12.75">
      <c r="L211" s="48"/>
      <c r="M211" s="48"/>
      <c r="N211" s="48"/>
      <c r="O211" s="48"/>
      <c r="P211" s="48"/>
      <c r="Q211" s="48"/>
      <c r="R211" s="48"/>
    </row>
    <row r="212" spans="12:18" s="50" customFormat="1" ht="12.75">
      <c r="L212" s="48"/>
      <c r="M212" s="48"/>
      <c r="N212" s="48"/>
      <c r="O212" s="48"/>
      <c r="P212" s="48"/>
      <c r="Q212" s="48"/>
      <c r="R212" s="48"/>
    </row>
    <row r="213" spans="12:18" s="50" customFormat="1" ht="12.75">
      <c r="L213" s="48"/>
      <c r="M213" s="48"/>
      <c r="N213" s="48"/>
      <c r="O213" s="48"/>
      <c r="P213" s="48"/>
      <c r="Q213" s="48"/>
      <c r="R213" s="48"/>
    </row>
    <row r="214" spans="12:18" s="50" customFormat="1" ht="12.75">
      <c r="L214" s="48"/>
      <c r="M214" s="48"/>
      <c r="N214" s="48"/>
      <c r="O214" s="48"/>
      <c r="P214" s="48"/>
      <c r="Q214" s="48"/>
      <c r="R214" s="48"/>
    </row>
    <row r="215" spans="12:18" s="50" customFormat="1" ht="12.75">
      <c r="L215" s="48"/>
      <c r="M215" s="48"/>
      <c r="N215" s="48"/>
      <c r="O215" s="48"/>
      <c r="P215" s="48"/>
      <c r="Q215" s="48"/>
      <c r="R215" s="48"/>
    </row>
    <row r="216" spans="12:18" s="50" customFormat="1" ht="12.75">
      <c r="L216" s="48"/>
      <c r="M216" s="48"/>
      <c r="N216" s="48"/>
      <c r="O216" s="48"/>
      <c r="P216" s="48"/>
      <c r="Q216" s="48"/>
      <c r="R216" s="48"/>
    </row>
    <row r="217" spans="12:18" s="50" customFormat="1" ht="12.75">
      <c r="L217" s="48"/>
      <c r="M217" s="48"/>
      <c r="N217" s="48"/>
      <c r="O217" s="48"/>
      <c r="P217" s="48"/>
      <c r="Q217" s="48"/>
      <c r="R217" s="48"/>
    </row>
    <row r="218" spans="12:18" s="50" customFormat="1" ht="12.75">
      <c r="L218" s="48"/>
      <c r="M218" s="48"/>
      <c r="N218" s="48"/>
      <c r="O218" s="48"/>
      <c r="P218" s="48"/>
      <c r="Q218" s="48"/>
      <c r="R218" s="48"/>
    </row>
    <row r="219" spans="12:18" s="50" customFormat="1" ht="12.75">
      <c r="L219" s="48"/>
      <c r="M219" s="48"/>
      <c r="N219" s="48"/>
      <c r="O219" s="48"/>
      <c r="P219" s="48"/>
      <c r="Q219" s="48"/>
      <c r="R219" s="48"/>
    </row>
    <row r="220" spans="12:18" s="50" customFormat="1" ht="12.75">
      <c r="L220" s="48"/>
      <c r="M220" s="48"/>
      <c r="N220" s="48"/>
      <c r="O220" s="48"/>
      <c r="P220" s="48"/>
      <c r="Q220" s="48"/>
      <c r="R220" s="48"/>
    </row>
    <row r="221" spans="12:18" s="50" customFormat="1" ht="12.75">
      <c r="L221" s="48"/>
      <c r="M221" s="48"/>
      <c r="N221" s="48"/>
      <c r="O221" s="48"/>
      <c r="P221" s="48"/>
      <c r="Q221" s="48"/>
      <c r="R221" s="48"/>
    </row>
    <row r="222" spans="12:18" s="50" customFormat="1" ht="12.75">
      <c r="L222" s="48"/>
      <c r="M222" s="48"/>
      <c r="N222" s="48"/>
      <c r="O222" s="48"/>
      <c r="P222" s="48"/>
      <c r="Q222" s="48"/>
      <c r="R222" s="48"/>
    </row>
    <row r="223" spans="12:18" s="50" customFormat="1" ht="12.75">
      <c r="L223" s="48"/>
      <c r="M223" s="48"/>
      <c r="N223" s="48"/>
      <c r="O223" s="48"/>
      <c r="P223" s="48"/>
      <c r="Q223" s="48"/>
      <c r="R223" s="48"/>
    </row>
    <row r="224" spans="12:18" s="50" customFormat="1" ht="12.75">
      <c r="L224" s="48"/>
      <c r="M224" s="48"/>
      <c r="N224" s="48"/>
      <c r="O224" s="48"/>
      <c r="P224" s="48"/>
      <c r="Q224" s="48"/>
      <c r="R224" s="48"/>
    </row>
    <row r="225" spans="12:18" s="50" customFormat="1" ht="12.75">
      <c r="L225" s="48"/>
      <c r="M225" s="48"/>
      <c r="N225" s="48"/>
      <c r="O225" s="48"/>
      <c r="P225" s="48"/>
      <c r="Q225" s="48"/>
      <c r="R225" s="48"/>
    </row>
    <row r="226" spans="12:18" s="50" customFormat="1" ht="12.75">
      <c r="L226" s="48"/>
      <c r="M226" s="48"/>
      <c r="N226" s="48"/>
      <c r="O226" s="48"/>
      <c r="P226" s="48"/>
      <c r="Q226" s="48"/>
      <c r="R226" s="48"/>
    </row>
    <row r="227" spans="12:18" s="50" customFormat="1" ht="12.75">
      <c r="L227" s="48"/>
      <c r="M227" s="48"/>
      <c r="N227" s="48"/>
      <c r="O227" s="48"/>
      <c r="P227" s="48"/>
      <c r="Q227" s="48"/>
      <c r="R227" s="48"/>
    </row>
    <row r="228" spans="12:18" s="50" customFormat="1" ht="12.75">
      <c r="L228" s="48"/>
      <c r="M228" s="48"/>
      <c r="N228" s="48"/>
      <c r="O228" s="48"/>
      <c r="P228" s="48"/>
      <c r="Q228" s="48"/>
      <c r="R228" s="48"/>
    </row>
    <row r="229" spans="12:18" s="50" customFormat="1" ht="12.75">
      <c r="L229" s="48"/>
      <c r="M229" s="48"/>
      <c r="N229" s="48"/>
      <c r="O229" s="48"/>
      <c r="P229" s="48"/>
      <c r="Q229" s="48"/>
      <c r="R229" s="48"/>
    </row>
    <row r="230" spans="12:18" s="50" customFormat="1" ht="12.75">
      <c r="L230" s="48"/>
      <c r="M230" s="48"/>
      <c r="N230" s="48"/>
      <c r="O230" s="48"/>
      <c r="P230" s="48"/>
      <c r="Q230" s="48"/>
      <c r="R230" s="48"/>
    </row>
    <row r="231" spans="12:18" s="50" customFormat="1" ht="12.75">
      <c r="L231" s="48"/>
      <c r="M231" s="48"/>
      <c r="N231" s="48"/>
      <c r="O231" s="48"/>
      <c r="P231" s="48"/>
      <c r="Q231" s="48"/>
      <c r="R231" s="48"/>
    </row>
    <row r="232" spans="12:18" s="50" customFormat="1" ht="12.75">
      <c r="L232" s="48"/>
      <c r="M232" s="48"/>
      <c r="N232" s="48"/>
      <c r="O232" s="48"/>
      <c r="P232" s="48"/>
      <c r="Q232" s="48"/>
      <c r="R232" s="48"/>
    </row>
    <row r="233" spans="12:18" s="50" customFormat="1" ht="12.75">
      <c r="L233" s="48"/>
      <c r="M233" s="48"/>
      <c r="N233" s="48"/>
      <c r="O233" s="48"/>
      <c r="P233" s="48"/>
      <c r="Q233" s="48"/>
      <c r="R233" s="48"/>
    </row>
    <row r="234" spans="12:18" s="50" customFormat="1" ht="12.75">
      <c r="L234" s="48"/>
      <c r="M234" s="48"/>
      <c r="N234" s="48"/>
      <c r="O234" s="48"/>
      <c r="P234" s="48"/>
      <c r="Q234" s="48"/>
      <c r="R234" s="48"/>
    </row>
    <row r="235" spans="12:18" s="50" customFormat="1" ht="12.75">
      <c r="L235" s="48"/>
      <c r="M235" s="48"/>
      <c r="N235" s="48"/>
      <c r="O235" s="48"/>
      <c r="P235" s="48"/>
      <c r="Q235" s="48"/>
      <c r="R235" s="48"/>
    </row>
    <row r="236" spans="12:18" s="50" customFormat="1" ht="12.75">
      <c r="L236" s="48"/>
      <c r="M236" s="48"/>
      <c r="N236" s="48"/>
      <c r="O236" s="48"/>
      <c r="P236" s="48"/>
      <c r="Q236" s="48"/>
      <c r="R236" s="48"/>
    </row>
    <row r="237" spans="12:18" s="50" customFormat="1" ht="12.75">
      <c r="L237" s="48"/>
      <c r="M237" s="48"/>
      <c r="N237" s="48"/>
      <c r="O237" s="48"/>
      <c r="P237" s="48"/>
      <c r="Q237" s="48"/>
      <c r="R237" s="48"/>
    </row>
    <row r="238" spans="12:18" s="50" customFormat="1" ht="12.75">
      <c r="L238" s="48"/>
      <c r="M238" s="48"/>
      <c r="N238" s="48"/>
      <c r="O238" s="48"/>
      <c r="P238" s="48"/>
      <c r="Q238" s="48"/>
      <c r="R238" s="48"/>
    </row>
    <row r="239" spans="12:18" s="50" customFormat="1" ht="12.75">
      <c r="L239" s="48"/>
      <c r="M239" s="48"/>
      <c r="N239" s="48"/>
      <c r="O239" s="48"/>
      <c r="P239" s="48"/>
      <c r="Q239" s="48"/>
      <c r="R239" s="48"/>
    </row>
    <row r="240" spans="12:18" s="50" customFormat="1" ht="12.75">
      <c r="L240" s="48"/>
      <c r="M240" s="48"/>
      <c r="N240" s="48"/>
      <c r="O240" s="48"/>
      <c r="P240" s="48"/>
      <c r="Q240" s="48"/>
      <c r="R240" s="48"/>
    </row>
    <row r="241" spans="12:18" s="50" customFormat="1" ht="12.75">
      <c r="L241" s="48"/>
      <c r="M241" s="48"/>
      <c r="N241" s="48"/>
      <c r="O241" s="48"/>
      <c r="P241" s="48"/>
      <c r="Q241" s="48"/>
      <c r="R241" s="48"/>
    </row>
    <row r="242" spans="12:18" s="50" customFormat="1" ht="12.75">
      <c r="L242" s="48"/>
      <c r="M242" s="48"/>
      <c r="N242" s="48"/>
      <c r="O242" s="48"/>
      <c r="P242" s="48"/>
      <c r="Q242" s="48"/>
      <c r="R242" s="48"/>
    </row>
    <row r="243" spans="12:18" s="50" customFormat="1" ht="12.75">
      <c r="L243" s="48"/>
      <c r="M243" s="48"/>
      <c r="N243" s="48"/>
      <c r="O243" s="48"/>
      <c r="P243" s="48"/>
      <c r="Q243" s="48"/>
      <c r="R243" s="48"/>
    </row>
    <row r="244" spans="12:18" s="50" customFormat="1" ht="12.75">
      <c r="L244" s="48"/>
      <c r="M244" s="48"/>
      <c r="N244" s="48"/>
      <c r="O244" s="48"/>
      <c r="P244" s="48"/>
      <c r="Q244" s="48"/>
      <c r="R244" s="48"/>
    </row>
    <row r="245" spans="12:18" s="50" customFormat="1" ht="12.75">
      <c r="L245" s="48"/>
      <c r="M245" s="48"/>
      <c r="N245" s="48"/>
      <c r="O245" s="48"/>
      <c r="P245" s="48"/>
      <c r="Q245" s="48"/>
      <c r="R245" s="48"/>
    </row>
    <row r="246" spans="12:18" s="50" customFormat="1" ht="12.75">
      <c r="L246" s="48"/>
      <c r="M246" s="48"/>
      <c r="N246" s="48"/>
      <c r="O246" s="48"/>
      <c r="P246" s="48"/>
      <c r="Q246" s="48"/>
      <c r="R246" s="48"/>
    </row>
    <row r="247" spans="12:18" s="50" customFormat="1" ht="12.75">
      <c r="L247" s="48"/>
      <c r="M247" s="48"/>
      <c r="N247" s="48"/>
      <c r="O247" s="48"/>
      <c r="P247" s="48"/>
      <c r="Q247" s="48"/>
      <c r="R247" s="48"/>
    </row>
    <row r="248" spans="12:18" s="50" customFormat="1" ht="12.75">
      <c r="L248" s="48"/>
      <c r="M248" s="48"/>
      <c r="N248" s="48"/>
      <c r="O248" s="48"/>
      <c r="P248" s="48"/>
      <c r="Q248" s="48"/>
      <c r="R248" s="48"/>
    </row>
    <row r="249" spans="12:18" s="50" customFormat="1" ht="12.75">
      <c r="L249" s="48"/>
      <c r="M249" s="48"/>
      <c r="N249" s="48"/>
      <c r="O249" s="48"/>
      <c r="P249" s="48"/>
      <c r="Q249" s="48"/>
      <c r="R249" s="48"/>
    </row>
    <row r="250" spans="12:18" s="50" customFormat="1" ht="12.75">
      <c r="L250" s="48"/>
      <c r="M250" s="48"/>
      <c r="N250" s="48"/>
      <c r="O250" s="48"/>
      <c r="P250" s="48"/>
      <c r="Q250" s="48"/>
      <c r="R250" s="48"/>
    </row>
    <row r="251" spans="12:18" s="50" customFormat="1" ht="12.75">
      <c r="L251" s="48"/>
      <c r="M251" s="48"/>
      <c r="N251" s="48"/>
      <c r="O251" s="48"/>
      <c r="P251" s="48"/>
      <c r="Q251" s="48"/>
      <c r="R251" s="48"/>
    </row>
    <row r="252" spans="12:18" s="50" customFormat="1" ht="12.75">
      <c r="L252" s="48"/>
      <c r="M252" s="48"/>
      <c r="N252" s="48"/>
      <c r="O252" s="48"/>
      <c r="P252" s="48"/>
      <c r="Q252" s="48"/>
      <c r="R252" s="48"/>
    </row>
    <row r="253" spans="12:18" s="50" customFormat="1" ht="12.75">
      <c r="L253" s="48"/>
      <c r="M253" s="48"/>
      <c r="N253" s="48"/>
      <c r="O253" s="48"/>
      <c r="P253" s="48"/>
      <c r="Q253" s="48"/>
      <c r="R253" s="48"/>
    </row>
    <row r="254" spans="12:18" s="50" customFormat="1" ht="12.75">
      <c r="L254" s="48"/>
      <c r="M254" s="48"/>
      <c r="N254" s="48"/>
      <c r="O254" s="48"/>
      <c r="P254" s="48"/>
      <c r="Q254" s="48"/>
      <c r="R254" s="48"/>
    </row>
    <row r="255" spans="12:18" s="50" customFormat="1" ht="12.75">
      <c r="L255" s="48"/>
      <c r="M255" s="48"/>
      <c r="N255" s="48"/>
      <c r="O255" s="48"/>
      <c r="P255" s="48"/>
      <c r="Q255" s="48"/>
      <c r="R255" s="48"/>
    </row>
    <row r="256" spans="12:18" s="50" customFormat="1" ht="12.75">
      <c r="L256" s="48"/>
      <c r="M256" s="48"/>
      <c r="N256" s="48"/>
      <c r="O256" s="48"/>
      <c r="P256" s="48"/>
      <c r="Q256" s="48"/>
      <c r="R256" s="48"/>
    </row>
    <row r="257" spans="12:18" s="50" customFormat="1" ht="12.75">
      <c r="L257" s="48"/>
      <c r="M257" s="48"/>
      <c r="N257" s="48"/>
      <c r="O257" s="48"/>
      <c r="P257" s="48"/>
      <c r="Q257" s="48"/>
      <c r="R257" s="48"/>
    </row>
    <row r="258" spans="12:18" s="50" customFormat="1" ht="12.75">
      <c r="L258" s="48"/>
      <c r="M258" s="48"/>
      <c r="N258" s="48"/>
      <c r="O258" s="48"/>
      <c r="P258" s="48"/>
      <c r="Q258" s="48"/>
      <c r="R258" s="48"/>
    </row>
    <row r="259" spans="12:18" s="50" customFormat="1" ht="12.75">
      <c r="L259" s="48"/>
      <c r="M259" s="48"/>
      <c r="N259" s="48"/>
      <c r="O259" s="48"/>
      <c r="P259" s="48"/>
      <c r="Q259" s="48"/>
      <c r="R259" s="48"/>
    </row>
    <row r="260" spans="12:18" s="50" customFormat="1" ht="12.75">
      <c r="L260" s="48"/>
      <c r="M260" s="48"/>
      <c r="N260" s="48"/>
      <c r="O260" s="48"/>
      <c r="P260" s="48"/>
      <c r="Q260" s="48"/>
      <c r="R260" s="48"/>
    </row>
    <row r="261" spans="12:18" s="50" customFormat="1" ht="12.75">
      <c r="L261" s="48"/>
      <c r="M261" s="48"/>
      <c r="N261" s="48"/>
      <c r="O261" s="48"/>
      <c r="P261" s="48"/>
      <c r="Q261" s="48"/>
      <c r="R261" s="48"/>
    </row>
    <row r="262" spans="12:18" s="50" customFormat="1" ht="12.75">
      <c r="L262" s="48"/>
      <c r="M262" s="48"/>
      <c r="N262" s="48"/>
      <c r="O262" s="48"/>
      <c r="P262" s="48"/>
      <c r="Q262" s="48"/>
      <c r="R262" s="48"/>
    </row>
    <row r="263" spans="12:18" s="50" customFormat="1" ht="12.75">
      <c r="L263" s="48"/>
      <c r="M263" s="48"/>
      <c r="N263" s="48"/>
      <c r="O263" s="48"/>
      <c r="P263" s="48"/>
      <c r="Q263" s="48"/>
      <c r="R263" s="48"/>
    </row>
    <row r="264" spans="12:18" s="50" customFormat="1" ht="12.75">
      <c r="L264" s="48"/>
      <c r="M264" s="48"/>
      <c r="N264" s="48"/>
      <c r="O264" s="48"/>
      <c r="P264" s="48"/>
      <c r="Q264" s="48"/>
      <c r="R264" s="48"/>
    </row>
    <row r="265" spans="12:18" s="50" customFormat="1" ht="12.75">
      <c r="L265" s="48"/>
      <c r="M265" s="48"/>
      <c r="N265" s="48"/>
      <c r="O265" s="48"/>
      <c r="P265" s="48"/>
      <c r="Q265" s="48"/>
      <c r="R265" s="48"/>
    </row>
    <row r="266" spans="12:18" s="50" customFormat="1" ht="12.75">
      <c r="L266" s="48"/>
      <c r="M266" s="48"/>
      <c r="N266" s="48"/>
      <c r="O266" s="48"/>
      <c r="P266" s="48"/>
      <c r="Q266" s="48"/>
      <c r="R266" s="48"/>
    </row>
    <row r="267" spans="12:18" s="50" customFormat="1" ht="12.75">
      <c r="L267" s="48"/>
      <c r="M267" s="48"/>
      <c r="N267" s="48"/>
      <c r="O267" s="48"/>
      <c r="P267" s="48"/>
      <c r="Q267" s="48"/>
      <c r="R267" s="48"/>
    </row>
    <row r="268" spans="12:18" s="50" customFormat="1" ht="12.75">
      <c r="L268" s="48"/>
      <c r="M268" s="48"/>
      <c r="N268" s="48"/>
      <c r="O268" s="48"/>
      <c r="P268" s="48"/>
      <c r="Q268" s="48"/>
      <c r="R268" s="48"/>
    </row>
    <row r="269" spans="12:18" s="50" customFormat="1" ht="12.75">
      <c r="L269" s="48"/>
      <c r="M269" s="48"/>
      <c r="N269" s="48"/>
      <c r="O269" s="48"/>
      <c r="P269" s="48"/>
      <c r="Q269" s="48"/>
      <c r="R269" s="48"/>
    </row>
    <row r="270" spans="12:18" s="50" customFormat="1" ht="12.75">
      <c r="L270" s="48"/>
      <c r="M270" s="48"/>
      <c r="N270" s="48"/>
      <c r="O270" s="48"/>
      <c r="P270" s="48"/>
      <c r="Q270" s="48"/>
      <c r="R270" s="48"/>
    </row>
    <row r="271" spans="12:18" s="50" customFormat="1" ht="12.75">
      <c r="L271" s="48"/>
      <c r="M271" s="48"/>
      <c r="N271" s="48"/>
      <c r="O271" s="48"/>
      <c r="P271" s="48"/>
      <c r="Q271" s="48"/>
      <c r="R271" s="48"/>
    </row>
    <row r="272" spans="12:18" s="50" customFormat="1" ht="12.75">
      <c r="L272" s="48"/>
      <c r="M272" s="48"/>
      <c r="N272" s="48"/>
      <c r="O272" s="48"/>
      <c r="P272" s="48"/>
      <c r="Q272" s="48"/>
      <c r="R272" s="48"/>
    </row>
    <row r="273" spans="12:18" s="50" customFormat="1" ht="12.75">
      <c r="L273" s="48"/>
      <c r="M273" s="48"/>
      <c r="N273" s="48"/>
      <c r="O273" s="48"/>
      <c r="P273" s="48"/>
      <c r="Q273" s="48"/>
      <c r="R273" s="48"/>
    </row>
    <row r="274" spans="12:18" s="50" customFormat="1" ht="12.75">
      <c r="L274" s="48"/>
      <c r="M274" s="48"/>
      <c r="N274" s="48"/>
      <c r="O274" s="48"/>
      <c r="P274" s="48"/>
      <c r="Q274" s="48"/>
      <c r="R274" s="48"/>
    </row>
    <row r="275" spans="12:18" s="50" customFormat="1" ht="12.75">
      <c r="L275" s="48"/>
      <c r="M275" s="48"/>
      <c r="N275" s="48"/>
      <c r="O275" s="48"/>
      <c r="P275" s="48"/>
      <c r="Q275" s="48"/>
      <c r="R275" s="48"/>
    </row>
    <row r="276" spans="12:18" s="50" customFormat="1" ht="12.75">
      <c r="L276" s="48"/>
      <c r="M276" s="48"/>
      <c r="N276" s="48"/>
      <c r="O276" s="48"/>
      <c r="P276" s="48"/>
      <c r="Q276" s="48"/>
      <c r="R276" s="48"/>
    </row>
    <row r="277" spans="12:18" s="50" customFormat="1" ht="12.75">
      <c r="L277" s="48"/>
      <c r="M277" s="48"/>
      <c r="N277" s="48"/>
      <c r="O277" s="48"/>
      <c r="P277" s="48"/>
      <c r="Q277" s="48"/>
      <c r="R277" s="48"/>
    </row>
    <row r="278" spans="12:18" s="50" customFormat="1" ht="12.75">
      <c r="L278" s="48"/>
      <c r="M278" s="48"/>
      <c r="N278" s="48"/>
      <c r="O278" s="48"/>
      <c r="P278" s="48"/>
      <c r="Q278" s="48"/>
      <c r="R278" s="48"/>
    </row>
    <row r="279" spans="12:18" s="50" customFormat="1" ht="12.75">
      <c r="L279" s="48"/>
      <c r="M279" s="48"/>
      <c r="N279" s="48"/>
      <c r="O279" s="48"/>
      <c r="P279" s="48"/>
      <c r="Q279" s="48"/>
      <c r="R279" s="48"/>
    </row>
    <row r="280" spans="12:18" s="50" customFormat="1" ht="12.75">
      <c r="L280" s="48"/>
      <c r="M280" s="48"/>
      <c r="N280" s="48"/>
      <c r="O280" s="48"/>
      <c r="P280" s="48"/>
      <c r="Q280" s="48"/>
      <c r="R280" s="48"/>
    </row>
    <row r="281" spans="12:18" s="50" customFormat="1" ht="12.75">
      <c r="L281" s="48"/>
      <c r="M281" s="48"/>
      <c r="N281" s="48"/>
      <c r="O281" s="48"/>
      <c r="P281" s="48"/>
      <c r="Q281" s="48"/>
      <c r="R281" s="48"/>
    </row>
    <row r="282" spans="12:18" s="50" customFormat="1" ht="12.75">
      <c r="L282" s="48"/>
      <c r="M282" s="48"/>
      <c r="N282" s="48"/>
      <c r="O282" s="48"/>
      <c r="P282" s="48"/>
      <c r="Q282" s="48"/>
      <c r="R282" s="48"/>
    </row>
    <row r="283" spans="12:18" s="50" customFormat="1" ht="12.75">
      <c r="L283" s="48"/>
      <c r="M283" s="48"/>
      <c r="N283" s="48"/>
      <c r="O283" s="48"/>
      <c r="P283" s="48"/>
      <c r="Q283" s="48"/>
      <c r="R283" s="48"/>
    </row>
    <row r="284" spans="12:18" s="50" customFormat="1" ht="12.75">
      <c r="L284" s="48"/>
      <c r="M284" s="48"/>
      <c r="N284" s="48"/>
      <c r="O284" s="48"/>
      <c r="P284" s="48"/>
      <c r="Q284" s="48"/>
      <c r="R284" s="48"/>
    </row>
    <row r="285" spans="12:18" s="50" customFormat="1" ht="12.75">
      <c r="L285" s="48"/>
      <c r="M285" s="48"/>
      <c r="N285" s="48"/>
      <c r="O285" s="48"/>
      <c r="P285" s="48"/>
      <c r="Q285" s="48"/>
      <c r="R285" s="48"/>
    </row>
    <row r="286" spans="12:18" s="50" customFormat="1" ht="12.75">
      <c r="L286" s="48"/>
      <c r="M286" s="48"/>
      <c r="N286" s="48"/>
      <c r="O286" s="48"/>
      <c r="P286" s="48"/>
      <c r="Q286" s="48"/>
      <c r="R286" s="48"/>
    </row>
    <row r="287" spans="12:18" s="50" customFormat="1" ht="12.75">
      <c r="L287" s="48"/>
      <c r="M287" s="48"/>
      <c r="N287" s="48"/>
      <c r="O287" s="48"/>
      <c r="P287" s="48"/>
      <c r="Q287" s="48"/>
      <c r="R287" s="48"/>
    </row>
    <row r="288" spans="12:18" s="50" customFormat="1" ht="12.75">
      <c r="L288" s="48"/>
      <c r="M288" s="48"/>
      <c r="N288" s="48"/>
      <c r="O288" s="48"/>
      <c r="P288" s="48"/>
      <c r="Q288" s="48"/>
      <c r="R288" s="48"/>
    </row>
    <row r="289" spans="12:18" s="50" customFormat="1" ht="12.75">
      <c r="L289" s="48"/>
      <c r="M289" s="48"/>
      <c r="N289" s="48"/>
      <c r="O289" s="48"/>
      <c r="P289" s="48"/>
      <c r="Q289" s="48"/>
      <c r="R289" s="48"/>
    </row>
    <row r="290" spans="12:18" s="50" customFormat="1" ht="12.75">
      <c r="L290" s="48"/>
      <c r="M290" s="48"/>
      <c r="N290" s="48"/>
      <c r="O290" s="48"/>
      <c r="P290" s="48"/>
      <c r="Q290" s="48"/>
      <c r="R290" s="48"/>
    </row>
    <row r="291" spans="12:18" s="50" customFormat="1" ht="12.75">
      <c r="L291" s="48"/>
      <c r="M291" s="48"/>
      <c r="N291" s="48"/>
      <c r="O291" s="48"/>
      <c r="P291" s="48"/>
      <c r="Q291" s="48"/>
      <c r="R291" s="48"/>
    </row>
    <row r="292" spans="12:18" s="50" customFormat="1" ht="12.75">
      <c r="L292" s="48"/>
      <c r="M292" s="48"/>
      <c r="N292" s="48"/>
      <c r="O292" s="48"/>
      <c r="P292" s="48"/>
      <c r="Q292" s="48"/>
      <c r="R292" s="48"/>
    </row>
    <row r="293" spans="12:18" s="50" customFormat="1" ht="12.75">
      <c r="L293" s="48"/>
      <c r="M293" s="48"/>
      <c r="N293" s="48"/>
      <c r="O293" s="48"/>
      <c r="P293" s="48"/>
      <c r="Q293" s="48"/>
      <c r="R293" s="48"/>
    </row>
    <row r="294" spans="12:18" s="50" customFormat="1" ht="12.75">
      <c r="L294" s="48"/>
      <c r="M294" s="48"/>
      <c r="N294" s="48"/>
      <c r="O294" s="48"/>
      <c r="P294" s="48"/>
      <c r="Q294" s="48"/>
      <c r="R294" s="48"/>
    </row>
    <row r="295" spans="12:18" s="50" customFormat="1" ht="12.75">
      <c r="L295" s="48"/>
      <c r="M295" s="48"/>
      <c r="N295" s="48"/>
      <c r="O295" s="48"/>
      <c r="P295" s="48"/>
      <c r="Q295" s="48"/>
      <c r="R295" s="48"/>
    </row>
    <row r="296" spans="12:18" s="50" customFormat="1" ht="12.75">
      <c r="L296" s="48"/>
      <c r="M296" s="48"/>
      <c r="N296" s="48"/>
      <c r="O296" s="48"/>
      <c r="P296" s="48"/>
      <c r="Q296" s="48"/>
      <c r="R296" s="48"/>
    </row>
    <row r="297" spans="12:18" s="50" customFormat="1" ht="12.75">
      <c r="L297" s="48"/>
      <c r="M297" s="48"/>
      <c r="N297" s="48"/>
      <c r="O297" s="48"/>
      <c r="P297" s="48"/>
      <c r="Q297" s="48"/>
      <c r="R297" s="48"/>
    </row>
    <row r="298" spans="12:18" s="50" customFormat="1" ht="12.75">
      <c r="L298" s="48"/>
      <c r="M298" s="48"/>
      <c r="N298" s="48"/>
      <c r="O298" s="48"/>
      <c r="P298" s="48"/>
      <c r="Q298" s="48"/>
      <c r="R298" s="48"/>
    </row>
    <row r="299" spans="12:18" s="50" customFormat="1" ht="12.75">
      <c r="L299" s="48"/>
      <c r="M299" s="48"/>
      <c r="N299" s="48"/>
      <c r="O299" s="48"/>
      <c r="P299" s="48"/>
      <c r="Q299" s="48"/>
      <c r="R299" s="48"/>
    </row>
    <row r="300" spans="12:18" s="50" customFormat="1" ht="12.75">
      <c r="L300" s="48"/>
      <c r="M300" s="48"/>
      <c r="N300" s="48"/>
      <c r="O300" s="48"/>
      <c r="P300" s="48"/>
      <c r="Q300" s="48"/>
      <c r="R300" s="48"/>
    </row>
    <row r="301" spans="12:18" s="50" customFormat="1" ht="12.75">
      <c r="L301" s="48"/>
      <c r="M301" s="48"/>
      <c r="N301" s="48"/>
      <c r="O301" s="48"/>
      <c r="P301" s="48"/>
      <c r="Q301" s="48"/>
      <c r="R301" s="48"/>
    </row>
    <row r="302" spans="12:18" s="50" customFormat="1" ht="12.75">
      <c r="L302" s="48"/>
      <c r="M302" s="48"/>
      <c r="N302" s="48"/>
      <c r="O302" s="48"/>
      <c r="P302" s="48"/>
      <c r="Q302" s="48"/>
      <c r="R302" s="48"/>
    </row>
    <row r="303" spans="12:18" s="50" customFormat="1" ht="12.75">
      <c r="L303" s="48"/>
      <c r="M303" s="48"/>
      <c r="N303" s="48"/>
      <c r="O303" s="48"/>
      <c r="P303" s="48"/>
      <c r="Q303" s="48"/>
      <c r="R303" s="48"/>
    </row>
    <row r="304" spans="12:18" s="50" customFormat="1" ht="12.75">
      <c r="L304" s="48"/>
      <c r="M304" s="48"/>
      <c r="N304" s="48"/>
      <c r="O304" s="48"/>
      <c r="P304" s="48"/>
      <c r="Q304" s="48"/>
      <c r="R304" s="48"/>
    </row>
    <row r="305" spans="12:18" s="50" customFormat="1" ht="12.75">
      <c r="L305" s="48"/>
      <c r="M305" s="48"/>
      <c r="N305" s="48"/>
      <c r="O305" s="48"/>
      <c r="P305" s="48"/>
      <c r="Q305" s="48"/>
      <c r="R305" s="48"/>
    </row>
    <row r="306" spans="12:18" s="50" customFormat="1" ht="12.75">
      <c r="L306" s="48"/>
      <c r="M306" s="48"/>
      <c r="N306" s="48"/>
      <c r="O306" s="48"/>
      <c r="P306" s="48"/>
      <c r="Q306" s="48"/>
      <c r="R306" s="48"/>
    </row>
    <row r="307" spans="12:18" s="50" customFormat="1" ht="12.75">
      <c r="L307" s="48"/>
      <c r="M307" s="48"/>
      <c r="N307" s="48"/>
      <c r="O307" s="48"/>
      <c r="P307" s="48"/>
      <c r="Q307" s="48"/>
      <c r="R307" s="48"/>
    </row>
    <row r="308" spans="12:18" s="50" customFormat="1" ht="12.75">
      <c r="L308" s="48"/>
      <c r="M308" s="48"/>
      <c r="N308" s="48"/>
      <c r="O308" s="48"/>
      <c r="P308" s="48"/>
      <c r="Q308" s="48"/>
      <c r="R308" s="48"/>
    </row>
    <row r="309" spans="12:18" s="50" customFormat="1" ht="12.75">
      <c r="L309" s="48"/>
      <c r="M309" s="48"/>
      <c r="N309" s="48"/>
      <c r="O309" s="48"/>
      <c r="P309" s="48"/>
      <c r="Q309" s="48"/>
      <c r="R309" s="48"/>
    </row>
    <row r="310" spans="12:18" s="50" customFormat="1" ht="12.75">
      <c r="L310" s="48"/>
      <c r="M310" s="48"/>
      <c r="N310" s="48"/>
      <c r="O310" s="48"/>
      <c r="P310" s="48"/>
      <c r="Q310" s="48"/>
      <c r="R310" s="48"/>
    </row>
    <row r="311" spans="12:18" s="50" customFormat="1" ht="12.75">
      <c r="L311" s="48"/>
      <c r="M311" s="48"/>
      <c r="N311" s="48"/>
      <c r="O311" s="48"/>
      <c r="P311" s="48"/>
      <c r="Q311" s="48"/>
      <c r="R311" s="48"/>
    </row>
    <row r="312" spans="12:18" s="50" customFormat="1" ht="12.75">
      <c r="L312" s="48"/>
      <c r="M312" s="48"/>
      <c r="N312" s="48"/>
      <c r="O312" s="48"/>
      <c r="P312" s="48"/>
      <c r="Q312" s="48"/>
      <c r="R312" s="48"/>
    </row>
    <row r="313" spans="12:18" s="50" customFormat="1" ht="12.75">
      <c r="L313" s="48"/>
      <c r="M313" s="48"/>
      <c r="N313" s="48"/>
      <c r="O313" s="48"/>
      <c r="P313" s="48"/>
      <c r="Q313" s="48"/>
      <c r="R313" s="48"/>
    </row>
    <row r="314" spans="12:18" s="50" customFormat="1" ht="12.75">
      <c r="L314" s="48"/>
      <c r="M314" s="48"/>
      <c r="N314" s="48"/>
      <c r="O314" s="48"/>
      <c r="P314" s="48"/>
      <c r="Q314" s="48"/>
      <c r="R314" s="48"/>
    </row>
    <row r="315" spans="12:18" s="50" customFormat="1" ht="12.75">
      <c r="L315" s="48"/>
      <c r="M315" s="48"/>
      <c r="N315" s="48"/>
      <c r="O315" s="48"/>
      <c r="P315" s="48"/>
      <c r="Q315" s="48"/>
      <c r="R315" s="48"/>
    </row>
    <row r="316" spans="12:18" s="50" customFormat="1" ht="12.75">
      <c r="L316" s="48"/>
      <c r="M316" s="48"/>
      <c r="N316" s="48"/>
      <c r="O316" s="48"/>
      <c r="P316" s="48"/>
      <c r="Q316" s="48"/>
      <c r="R316" s="48"/>
    </row>
    <row r="317" spans="12:18" s="50" customFormat="1" ht="12.75">
      <c r="L317" s="48"/>
      <c r="M317" s="48"/>
      <c r="N317" s="48"/>
      <c r="O317" s="48"/>
      <c r="P317" s="48"/>
      <c r="Q317" s="48"/>
      <c r="R317" s="48"/>
    </row>
    <row r="318" spans="12:18" s="50" customFormat="1" ht="12.75">
      <c r="L318" s="48"/>
      <c r="M318" s="48"/>
      <c r="N318" s="48"/>
      <c r="O318" s="48"/>
      <c r="P318" s="48"/>
      <c r="Q318" s="48"/>
      <c r="R318" s="48"/>
    </row>
    <row r="319" spans="12:18" s="50" customFormat="1" ht="12.75">
      <c r="L319" s="48"/>
      <c r="M319" s="48"/>
      <c r="N319" s="48"/>
      <c r="O319" s="48"/>
      <c r="P319" s="48"/>
      <c r="Q319" s="48"/>
      <c r="R319" s="48"/>
    </row>
    <row r="320" spans="12:18" s="50" customFormat="1" ht="12.75">
      <c r="L320" s="48"/>
      <c r="M320" s="48"/>
      <c r="N320" s="48"/>
      <c r="O320" s="48"/>
      <c r="P320" s="48"/>
      <c r="Q320" s="48"/>
      <c r="R320" s="48"/>
    </row>
    <row r="321" spans="12:18" s="50" customFormat="1" ht="12.75">
      <c r="L321" s="48"/>
      <c r="M321" s="48"/>
      <c r="N321" s="48"/>
      <c r="O321" s="48"/>
      <c r="P321" s="48"/>
      <c r="Q321" s="48"/>
      <c r="R321" s="48"/>
    </row>
    <row r="322" spans="12:18" s="50" customFormat="1" ht="12.75">
      <c r="L322" s="48"/>
      <c r="M322" s="48"/>
      <c r="N322" s="48"/>
      <c r="O322" s="48"/>
      <c r="P322" s="48"/>
      <c r="Q322" s="48"/>
      <c r="R322" s="48"/>
    </row>
    <row r="323" spans="12:18" s="50" customFormat="1" ht="12.75">
      <c r="L323" s="48"/>
      <c r="M323" s="48"/>
      <c r="N323" s="48"/>
      <c r="O323" s="48"/>
      <c r="P323" s="48"/>
      <c r="Q323" s="48"/>
      <c r="R323" s="48"/>
    </row>
    <row r="324" spans="12:18" s="50" customFormat="1" ht="12.75">
      <c r="L324" s="48"/>
      <c r="M324" s="48"/>
      <c r="N324" s="48"/>
      <c r="O324" s="48"/>
      <c r="P324" s="48"/>
      <c r="Q324" s="48"/>
      <c r="R324" s="48"/>
    </row>
    <row r="325" spans="12:18" s="50" customFormat="1" ht="12.75">
      <c r="L325" s="48"/>
      <c r="M325" s="48"/>
      <c r="N325" s="48"/>
      <c r="O325" s="48"/>
      <c r="P325" s="48"/>
      <c r="Q325" s="48"/>
      <c r="R325" s="48"/>
    </row>
    <row r="326" spans="12:18" s="50" customFormat="1" ht="12.75">
      <c r="L326" s="48"/>
      <c r="M326" s="48"/>
      <c r="N326" s="48"/>
      <c r="O326" s="48"/>
      <c r="P326" s="48"/>
      <c r="Q326" s="48"/>
      <c r="R326" s="48"/>
    </row>
    <row r="327" spans="12:18" s="50" customFormat="1" ht="12.75">
      <c r="L327" s="48"/>
      <c r="M327" s="48"/>
      <c r="N327" s="48"/>
      <c r="O327" s="48"/>
      <c r="P327" s="48"/>
      <c r="Q327" s="48"/>
      <c r="R327" s="48"/>
    </row>
    <row r="328" spans="12:18" s="50" customFormat="1" ht="12.75">
      <c r="L328" s="48"/>
      <c r="M328" s="48"/>
      <c r="N328" s="48"/>
      <c r="O328" s="48"/>
      <c r="P328" s="48"/>
      <c r="Q328" s="48"/>
      <c r="R328" s="48"/>
    </row>
    <row r="329" spans="12:18" s="50" customFormat="1" ht="12.75">
      <c r="L329" s="48"/>
      <c r="M329" s="48"/>
      <c r="N329" s="48"/>
      <c r="O329" s="48"/>
      <c r="P329" s="48"/>
      <c r="Q329" s="48"/>
      <c r="R329" s="48"/>
    </row>
    <row r="330" spans="12:18" s="50" customFormat="1" ht="12.75">
      <c r="L330" s="48"/>
      <c r="M330" s="48"/>
      <c r="N330" s="48"/>
      <c r="O330" s="48"/>
      <c r="P330" s="48"/>
      <c r="Q330" s="48"/>
      <c r="R330" s="48"/>
    </row>
    <row r="331" spans="12:18" s="50" customFormat="1" ht="12.75">
      <c r="L331" s="48"/>
      <c r="M331" s="48"/>
      <c r="N331" s="48"/>
      <c r="O331" s="48"/>
      <c r="P331" s="48"/>
      <c r="Q331" s="48"/>
      <c r="R331" s="48"/>
    </row>
    <row r="332" spans="12:18" s="50" customFormat="1" ht="12.75">
      <c r="L332" s="48"/>
      <c r="M332" s="48"/>
      <c r="N332" s="48"/>
      <c r="O332" s="48"/>
      <c r="P332" s="48"/>
      <c r="Q332" s="48"/>
      <c r="R332" s="48"/>
    </row>
    <row r="333" spans="12:18" s="50" customFormat="1" ht="12.75">
      <c r="L333" s="48"/>
      <c r="M333" s="48"/>
      <c r="N333" s="48"/>
      <c r="O333" s="48"/>
      <c r="P333" s="48"/>
      <c r="Q333" s="48"/>
      <c r="R333" s="48"/>
    </row>
    <row r="334" spans="12:18" s="50" customFormat="1" ht="12.75">
      <c r="L334" s="48"/>
      <c r="M334" s="48"/>
      <c r="N334" s="48"/>
      <c r="O334" s="48"/>
      <c r="P334" s="48"/>
      <c r="Q334" s="48"/>
      <c r="R334" s="48"/>
    </row>
    <row r="335" spans="12:18" s="50" customFormat="1" ht="12.75">
      <c r="L335" s="48"/>
      <c r="M335" s="48"/>
      <c r="N335" s="48"/>
      <c r="O335" s="48"/>
      <c r="P335" s="48"/>
      <c r="Q335" s="48"/>
      <c r="R335" s="48"/>
    </row>
    <row r="336" spans="12:18" s="50" customFormat="1" ht="12.75">
      <c r="L336" s="48"/>
      <c r="M336" s="48"/>
      <c r="N336" s="48"/>
      <c r="O336" s="48"/>
      <c r="P336" s="48"/>
      <c r="Q336" s="48"/>
      <c r="R336" s="48"/>
    </row>
    <row r="337" spans="12:18" s="50" customFormat="1" ht="12.75">
      <c r="L337" s="48"/>
      <c r="M337" s="48"/>
      <c r="N337" s="48"/>
      <c r="O337" s="48"/>
      <c r="P337" s="48"/>
      <c r="Q337" s="48"/>
      <c r="R337" s="48"/>
    </row>
    <row r="338" spans="12:18" s="50" customFormat="1" ht="12.75">
      <c r="L338" s="48"/>
      <c r="M338" s="48"/>
      <c r="N338" s="48"/>
      <c r="O338" s="48"/>
      <c r="P338" s="48"/>
      <c r="Q338" s="48"/>
      <c r="R338" s="48"/>
    </row>
    <row r="339" spans="12:18" s="50" customFormat="1" ht="12.75">
      <c r="L339" s="48"/>
      <c r="M339" s="48"/>
      <c r="N339" s="48"/>
      <c r="O339" s="48"/>
      <c r="P339" s="48"/>
      <c r="Q339" s="48"/>
      <c r="R339" s="48"/>
    </row>
    <row r="340" spans="12:18" s="50" customFormat="1" ht="12.75">
      <c r="L340" s="48"/>
      <c r="M340" s="48"/>
      <c r="N340" s="48"/>
      <c r="O340" s="48"/>
      <c r="P340" s="48"/>
      <c r="Q340" s="48"/>
      <c r="R340" s="48"/>
    </row>
    <row r="341" spans="12:18" s="50" customFormat="1" ht="12.75">
      <c r="L341" s="48"/>
      <c r="M341" s="48"/>
      <c r="N341" s="48"/>
      <c r="O341" s="48"/>
      <c r="P341" s="48"/>
      <c r="Q341" s="48"/>
      <c r="R341" s="48"/>
    </row>
    <row r="342" spans="12:18" s="50" customFormat="1" ht="12.75">
      <c r="L342" s="48"/>
      <c r="M342" s="48"/>
      <c r="N342" s="48"/>
      <c r="O342" s="48"/>
      <c r="P342" s="48"/>
      <c r="Q342" s="48"/>
      <c r="R342" s="48"/>
    </row>
    <row r="343" spans="12:18" s="50" customFormat="1" ht="12.75">
      <c r="L343" s="48"/>
      <c r="M343" s="48"/>
      <c r="N343" s="48"/>
      <c r="O343" s="48"/>
      <c r="P343" s="48"/>
      <c r="Q343" s="48"/>
      <c r="R343" s="48"/>
    </row>
    <row r="344" spans="12:18" s="50" customFormat="1" ht="12.75">
      <c r="L344" s="48"/>
      <c r="M344" s="48"/>
      <c r="N344" s="48"/>
      <c r="O344" s="48"/>
      <c r="P344" s="48"/>
      <c r="Q344" s="48"/>
      <c r="R344" s="48"/>
    </row>
    <row r="345" spans="12:18" s="50" customFormat="1" ht="12.75">
      <c r="L345" s="48"/>
      <c r="M345" s="48"/>
      <c r="N345" s="48"/>
      <c r="O345" s="48"/>
      <c r="P345" s="48"/>
      <c r="Q345" s="48"/>
      <c r="R345" s="48"/>
    </row>
    <row r="346" spans="12:18" s="50" customFormat="1" ht="12.75">
      <c r="L346" s="48"/>
      <c r="M346" s="48"/>
      <c r="N346" s="48"/>
      <c r="O346" s="48"/>
      <c r="P346" s="48"/>
      <c r="Q346" s="48"/>
      <c r="R346" s="48"/>
    </row>
    <row r="347" spans="12:18" s="50" customFormat="1" ht="12.75">
      <c r="L347" s="48"/>
      <c r="M347" s="48"/>
      <c r="N347" s="48"/>
      <c r="O347" s="48"/>
      <c r="P347" s="48"/>
      <c r="Q347" s="48"/>
      <c r="R347" s="48"/>
    </row>
    <row r="348" spans="12:18" s="50" customFormat="1" ht="12.75">
      <c r="L348" s="48"/>
      <c r="M348" s="48"/>
      <c r="N348" s="48"/>
      <c r="O348" s="48"/>
      <c r="P348" s="48"/>
      <c r="Q348" s="48"/>
      <c r="R348" s="48"/>
    </row>
    <row r="349" spans="12:18" s="50" customFormat="1" ht="12.75">
      <c r="L349" s="48"/>
      <c r="M349" s="48"/>
      <c r="N349" s="48"/>
      <c r="O349" s="48"/>
      <c r="P349" s="48"/>
      <c r="Q349" s="48"/>
      <c r="R349" s="48"/>
    </row>
    <row r="350" spans="12:18" s="50" customFormat="1" ht="12.75">
      <c r="L350" s="48"/>
      <c r="M350" s="48"/>
      <c r="N350" s="48"/>
      <c r="O350" s="48"/>
      <c r="P350" s="48"/>
      <c r="Q350" s="48"/>
      <c r="R350" s="48"/>
    </row>
    <row r="351" spans="12:18" s="50" customFormat="1" ht="12.75">
      <c r="L351" s="48"/>
      <c r="M351" s="48"/>
      <c r="N351" s="48"/>
      <c r="O351" s="48"/>
      <c r="P351" s="48"/>
      <c r="Q351" s="48"/>
      <c r="R351" s="48"/>
    </row>
    <row r="352" spans="12:18" s="50" customFormat="1" ht="12.75">
      <c r="L352" s="48"/>
      <c r="M352" s="48"/>
      <c r="N352" s="48"/>
      <c r="O352" s="48"/>
      <c r="P352" s="48"/>
      <c r="Q352" s="48"/>
      <c r="R352" s="48"/>
    </row>
    <row r="353" spans="12:18" s="50" customFormat="1" ht="12.75">
      <c r="L353" s="48"/>
      <c r="M353" s="48"/>
      <c r="N353" s="48"/>
      <c r="O353" s="48"/>
      <c r="P353" s="48"/>
      <c r="Q353" s="48"/>
      <c r="R353" s="48"/>
    </row>
    <row r="354" spans="12:18" s="50" customFormat="1" ht="12.75">
      <c r="L354" s="48"/>
      <c r="M354" s="48"/>
      <c r="N354" s="48"/>
      <c r="O354" s="48"/>
      <c r="P354" s="48"/>
      <c r="Q354" s="48"/>
      <c r="R354" s="48"/>
    </row>
    <row r="355" spans="12:18" s="50" customFormat="1" ht="12.75">
      <c r="L355" s="48"/>
      <c r="M355" s="48"/>
      <c r="N355" s="48"/>
      <c r="O355" s="48"/>
      <c r="P355" s="48"/>
      <c r="Q355" s="48"/>
      <c r="R355" s="48"/>
    </row>
    <row r="356" spans="12:18" s="50" customFormat="1" ht="12.75">
      <c r="L356" s="48"/>
      <c r="M356" s="48"/>
      <c r="N356" s="48"/>
      <c r="O356" s="48"/>
      <c r="P356" s="48"/>
      <c r="Q356" s="48"/>
      <c r="R356" s="48"/>
    </row>
    <row r="357" spans="12:18" s="50" customFormat="1" ht="12.75">
      <c r="L357" s="48"/>
      <c r="M357" s="48"/>
      <c r="N357" s="48"/>
      <c r="O357" s="48"/>
      <c r="P357" s="48"/>
      <c r="Q357" s="48"/>
      <c r="R357" s="48"/>
    </row>
    <row r="358" spans="12:18" s="50" customFormat="1" ht="12.75">
      <c r="L358" s="48"/>
      <c r="M358" s="48"/>
      <c r="N358" s="48"/>
      <c r="O358" s="48"/>
      <c r="P358" s="48"/>
      <c r="Q358" s="48"/>
      <c r="R358" s="48"/>
    </row>
    <row r="359" spans="12:18" s="50" customFormat="1" ht="12.75">
      <c r="L359" s="48"/>
      <c r="M359" s="48"/>
      <c r="N359" s="48"/>
      <c r="O359" s="48"/>
      <c r="P359" s="48"/>
      <c r="Q359" s="48"/>
      <c r="R359" s="48"/>
    </row>
    <row r="360" spans="12:18" s="50" customFormat="1" ht="12.75">
      <c r="L360" s="48"/>
      <c r="M360" s="48"/>
      <c r="N360" s="48"/>
      <c r="O360" s="48"/>
      <c r="P360" s="48"/>
      <c r="Q360" s="48"/>
      <c r="R360" s="48"/>
    </row>
    <row r="361" spans="12:18" s="50" customFormat="1" ht="12.75">
      <c r="L361" s="48"/>
      <c r="M361" s="48"/>
      <c r="N361" s="48"/>
      <c r="O361" s="48"/>
      <c r="P361" s="48"/>
      <c r="Q361" s="48"/>
      <c r="R361" s="48"/>
    </row>
    <row r="362" spans="12:18" s="50" customFormat="1" ht="12.75">
      <c r="L362" s="48"/>
      <c r="M362" s="48"/>
      <c r="N362" s="48"/>
      <c r="O362" s="48"/>
      <c r="P362" s="48"/>
      <c r="Q362" s="48"/>
      <c r="R362" s="48"/>
    </row>
    <row r="363" spans="12:18" s="50" customFormat="1" ht="12.75">
      <c r="L363" s="48"/>
      <c r="M363" s="48"/>
      <c r="N363" s="48"/>
      <c r="O363" s="48"/>
      <c r="P363" s="48"/>
      <c r="Q363" s="48"/>
      <c r="R363" s="48"/>
    </row>
    <row r="364" spans="12:18" s="50" customFormat="1" ht="12.75">
      <c r="L364" s="48"/>
      <c r="M364" s="48"/>
      <c r="N364" s="48"/>
      <c r="O364" s="48"/>
      <c r="P364" s="48"/>
      <c r="Q364" s="48"/>
      <c r="R364" s="48"/>
    </row>
    <row r="365" spans="12:18" s="50" customFormat="1" ht="12.75">
      <c r="L365" s="48"/>
      <c r="M365" s="48"/>
      <c r="N365" s="48"/>
      <c r="O365" s="48"/>
      <c r="P365" s="48"/>
      <c r="Q365" s="48"/>
      <c r="R365" s="48"/>
    </row>
    <row r="366" spans="12:18" s="50" customFormat="1" ht="12.75">
      <c r="L366" s="48"/>
      <c r="M366" s="48"/>
      <c r="N366" s="48"/>
      <c r="O366" s="48"/>
      <c r="P366" s="48"/>
      <c r="Q366" s="48"/>
      <c r="R366" s="48"/>
    </row>
    <row r="367" spans="12:18" s="50" customFormat="1" ht="12.75">
      <c r="L367" s="48"/>
      <c r="M367" s="48"/>
      <c r="N367" s="48"/>
      <c r="O367" s="48"/>
      <c r="P367" s="48"/>
      <c r="Q367" s="48"/>
      <c r="R367" s="48"/>
    </row>
    <row r="368" spans="12:18" s="50" customFormat="1" ht="12.75">
      <c r="L368" s="48"/>
      <c r="M368" s="48"/>
      <c r="N368" s="48"/>
      <c r="O368" s="48"/>
      <c r="P368" s="48"/>
      <c r="Q368" s="48"/>
      <c r="R368" s="48"/>
    </row>
  </sheetData>
  <autoFilter ref="A1:V368"/>
  <mergeCells count="2">
    <mergeCell ref="C11:G11"/>
    <mergeCell ref="I11:L11"/>
  </mergeCells>
  <printOptions/>
  <pageMargins left="0.24" right="0.17" top="0.47" bottom="0.44" header="0.33" footer="0.29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B6" sqref="B6"/>
    </sheetView>
  </sheetViews>
  <sheetFormatPr defaultColWidth="9.140625" defaultRowHeight="12.75"/>
  <cols>
    <col min="1" max="1" width="25.140625" style="0" customWidth="1"/>
    <col min="2" max="2" width="7.7109375" style="0" customWidth="1"/>
    <col min="3" max="3" width="6.7109375" style="0" customWidth="1"/>
    <col min="4" max="4" width="6.421875" style="0" customWidth="1"/>
    <col min="5" max="5" width="7.00390625" style="0" customWidth="1"/>
    <col min="6" max="6" width="6.421875" style="0" customWidth="1"/>
    <col min="7" max="7" width="5.7109375" style="0" customWidth="1"/>
  </cols>
  <sheetData>
    <row r="1" spans="1:12" ht="12.7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" t="s">
        <v>1</v>
      </c>
      <c r="B2" s="35" t="s">
        <v>129</v>
      </c>
      <c r="C2" s="4"/>
      <c r="D2" s="4"/>
      <c r="E2" s="4"/>
      <c r="F2" s="5"/>
      <c r="G2" s="5"/>
      <c r="H2" s="5"/>
      <c r="I2" s="5"/>
      <c r="J2" s="5"/>
      <c r="K2" s="5"/>
      <c r="L2" s="1"/>
    </row>
    <row r="3" spans="1:12" ht="18">
      <c r="A3" s="6" t="s">
        <v>2</v>
      </c>
      <c r="B3" s="7" t="s">
        <v>25</v>
      </c>
      <c r="C3" s="6"/>
      <c r="D3" s="6"/>
      <c r="E3" s="6"/>
      <c r="F3" s="5"/>
      <c r="G3" s="5"/>
      <c r="H3" s="5"/>
      <c r="I3" s="5"/>
      <c r="J3" s="5"/>
      <c r="K3" s="5"/>
      <c r="L3" s="1"/>
    </row>
    <row r="4" spans="1:12" ht="18">
      <c r="A4" s="6" t="s">
        <v>3</v>
      </c>
      <c r="B4" s="7" t="s">
        <v>130</v>
      </c>
      <c r="C4" s="6"/>
      <c r="D4" s="6"/>
      <c r="E4" s="6"/>
      <c r="F4" s="5"/>
      <c r="G4" s="5"/>
      <c r="H4" s="5"/>
      <c r="I4" s="5"/>
      <c r="J4" s="5"/>
      <c r="K4" s="5"/>
      <c r="L4" s="1"/>
    </row>
    <row r="5" spans="1:12" ht="18">
      <c r="A5" s="6" t="s">
        <v>5</v>
      </c>
      <c r="B5" s="7" t="s">
        <v>6</v>
      </c>
      <c r="C5" s="6"/>
      <c r="D5" s="6"/>
      <c r="E5" s="6"/>
      <c r="F5" s="5"/>
      <c r="G5" s="5"/>
      <c r="H5" s="5"/>
      <c r="I5" s="5"/>
      <c r="J5" s="5"/>
      <c r="K5" s="5"/>
      <c r="L5" s="1"/>
    </row>
    <row r="6" spans="1:12" ht="12.75">
      <c r="A6" s="7" t="s">
        <v>185</v>
      </c>
      <c r="B6" s="2" t="s">
        <v>189</v>
      </c>
      <c r="C6" s="5"/>
      <c r="D6" s="5"/>
      <c r="E6" s="5"/>
      <c r="F6" s="5"/>
      <c r="G6" s="5"/>
      <c r="H6" s="5"/>
      <c r="I6" s="5"/>
      <c r="J6" s="5"/>
      <c r="K6" s="5"/>
      <c r="L6" s="1"/>
    </row>
    <row r="7" spans="1:12" ht="12.75">
      <c r="A7" s="7" t="s">
        <v>7</v>
      </c>
      <c r="B7" s="7"/>
      <c r="C7" s="7"/>
      <c r="D7" s="7"/>
      <c r="E7" s="7"/>
      <c r="F7" s="1"/>
      <c r="G7" s="1"/>
      <c r="H7" s="1"/>
      <c r="I7" s="1"/>
      <c r="J7" s="1"/>
      <c r="K7" s="1"/>
      <c r="L7" s="1"/>
    </row>
    <row r="8" spans="1:12" ht="12.75">
      <c r="A8" s="27" t="s">
        <v>57</v>
      </c>
      <c r="B8" s="27"/>
      <c r="C8" s="27"/>
      <c r="D8" s="27"/>
      <c r="E8" s="27"/>
      <c r="F8" s="58"/>
      <c r="G8" s="58"/>
      <c r="H8" s="58"/>
      <c r="I8" s="58"/>
      <c r="J8" s="58"/>
      <c r="K8" s="58"/>
      <c r="L8" s="58"/>
    </row>
    <row r="9" spans="1:12" ht="12.75">
      <c r="A9" s="7" t="s">
        <v>8</v>
      </c>
      <c r="B9" s="7"/>
      <c r="C9" s="7"/>
      <c r="D9" s="7"/>
      <c r="E9" s="7"/>
      <c r="F9" s="1"/>
      <c r="G9" s="1"/>
      <c r="H9" s="1"/>
      <c r="I9" s="1"/>
      <c r="J9" s="1"/>
      <c r="K9" s="1"/>
      <c r="L9" s="1"/>
    </row>
    <row r="10" spans="1:12" ht="12.75">
      <c r="A10" s="1" t="s">
        <v>58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57">
      <c r="A12" s="59" t="s">
        <v>9</v>
      </c>
      <c r="B12" s="9">
        <v>1990</v>
      </c>
      <c r="C12" s="10">
        <v>2000</v>
      </c>
      <c r="D12" s="11">
        <v>2010</v>
      </c>
      <c r="E12" s="11">
        <v>2020</v>
      </c>
      <c r="F12" s="12">
        <v>2030</v>
      </c>
      <c r="G12" s="13"/>
      <c r="H12" s="14" t="s">
        <v>10</v>
      </c>
      <c r="I12" s="15" t="s">
        <v>11</v>
      </c>
      <c r="J12" s="15" t="s">
        <v>12</v>
      </c>
      <c r="K12" s="16" t="s">
        <v>13</v>
      </c>
      <c r="L12" s="1"/>
    </row>
    <row r="13" spans="1:12" ht="13.5" thickBot="1">
      <c r="A13" s="3"/>
      <c r="B13" s="349" t="s">
        <v>59</v>
      </c>
      <c r="C13" s="350"/>
      <c r="D13" s="350"/>
      <c r="E13" s="350"/>
      <c r="F13" s="351"/>
      <c r="G13" s="3"/>
      <c r="H13" s="359" t="s">
        <v>14</v>
      </c>
      <c r="I13" s="364"/>
      <c r="J13" s="364"/>
      <c r="K13" s="365"/>
      <c r="L13" s="1"/>
    </row>
    <row r="14" spans="1:12" ht="12.75">
      <c r="A14" s="229" t="s">
        <v>15</v>
      </c>
      <c r="B14" s="258">
        <v>3.18123515</v>
      </c>
      <c r="C14" s="259">
        <v>2.4629123</v>
      </c>
      <c r="D14" s="259">
        <v>2.49281945</v>
      </c>
      <c r="E14" s="259">
        <v>2.5984089</v>
      </c>
      <c r="F14" s="260">
        <v>2.6602379000000003</v>
      </c>
      <c r="G14" s="233"/>
      <c r="H14" s="310">
        <v>-0.025267790059752437</v>
      </c>
      <c r="I14" s="266">
        <v>0.0012077154630558695</v>
      </c>
      <c r="J14" s="266">
        <v>0.004157108606212878</v>
      </c>
      <c r="K14" s="267">
        <v>0.0023543931129257345</v>
      </c>
      <c r="L14" s="1"/>
    </row>
    <row r="15" spans="1:12" ht="12.75">
      <c r="A15" s="236" t="s">
        <v>16</v>
      </c>
      <c r="B15" s="261">
        <v>4.9413886</v>
      </c>
      <c r="C15" s="240">
        <v>5.8296128</v>
      </c>
      <c r="D15" s="240">
        <v>5.3402216</v>
      </c>
      <c r="E15" s="240">
        <v>5.0068831</v>
      </c>
      <c r="F15" s="241">
        <v>4.551269850000001</v>
      </c>
      <c r="G15" s="233"/>
      <c r="H15" s="311">
        <v>0.016667803171763085</v>
      </c>
      <c r="I15" s="269">
        <v>-0.008730013471904163</v>
      </c>
      <c r="J15" s="269">
        <v>-0.006424629692173833</v>
      </c>
      <c r="K15" s="270">
        <v>-0.009495362011423758</v>
      </c>
      <c r="L15" s="1"/>
    </row>
    <row r="16" spans="1:12" ht="12.75">
      <c r="A16" s="236" t="s">
        <v>17</v>
      </c>
      <c r="B16" s="261">
        <v>0.659983</v>
      </c>
      <c r="C16" s="240">
        <v>1.01669095</v>
      </c>
      <c r="D16" s="240">
        <v>1.01815835</v>
      </c>
      <c r="E16" s="240">
        <v>1.0156752500000001</v>
      </c>
      <c r="F16" s="241">
        <v>1.0019271</v>
      </c>
      <c r="G16" s="233"/>
      <c r="H16" s="311">
        <v>0.04415655892969861</v>
      </c>
      <c r="I16" s="269">
        <v>0.00014423732300605785</v>
      </c>
      <c r="J16" s="269">
        <v>-0.00024414958011931276</v>
      </c>
      <c r="K16" s="270">
        <v>-0.0013619134240403508</v>
      </c>
      <c r="L16" s="1"/>
    </row>
    <row r="17" spans="1:12" ht="12.75">
      <c r="A17" s="236" t="s">
        <v>18</v>
      </c>
      <c r="B17" s="261">
        <v>1.26269585</v>
      </c>
      <c r="C17" s="240">
        <v>1.06889695</v>
      </c>
      <c r="D17" s="240">
        <v>1.24136215</v>
      </c>
      <c r="E17" s="240">
        <v>1.30538405</v>
      </c>
      <c r="F17" s="241">
        <v>1.3295931</v>
      </c>
      <c r="G17" s="233"/>
      <c r="H17" s="311">
        <v>-0.016524130705142803</v>
      </c>
      <c r="I17" s="269">
        <v>0.0150706394476261</v>
      </c>
      <c r="J17" s="269">
        <v>0.005041466029199082</v>
      </c>
      <c r="K17" s="270">
        <v>0.0018392560510493983</v>
      </c>
      <c r="L17" s="1"/>
    </row>
    <row r="18" spans="1:12" ht="12.75">
      <c r="A18" s="236" t="s">
        <v>19</v>
      </c>
      <c r="B18" s="261">
        <v>16.79231625</v>
      </c>
      <c r="C18" s="240">
        <v>12.53340455</v>
      </c>
      <c r="D18" s="240">
        <v>13.690467049999999</v>
      </c>
      <c r="E18" s="240">
        <v>14.178041649999999</v>
      </c>
      <c r="F18" s="241">
        <v>14.4112255</v>
      </c>
      <c r="G18" s="233"/>
      <c r="H18" s="311">
        <v>-0.028828687372609685</v>
      </c>
      <c r="I18" s="269">
        <v>0.008869332594539259</v>
      </c>
      <c r="J18" s="269">
        <v>0.003505595298209707</v>
      </c>
      <c r="K18" s="270">
        <v>0.0016326359436864557</v>
      </c>
      <c r="L18" s="1"/>
    </row>
    <row r="19" spans="1:12" ht="12.75">
      <c r="A19" s="236" t="s">
        <v>28</v>
      </c>
      <c r="B19" s="261">
        <v>22.314303000000002</v>
      </c>
      <c r="C19" s="240">
        <v>22.445863850000002</v>
      </c>
      <c r="D19" s="240">
        <v>22.87456455</v>
      </c>
      <c r="E19" s="240">
        <v>23.0940942</v>
      </c>
      <c r="F19" s="241">
        <v>22.75026845</v>
      </c>
      <c r="G19" s="233"/>
      <c r="H19" s="311">
        <v>0.0005880224083418817</v>
      </c>
      <c r="I19" s="269">
        <v>0.001893712413640003</v>
      </c>
      <c r="J19" s="269">
        <v>0.0009555910452714311</v>
      </c>
      <c r="K19" s="270">
        <v>-0.0014988732832661444</v>
      </c>
      <c r="L19" s="1"/>
    </row>
    <row r="20" spans="1:12" ht="12.75">
      <c r="A20" s="236" t="s">
        <v>29</v>
      </c>
      <c r="B20" s="261">
        <v>6.9610661</v>
      </c>
      <c r="C20" s="240">
        <v>7.2730843499999995</v>
      </c>
      <c r="D20" s="240">
        <v>9.85008185</v>
      </c>
      <c r="E20" s="240">
        <v>8.67367415</v>
      </c>
      <c r="F20" s="241">
        <v>8.229465900000001</v>
      </c>
      <c r="G20" s="233"/>
      <c r="H20" s="313">
        <f>10*((C20-B20)/B20)</f>
        <v>0.4482334250496479</v>
      </c>
      <c r="I20" s="269">
        <v>0.03079456852688489</v>
      </c>
      <c r="J20" s="269">
        <v>-0.012638187430776493</v>
      </c>
      <c r="K20" s="270">
        <v>-0.005243341698441761</v>
      </c>
      <c r="L20" s="1"/>
    </row>
    <row r="21" spans="1:12" ht="12.75">
      <c r="A21" s="236" t="s">
        <v>30</v>
      </c>
      <c r="B21" s="261">
        <v>0.9609826</v>
      </c>
      <c r="C21" s="240">
        <v>1.3192231</v>
      </c>
      <c r="D21" s="240">
        <v>1.3462844</v>
      </c>
      <c r="E21" s="240">
        <v>1.48542935</v>
      </c>
      <c r="F21" s="241">
        <v>1.66232235</v>
      </c>
      <c r="G21" s="233"/>
      <c r="H21" s="311">
        <v>0.032191485594105895</v>
      </c>
      <c r="I21" s="269">
        <v>0.002032612852518323</v>
      </c>
      <c r="J21" s="269">
        <v>0.0098840631886421</v>
      </c>
      <c r="K21" s="270">
        <v>0.011314710111722137</v>
      </c>
      <c r="L21" s="1"/>
    </row>
    <row r="22" spans="1:12" ht="12.75">
      <c r="A22" s="236" t="s">
        <v>31</v>
      </c>
      <c r="B22" s="261">
        <v>22.331300249999998</v>
      </c>
      <c r="C22" s="240">
        <v>21.38185815</v>
      </c>
      <c r="D22" s="240">
        <v>22.55594645</v>
      </c>
      <c r="E22" s="240">
        <v>22.669882400000002</v>
      </c>
      <c r="F22" s="241">
        <v>22.51853975</v>
      </c>
      <c r="G22" s="233"/>
      <c r="H22" s="311">
        <v>-0.004335223721301129</v>
      </c>
      <c r="I22" s="269">
        <v>0.005359905105972951</v>
      </c>
      <c r="J22" s="269">
        <v>0.0005039814742680004</v>
      </c>
      <c r="K22" s="270">
        <v>-0.000669607535422112</v>
      </c>
      <c r="L22" s="1"/>
    </row>
    <row r="23" spans="1:12" ht="12.75">
      <c r="A23" s="236" t="s">
        <v>32</v>
      </c>
      <c r="B23" s="261">
        <v>0.6595</v>
      </c>
      <c r="C23" s="240">
        <v>0.597671</v>
      </c>
      <c r="D23" s="240">
        <v>0.686439</v>
      </c>
      <c r="E23" s="240">
        <v>0.6980885</v>
      </c>
      <c r="F23" s="241">
        <v>0.6758635</v>
      </c>
      <c r="G23" s="233"/>
      <c r="H23" s="311">
        <v>-0.009795858606604257</v>
      </c>
      <c r="I23" s="269">
        <v>0.013944016346570054</v>
      </c>
      <c r="J23" s="269">
        <v>0.0016842688716580678</v>
      </c>
      <c r="K23" s="270">
        <v>-0.0032302467881438757</v>
      </c>
      <c r="L23" s="1"/>
    </row>
    <row r="24" spans="1:12" ht="12.75">
      <c r="A24" s="236" t="s">
        <v>33</v>
      </c>
      <c r="B24" s="261">
        <v>1.7195</v>
      </c>
      <c r="C24" s="240">
        <v>1.6951055</v>
      </c>
      <c r="D24" s="240">
        <v>1.7388735</v>
      </c>
      <c r="E24" s="240">
        <v>1.789247</v>
      </c>
      <c r="F24" s="241">
        <v>1.8192775</v>
      </c>
      <c r="G24" s="233"/>
      <c r="H24" s="311">
        <v>-0.0014278366805290377</v>
      </c>
      <c r="I24" s="269">
        <v>0.0025525030016759764</v>
      </c>
      <c r="J24" s="269">
        <v>0.002859818619998178</v>
      </c>
      <c r="K24" s="270">
        <v>0.0016658443091370767</v>
      </c>
      <c r="L24" s="1"/>
    </row>
    <row r="25" spans="1:12" ht="12.75">
      <c r="A25" s="236" t="s">
        <v>34</v>
      </c>
      <c r="B25" s="261">
        <v>3.7907945</v>
      </c>
      <c r="C25" s="240">
        <v>5.1494768</v>
      </c>
      <c r="D25" s="240">
        <v>6.105787449999999</v>
      </c>
      <c r="E25" s="240">
        <v>6.5972897999999995</v>
      </c>
      <c r="F25" s="241">
        <v>7.0216314</v>
      </c>
      <c r="G25" s="233"/>
      <c r="H25" s="311">
        <v>0.031105934423671044</v>
      </c>
      <c r="I25" s="269">
        <v>0.017180105872604434</v>
      </c>
      <c r="J25" s="269">
        <v>0.007772232671407364</v>
      </c>
      <c r="K25" s="270">
        <v>0.006253135314869596</v>
      </c>
      <c r="L25" s="1"/>
    </row>
    <row r="26" spans="1:12" ht="12.75">
      <c r="A26" s="236" t="s">
        <v>35</v>
      </c>
      <c r="B26" s="261">
        <v>15.2288567</v>
      </c>
      <c r="C26" s="240">
        <v>20.2722003</v>
      </c>
      <c r="D26" s="240">
        <v>22.2570934</v>
      </c>
      <c r="E26" s="240">
        <v>22.3037238</v>
      </c>
      <c r="F26" s="241">
        <v>22.5846584</v>
      </c>
      <c r="G26" s="233"/>
      <c r="H26" s="311">
        <v>0.02901891736010187</v>
      </c>
      <c r="I26" s="269">
        <v>0.009384789355530554</v>
      </c>
      <c r="J26" s="269">
        <v>0.00020931077976316104</v>
      </c>
      <c r="K26" s="270">
        <v>0.001252503011221373</v>
      </c>
      <c r="L26" s="1"/>
    </row>
    <row r="27" spans="1:12" ht="12.75">
      <c r="A27" s="236" t="s">
        <v>36</v>
      </c>
      <c r="B27" s="261">
        <v>1.5638579</v>
      </c>
      <c r="C27" s="240">
        <v>1.44312495</v>
      </c>
      <c r="D27" s="240">
        <v>1.5195232</v>
      </c>
      <c r="E27" s="240">
        <v>1.5780443000000002</v>
      </c>
      <c r="F27" s="241">
        <v>1.5677547</v>
      </c>
      <c r="G27" s="233"/>
      <c r="H27" s="311">
        <v>-0.008002301215685015</v>
      </c>
      <c r="I27" s="269">
        <v>0.005171901844711613</v>
      </c>
      <c r="J27" s="269">
        <v>0.003786118717929332</v>
      </c>
      <c r="K27" s="270">
        <v>-0.0006539687868322153</v>
      </c>
      <c r="L27" s="1"/>
    </row>
    <row r="28" spans="1:12" ht="12.75">
      <c r="A28" s="236" t="s">
        <v>37</v>
      </c>
      <c r="B28" s="261">
        <v>7.7679876</v>
      </c>
      <c r="C28" s="240">
        <v>7.35864675</v>
      </c>
      <c r="D28" s="240">
        <v>6.9709924</v>
      </c>
      <c r="E28" s="240">
        <v>7.53233885</v>
      </c>
      <c r="F28" s="241">
        <v>8.38094815</v>
      </c>
      <c r="G28" s="233"/>
      <c r="H28" s="311">
        <v>-0.005398881803806654</v>
      </c>
      <c r="I28" s="269">
        <v>-0.005397227753387135</v>
      </c>
      <c r="J28" s="269">
        <v>0.00777486869567201</v>
      </c>
      <c r="K28" s="270">
        <v>0.010732732420075886</v>
      </c>
      <c r="L28" s="1"/>
    </row>
    <row r="29" spans="1:12" ht="12.75">
      <c r="A29" s="236" t="s">
        <v>38</v>
      </c>
      <c r="B29" s="261">
        <v>0.565</v>
      </c>
      <c r="C29" s="240">
        <v>0.699</v>
      </c>
      <c r="D29" s="240">
        <v>0.8149005</v>
      </c>
      <c r="E29" s="240">
        <v>0.9024415</v>
      </c>
      <c r="F29" s="241">
        <v>0.9264365</v>
      </c>
      <c r="G29" s="233"/>
      <c r="H29" s="311">
        <v>0.021510588753491433</v>
      </c>
      <c r="I29" s="269">
        <v>0.015459813122111532</v>
      </c>
      <c r="J29" s="269">
        <v>0.010256020956290302</v>
      </c>
      <c r="K29" s="270">
        <v>0.0026276099023263555</v>
      </c>
      <c r="L29" s="1"/>
    </row>
    <row r="30" spans="1:12" ht="12.75">
      <c r="A30" s="236" t="s">
        <v>39</v>
      </c>
      <c r="B30" s="261">
        <v>7.231113199999999</v>
      </c>
      <c r="C30" s="240">
        <v>2.9016612</v>
      </c>
      <c r="D30" s="240">
        <v>3.0004507499999997</v>
      </c>
      <c r="E30" s="240">
        <v>3.15977325</v>
      </c>
      <c r="F30" s="241">
        <v>3.3268963499999997</v>
      </c>
      <c r="G30" s="233"/>
      <c r="H30" s="311">
        <v>-0.08726615633982515</v>
      </c>
      <c r="I30" s="269">
        <v>0.003353523199704167</v>
      </c>
      <c r="J30" s="269">
        <v>0.005187181212484182</v>
      </c>
      <c r="K30" s="270">
        <v>0.0051672618516604985</v>
      </c>
      <c r="L30" s="1"/>
    </row>
    <row r="31" spans="1:12" ht="12.75">
      <c r="A31" s="236" t="s">
        <v>40</v>
      </c>
      <c r="B31" s="261">
        <v>0.2</v>
      </c>
      <c r="C31" s="240">
        <v>0.1759002</v>
      </c>
      <c r="D31" s="240">
        <v>0.1916272</v>
      </c>
      <c r="E31" s="240">
        <v>0.2073742</v>
      </c>
      <c r="F31" s="241">
        <v>0.2210591</v>
      </c>
      <c r="G31" s="233"/>
      <c r="H31" s="311">
        <v>-0.01275797592516048</v>
      </c>
      <c r="I31" s="269">
        <v>0.008600274593944413</v>
      </c>
      <c r="J31" s="269">
        <v>0.00792857327017038</v>
      </c>
      <c r="K31" s="270">
        <v>0.006410982519054809</v>
      </c>
      <c r="L31" s="1"/>
    </row>
    <row r="32" spans="1:12" ht="12.75">
      <c r="A32" s="236" t="s">
        <v>41</v>
      </c>
      <c r="B32" s="261">
        <v>2.59010955</v>
      </c>
      <c r="C32" s="240">
        <v>2.2085129</v>
      </c>
      <c r="D32" s="240">
        <v>2.6745009</v>
      </c>
      <c r="E32" s="240">
        <v>2.74146245</v>
      </c>
      <c r="F32" s="241">
        <v>2.7806360000000003</v>
      </c>
      <c r="G32" s="233"/>
      <c r="H32" s="311">
        <v>-0.015811738828420574</v>
      </c>
      <c r="I32" s="269">
        <v>0.019328766934810115</v>
      </c>
      <c r="J32" s="269">
        <v>0.0024759336122692766</v>
      </c>
      <c r="K32" s="270">
        <v>0.001419822958419692</v>
      </c>
      <c r="L32" s="1"/>
    </row>
    <row r="33" spans="1:12" ht="12.75">
      <c r="A33" s="236" t="s">
        <v>42</v>
      </c>
      <c r="B33" s="261">
        <v>0.05586245</v>
      </c>
      <c r="C33" s="240">
        <v>0.21227595</v>
      </c>
      <c r="D33" s="240">
        <v>0.3377665</v>
      </c>
      <c r="E33" s="240">
        <v>0.46151495000000003</v>
      </c>
      <c r="F33" s="241">
        <v>0.52018685</v>
      </c>
      <c r="G33" s="233"/>
      <c r="H33" s="311">
        <v>0.14282065586847414</v>
      </c>
      <c r="I33" s="269">
        <v>0.04754232205521469</v>
      </c>
      <c r="J33" s="269">
        <v>0.031708289556449554</v>
      </c>
      <c r="K33" s="270">
        <v>0.012039258014354903</v>
      </c>
      <c r="L33" s="1"/>
    </row>
    <row r="34" spans="1:12" ht="12.75">
      <c r="A34" s="236" t="s">
        <v>43</v>
      </c>
      <c r="B34" s="261">
        <v>1.0459318</v>
      </c>
      <c r="C34" s="240">
        <v>0.3506948</v>
      </c>
      <c r="D34" s="240">
        <v>0.42707485</v>
      </c>
      <c r="E34" s="240">
        <v>0.526078</v>
      </c>
      <c r="F34" s="241">
        <v>0.60066815</v>
      </c>
      <c r="G34" s="233"/>
      <c r="H34" s="311">
        <v>-0.10351589057417265</v>
      </c>
      <c r="I34" s="269">
        <v>0.019899707116890708</v>
      </c>
      <c r="J34" s="269">
        <v>0.02106787918224562</v>
      </c>
      <c r="K34" s="270">
        <v>0.013347607323999755</v>
      </c>
      <c r="L34" s="1"/>
    </row>
    <row r="35" spans="1:12" ht="12.75">
      <c r="A35" s="236" t="s">
        <v>44</v>
      </c>
      <c r="B35" s="261">
        <v>0</v>
      </c>
      <c r="C35" s="240">
        <v>0</v>
      </c>
      <c r="D35" s="240">
        <v>0</v>
      </c>
      <c r="E35" s="240">
        <v>0</v>
      </c>
      <c r="F35" s="241">
        <v>0</v>
      </c>
      <c r="G35" s="233"/>
      <c r="H35" s="311">
        <v>0</v>
      </c>
      <c r="I35" s="269">
        <v>0</v>
      </c>
      <c r="J35" s="269">
        <v>0</v>
      </c>
      <c r="K35" s="270">
        <v>0</v>
      </c>
      <c r="L35" s="1"/>
    </row>
    <row r="36" spans="1:12" ht="12.75">
      <c r="A36" s="236" t="s">
        <v>45</v>
      </c>
      <c r="B36" s="261">
        <v>8.178902449999999</v>
      </c>
      <c r="C36" s="240">
        <v>9.8447818</v>
      </c>
      <c r="D36" s="240">
        <v>10.5873478</v>
      </c>
      <c r="E36" s="240">
        <v>11.194524900000001</v>
      </c>
      <c r="F36" s="241">
        <v>11.650112499999999</v>
      </c>
      <c r="G36" s="233"/>
      <c r="H36" s="311">
        <v>0.018711260300992683</v>
      </c>
      <c r="I36" s="269">
        <v>0.007298317453462211</v>
      </c>
      <c r="J36" s="269">
        <v>0.005592090302334984</v>
      </c>
      <c r="K36" s="270">
        <v>0.003997069665675479</v>
      </c>
      <c r="L36" s="1"/>
    </row>
    <row r="37" spans="1:12" ht="12.75">
      <c r="A37" s="236" t="s">
        <v>46</v>
      </c>
      <c r="B37" s="261">
        <v>2.28</v>
      </c>
      <c r="C37" s="240">
        <v>2.23868365</v>
      </c>
      <c r="D37" s="240">
        <v>2.50224995</v>
      </c>
      <c r="E37" s="240">
        <v>2.87980025</v>
      </c>
      <c r="F37" s="241">
        <v>3.16227415</v>
      </c>
      <c r="G37" s="233"/>
      <c r="H37" s="311">
        <v>-0.001827069481435517</v>
      </c>
      <c r="I37" s="269">
        <v>0.011192398448969021</v>
      </c>
      <c r="J37" s="269">
        <v>0.014152271165307484</v>
      </c>
      <c r="K37" s="270">
        <v>0.009400964294395964</v>
      </c>
      <c r="L37" s="1"/>
    </row>
    <row r="38" spans="1:12" ht="12.75">
      <c r="A38" s="236" t="s">
        <v>47</v>
      </c>
      <c r="B38" s="261">
        <v>0.71569255</v>
      </c>
      <c r="C38" s="240">
        <v>0.8161401500000001</v>
      </c>
      <c r="D38" s="240">
        <v>0.944289</v>
      </c>
      <c r="E38" s="240">
        <v>1.038198</v>
      </c>
      <c r="F38" s="241">
        <v>1.1057584999999999</v>
      </c>
      <c r="G38" s="233"/>
      <c r="H38" s="311">
        <v>0.0132201655061297</v>
      </c>
      <c r="I38" s="269">
        <v>0.014691491539183366</v>
      </c>
      <c r="J38" s="269">
        <v>0.009526039975646272</v>
      </c>
      <c r="K38" s="270">
        <v>0.006324415877110745</v>
      </c>
      <c r="L38" s="1"/>
    </row>
    <row r="39" spans="1:12" ht="12.75">
      <c r="A39" s="236" t="s">
        <v>48</v>
      </c>
      <c r="B39" s="261">
        <v>0</v>
      </c>
      <c r="C39" s="240">
        <v>0</v>
      </c>
      <c r="D39" s="240">
        <v>0</v>
      </c>
      <c r="E39" s="240">
        <v>0</v>
      </c>
      <c r="F39" s="241">
        <v>0</v>
      </c>
      <c r="G39" s="233"/>
      <c r="H39" s="311">
        <v>0</v>
      </c>
      <c r="I39" s="269">
        <v>0</v>
      </c>
      <c r="J39" s="269">
        <v>0</v>
      </c>
      <c r="K39" s="270">
        <v>0</v>
      </c>
      <c r="L39" s="1"/>
    </row>
    <row r="40" spans="1:12" ht="12.75">
      <c r="A40" s="236" t="s">
        <v>49</v>
      </c>
      <c r="B40" s="261">
        <v>0.63</v>
      </c>
      <c r="C40" s="240">
        <v>0.55</v>
      </c>
      <c r="D40" s="240">
        <v>0.37</v>
      </c>
      <c r="E40" s="240">
        <v>0.37</v>
      </c>
      <c r="F40" s="241">
        <v>0.37</v>
      </c>
      <c r="G40" s="233"/>
      <c r="H40" s="311">
        <v>-0.013488359819713747</v>
      </c>
      <c r="I40" s="269">
        <v>-0.03886608228433297</v>
      </c>
      <c r="J40" s="269">
        <v>0</v>
      </c>
      <c r="K40" s="270">
        <v>0</v>
      </c>
      <c r="L40" s="1"/>
    </row>
    <row r="41" spans="1:12" ht="12.75">
      <c r="A41" s="236" t="s">
        <v>50</v>
      </c>
      <c r="B41" s="261">
        <v>0.5145115499999999</v>
      </c>
      <c r="C41" s="240">
        <v>1.0378819</v>
      </c>
      <c r="D41" s="240">
        <v>1.20744725</v>
      </c>
      <c r="E41" s="240">
        <v>1.25445355</v>
      </c>
      <c r="F41" s="241">
        <v>1.293995</v>
      </c>
      <c r="G41" s="233"/>
      <c r="H41" s="311">
        <v>0.07269259094518721</v>
      </c>
      <c r="I41" s="269">
        <v>0.01524772002213659</v>
      </c>
      <c r="J41" s="269">
        <v>0.0038264662142515338</v>
      </c>
      <c r="K41" s="270">
        <v>0.0031082478807784586</v>
      </c>
      <c r="L41" s="1"/>
    </row>
    <row r="42" spans="1:12" ht="12.75">
      <c r="A42" s="236" t="s">
        <v>51</v>
      </c>
      <c r="B42" s="261">
        <v>2.605</v>
      </c>
      <c r="C42" s="240">
        <v>1.8</v>
      </c>
      <c r="D42" s="240">
        <v>1.8801565</v>
      </c>
      <c r="E42" s="240">
        <v>2.074242</v>
      </c>
      <c r="F42" s="241">
        <v>2.306065</v>
      </c>
      <c r="G42" s="233"/>
      <c r="H42" s="311">
        <v>-0.036289750904858864</v>
      </c>
      <c r="I42" s="269">
        <v>0.004366340121189083</v>
      </c>
      <c r="J42" s="269">
        <v>0.009872491423494001</v>
      </c>
      <c r="K42" s="270">
        <v>0.010651004681518694</v>
      </c>
      <c r="L42" s="1"/>
    </row>
    <row r="43" spans="1:12" ht="12.75">
      <c r="A43" s="236" t="s">
        <v>52</v>
      </c>
      <c r="B43" s="261">
        <v>3.90998235</v>
      </c>
      <c r="C43" s="240">
        <v>1.8337898</v>
      </c>
      <c r="D43" s="240">
        <v>2.17061115</v>
      </c>
      <c r="E43" s="240">
        <v>2.40066325</v>
      </c>
      <c r="F43" s="241">
        <v>2.6143069</v>
      </c>
      <c r="G43" s="233"/>
      <c r="H43" s="311">
        <v>-0.07291943754457819</v>
      </c>
      <c r="I43" s="269">
        <v>0.0170053737184499</v>
      </c>
      <c r="J43" s="269">
        <v>0.010124538755002632</v>
      </c>
      <c r="K43" s="270">
        <v>0.008561840808630317</v>
      </c>
      <c r="L43" s="1"/>
    </row>
    <row r="44" spans="1:12" ht="12.75">
      <c r="A44" s="236" t="s">
        <v>53</v>
      </c>
      <c r="B44" s="261">
        <v>6.8091402500000004</v>
      </c>
      <c r="C44" s="240">
        <v>4.355836399999999</v>
      </c>
      <c r="D44" s="240">
        <v>4.5352287</v>
      </c>
      <c r="E44" s="240">
        <v>5.7796062500000005</v>
      </c>
      <c r="F44" s="241">
        <v>7.0123825</v>
      </c>
      <c r="G44" s="233"/>
      <c r="H44" s="311">
        <v>-0.04369169361741254</v>
      </c>
      <c r="I44" s="269">
        <v>0.004044041688572975</v>
      </c>
      <c r="J44" s="269">
        <v>0.024542328939567204</v>
      </c>
      <c r="K44" s="270">
        <v>0.01952231170242147</v>
      </c>
      <c r="L44" s="1"/>
    </row>
    <row r="45" spans="1:12" ht="13.5" thickBot="1">
      <c r="A45" s="242" t="s">
        <v>54</v>
      </c>
      <c r="B45" s="262">
        <v>12.8304089</v>
      </c>
      <c r="C45" s="263">
        <v>18.761200350000003</v>
      </c>
      <c r="D45" s="263">
        <v>26.72651775</v>
      </c>
      <c r="E45" s="263">
        <v>37.26943865</v>
      </c>
      <c r="F45" s="264">
        <v>49.6058879</v>
      </c>
      <c r="G45" s="272"/>
      <c r="H45" s="312">
        <v>0.03872841556663187</v>
      </c>
      <c r="I45" s="273">
        <v>0.036020086395479156</v>
      </c>
      <c r="J45" s="273">
        <v>0.03381075852058579</v>
      </c>
      <c r="K45" s="274">
        <v>0.02900630924660641</v>
      </c>
      <c r="L45" s="1"/>
    </row>
    <row r="46" spans="1:12" ht="12.75">
      <c r="A46" s="236" t="s">
        <v>20</v>
      </c>
      <c r="B46" s="261">
        <v>160.29742255000002</v>
      </c>
      <c r="C46" s="240">
        <v>159.63413140000006</v>
      </c>
      <c r="D46" s="240">
        <v>178.0587836</v>
      </c>
      <c r="E46" s="240">
        <v>192.7857765</v>
      </c>
      <c r="F46" s="241">
        <v>208.66164894999997</v>
      </c>
      <c r="G46" s="233"/>
      <c r="H46" s="311">
        <v>-0.0004145602991413311</v>
      </c>
      <c r="I46" s="269">
        <v>0.010982795180133786</v>
      </c>
      <c r="J46" s="269">
        <v>0.007978244460501216</v>
      </c>
      <c r="K46" s="270">
        <v>0.007944836992914261</v>
      </c>
      <c r="L46" s="1"/>
    </row>
    <row r="47" spans="1:12" ht="12.75">
      <c r="A47" s="236" t="s">
        <v>21</v>
      </c>
      <c r="B47" s="261">
        <v>110.1357675</v>
      </c>
      <c r="C47" s="240">
        <v>111.84777230000002</v>
      </c>
      <c r="D47" s="240">
        <v>119.6886148</v>
      </c>
      <c r="E47" s="240">
        <v>120.5262053</v>
      </c>
      <c r="F47" s="241">
        <v>121.16498354999999</v>
      </c>
      <c r="G47" s="233"/>
      <c r="H47" s="311">
        <v>0.0015436818673797426</v>
      </c>
      <c r="I47" s="269">
        <v>0.006798477710727058</v>
      </c>
      <c r="J47" s="269">
        <v>0.0006976139263932257</v>
      </c>
      <c r="K47" s="270">
        <v>0.0005287313922774928</v>
      </c>
      <c r="L47" s="1"/>
    </row>
    <row r="48" spans="1:12" ht="12.75">
      <c r="A48" s="236" t="s">
        <v>55</v>
      </c>
      <c r="B48" s="261">
        <v>22.862612</v>
      </c>
      <c r="C48" s="240">
        <v>19.447650649999996</v>
      </c>
      <c r="D48" s="240">
        <v>21.48020745</v>
      </c>
      <c r="E48" s="240">
        <v>23.1111675</v>
      </c>
      <c r="F48" s="241">
        <v>24.2940281</v>
      </c>
      <c r="G48" s="233"/>
      <c r="H48" s="311">
        <v>0</v>
      </c>
      <c r="I48" s="269">
        <v>0</v>
      </c>
      <c r="J48" s="269">
        <v>0</v>
      </c>
      <c r="K48" s="270">
        <v>0</v>
      </c>
      <c r="L48" s="1"/>
    </row>
    <row r="49" spans="1:12" ht="13.5" thickBot="1">
      <c r="A49" s="242" t="s">
        <v>22</v>
      </c>
      <c r="B49" s="262">
        <v>3.74951155</v>
      </c>
      <c r="C49" s="263">
        <v>3.3878819</v>
      </c>
      <c r="D49" s="263">
        <v>3.45760375</v>
      </c>
      <c r="E49" s="263">
        <v>3.69869555</v>
      </c>
      <c r="F49" s="264">
        <v>3.9700599999999997</v>
      </c>
      <c r="G49" s="249"/>
      <c r="H49" s="312">
        <v>0.031105934423671044</v>
      </c>
      <c r="I49" s="275">
        <v>0.017180105872604434</v>
      </c>
      <c r="J49" s="275">
        <v>0.007772232671407364</v>
      </c>
      <c r="K49" s="276">
        <v>0.006253135314869596</v>
      </c>
      <c r="L49" s="1"/>
    </row>
    <row r="50" spans="1:12" ht="12.75">
      <c r="A50" t="s">
        <v>187</v>
      </c>
      <c r="L50" s="1"/>
    </row>
  </sheetData>
  <autoFilter ref="A12:F122"/>
  <mergeCells count="2">
    <mergeCell ref="B13:F13"/>
    <mergeCell ref="H13:K13"/>
  </mergeCells>
  <printOptions/>
  <pageMargins left="0.17" right="0.17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7"/>
  <sheetViews>
    <sheetView workbookViewId="0" topLeftCell="A1">
      <selection activeCell="P38" sqref="P38"/>
    </sheetView>
  </sheetViews>
  <sheetFormatPr defaultColWidth="9.140625" defaultRowHeight="12.75"/>
  <cols>
    <col min="1" max="1" width="27.8515625" style="0" customWidth="1"/>
    <col min="7" max="7" width="5.421875" style="0" customWidth="1"/>
    <col min="8" max="8" width="4.7109375" style="0" customWidth="1"/>
    <col min="9" max="9" width="4.140625" style="0" customWidth="1"/>
    <col min="10" max="11" width="7.28125" style="0" customWidth="1"/>
  </cols>
  <sheetData>
    <row r="1" spans="1:10" ht="12.75">
      <c r="A1" s="63"/>
      <c r="B1" s="63"/>
      <c r="C1" s="64" t="s">
        <v>0</v>
      </c>
      <c r="D1" s="63"/>
      <c r="E1" s="63"/>
      <c r="F1" s="63"/>
      <c r="G1" s="63"/>
      <c r="H1" s="63"/>
      <c r="I1" s="63"/>
      <c r="J1" s="63"/>
    </row>
    <row r="2" spans="1:10" ht="18">
      <c r="A2" s="65" t="s">
        <v>1</v>
      </c>
      <c r="B2" s="64" t="s">
        <v>27</v>
      </c>
      <c r="C2" s="65"/>
      <c r="D2" s="65"/>
      <c r="E2" s="65"/>
      <c r="F2" s="66"/>
      <c r="G2" s="66"/>
      <c r="H2" s="63"/>
      <c r="I2" s="63"/>
      <c r="J2" s="63"/>
    </row>
    <row r="3" spans="1:10" ht="18">
      <c r="A3" s="67" t="s">
        <v>2</v>
      </c>
      <c r="B3" s="143" t="s">
        <v>26</v>
      </c>
      <c r="C3" s="67"/>
      <c r="D3" s="67"/>
      <c r="E3" s="68" t="s">
        <v>61</v>
      </c>
      <c r="F3" s="63"/>
      <c r="G3" s="66">
        <f>44/12</f>
        <v>3.6666666666666665</v>
      </c>
      <c r="H3" s="63"/>
      <c r="I3" s="63"/>
      <c r="J3" s="63"/>
    </row>
    <row r="4" spans="1:10" ht="18">
      <c r="A4" s="67" t="s">
        <v>3</v>
      </c>
      <c r="B4" s="143" t="s">
        <v>131</v>
      </c>
      <c r="C4" s="67"/>
      <c r="D4" s="67"/>
      <c r="E4" s="67"/>
      <c r="F4" s="66"/>
      <c r="G4" s="66"/>
      <c r="H4" s="63"/>
      <c r="I4" s="63"/>
      <c r="J4" s="63"/>
    </row>
    <row r="5" spans="1:10" ht="18">
      <c r="A5" s="67" t="s">
        <v>5</v>
      </c>
      <c r="B5" s="143" t="s">
        <v>6</v>
      </c>
      <c r="C5" s="67"/>
      <c r="D5" s="67"/>
      <c r="E5" s="67"/>
      <c r="F5" s="66"/>
      <c r="G5" s="66"/>
      <c r="H5" s="63"/>
      <c r="I5" s="63"/>
      <c r="J5" s="63"/>
    </row>
    <row r="6" spans="1:10" ht="12.75">
      <c r="A6" s="7" t="s">
        <v>185</v>
      </c>
      <c r="B6" s="2" t="s">
        <v>189</v>
      </c>
      <c r="C6" s="66"/>
      <c r="D6" s="66"/>
      <c r="E6" s="66"/>
      <c r="F6" s="66"/>
      <c r="G6" s="66"/>
      <c r="H6" s="63"/>
      <c r="I6" s="63"/>
      <c r="J6" s="63"/>
    </row>
    <row r="7" spans="1:10" ht="12.75">
      <c r="A7" s="69" t="s">
        <v>7</v>
      </c>
      <c r="B7" s="69"/>
      <c r="C7" s="69"/>
      <c r="D7" s="69"/>
      <c r="E7" s="69"/>
      <c r="F7" s="63"/>
      <c r="G7" s="63"/>
      <c r="H7" s="63"/>
      <c r="I7" s="63"/>
      <c r="J7" s="63"/>
    </row>
    <row r="8" spans="1:10" ht="12.75">
      <c r="A8" s="69" t="s">
        <v>62</v>
      </c>
      <c r="B8" s="69"/>
      <c r="C8" s="69"/>
      <c r="D8" s="69"/>
      <c r="E8" s="69"/>
      <c r="F8" s="63"/>
      <c r="G8" s="63"/>
      <c r="H8" s="63"/>
      <c r="I8" s="63"/>
      <c r="J8" s="63"/>
    </row>
    <row r="9" spans="1:10" ht="12.75">
      <c r="A9" s="69" t="s">
        <v>8</v>
      </c>
      <c r="B9" s="69"/>
      <c r="C9" s="69"/>
      <c r="D9" s="69"/>
      <c r="E9" s="69"/>
      <c r="F9" s="63"/>
      <c r="G9" s="63"/>
      <c r="H9" s="63"/>
      <c r="I9" s="63"/>
      <c r="J9" s="63"/>
    </row>
    <row r="10" spans="1:10" ht="12.75">
      <c r="A10" s="70" t="s">
        <v>63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10" ht="13.5" thickBot="1">
      <c r="A11" s="63"/>
      <c r="B11" s="63"/>
      <c r="C11" s="63"/>
      <c r="D11" s="63"/>
      <c r="E11" s="63"/>
      <c r="F11" s="63"/>
      <c r="G11" s="63"/>
      <c r="H11" s="63"/>
      <c r="I11" s="63"/>
      <c r="J11" s="63"/>
    </row>
    <row r="12" spans="1:12" ht="57">
      <c r="A12" s="71" t="s">
        <v>9</v>
      </c>
      <c r="B12" s="72">
        <v>1990</v>
      </c>
      <c r="C12" s="73">
        <v>2000</v>
      </c>
      <c r="D12" s="74">
        <v>2010</v>
      </c>
      <c r="E12" s="74">
        <v>2020</v>
      </c>
      <c r="F12" s="75">
        <v>2030</v>
      </c>
      <c r="G12" s="76"/>
      <c r="H12" s="14" t="s">
        <v>10</v>
      </c>
      <c r="I12" s="15" t="s">
        <v>11</v>
      </c>
      <c r="J12" s="15" t="s">
        <v>12</v>
      </c>
      <c r="K12" s="16" t="s">
        <v>13</v>
      </c>
      <c r="L12" s="1"/>
    </row>
    <row r="13" spans="1:12" ht="13.5" thickBot="1">
      <c r="A13" s="77"/>
      <c r="B13" s="366" t="s">
        <v>131</v>
      </c>
      <c r="C13" s="367"/>
      <c r="D13" s="367"/>
      <c r="E13" s="367"/>
      <c r="F13" s="368"/>
      <c r="G13" s="77"/>
      <c r="H13" s="359" t="s">
        <v>14</v>
      </c>
      <c r="I13" s="364"/>
      <c r="J13" s="364"/>
      <c r="K13" s="365"/>
      <c r="L13" s="1"/>
    </row>
    <row r="14" spans="1:11" ht="12.75">
      <c r="A14" s="229" t="s">
        <v>15</v>
      </c>
      <c r="B14" s="258">
        <v>0</v>
      </c>
      <c r="C14" s="259">
        <v>0</v>
      </c>
      <c r="D14" s="259">
        <v>-2.31</v>
      </c>
      <c r="E14" s="259">
        <v>-3.3366666666666664</v>
      </c>
      <c r="F14" s="260">
        <v>-5.06</v>
      </c>
      <c r="G14" s="233"/>
      <c r="H14" s="250"/>
      <c r="I14" s="251"/>
      <c r="J14" s="234">
        <v>4.444444444444443</v>
      </c>
      <c r="K14" s="235">
        <v>5.164835164835164</v>
      </c>
    </row>
    <row r="15" spans="1:11" ht="12.75">
      <c r="A15" s="236" t="s">
        <v>16</v>
      </c>
      <c r="B15" s="261">
        <v>0</v>
      </c>
      <c r="C15" s="240">
        <v>0</v>
      </c>
      <c r="D15" s="240">
        <v>-0.11</v>
      </c>
      <c r="E15" s="240">
        <v>-0.11</v>
      </c>
      <c r="F15" s="241">
        <v>-0.11</v>
      </c>
      <c r="G15" s="233"/>
      <c r="H15" s="213"/>
      <c r="I15" s="253"/>
      <c r="J15" s="208">
        <v>0</v>
      </c>
      <c r="K15" s="209">
        <v>0</v>
      </c>
    </row>
    <row r="16" spans="1:11" ht="12.75">
      <c r="A16" s="236" t="s">
        <v>17</v>
      </c>
      <c r="B16" s="261">
        <v>0</v>
      </c>
      <c r="C16" s="240">
        <v>0</v>
      </c>
      <c r="D16" s="240">
        <v>-0.5133333333333333</v>
      </c>
      <c r="E16" s="240">
        <v>-0.6233333333333334</v>
      </c>
      <c r="F16" s="241">
        <v>-0.88</v>
      </c>
      <c r="G16" s="233"/>
      <c r="H16" s="213"/>
      <c r="I16" s="253"/>
      <c r="J16" s="208">
        <v>2.142857142857145</v>
      </c>
      <c r="K16" s="209">
        <v>4.117647058823525</v>
      </c>
    </row>
    <row r="17" spans="1:11" ht="12.75">
      <c r="A17" s="236" t="s">
        <v>18</v>
      </c>
      <c r="B17" s="261">
        <v>0</v>
      </c>
      <c r="C17" s="240">
        <v>0</v>
      </c>
      <c r="D17" s="240">
        <v>-0.5866666666666667</v>
      </c>
      <c r="E17" s="240">
        <v>-1.0633333333333332</v>
      </c>
      <c r="F17" s="241">
        <v>-2.0166666666666666</v>
      </c>
      <c r="G17" s="233"/>
      <c r="H17" s="213"/>
      <c r="I17" s="253"/>
      <c r="J17" s="208">
        <v>8.125</v>
      </c>
      <c r="K17" s="209">
        <v>8.965517241379311</v>
      </c>
    </row>
    <row r="18" spans="1:11" ht="12.75">
      <c r="A18" s="236" t="s">
        <v>19</v>
      </c>
      <c r="B18" s="261">
        <v>0</v>
      </c>
      <c r="C18" s="240">
        <v>0</v>
      </c>
      <c r="D18" s="240">
        <v>-3.2266666666666666</v>
      </c>
      <c r="E18" s="240">
        <v>-3.7766666666666664</v>
      </c>
      <c r="F18" s="241">
        <v>-5.83</v>
      </c>
      <c r="G18" s="233"/>
      <c r="H18" s="213"/>
      <c r="I18" s="253"/>
      <c r="J18" s="208">
        <v>1.7045454545454541</v>
      </c>
      <c r="K18" s="209">
        <v>5.436893203883496</v>
      </c>
    </row>
    <row r="19" spans="1:11" ht="12.75">
      <c r="A19" s="236" t="s">
        <v>28</v>
      </c>
      <c r="B19" s="261">
        <v>0</v>
      </c>
      <c r="C19" s="240">
        <v>0</v>
      </c>
      <c r="D19" s="240">
        <v>-4.546666666666667</v>
      </c>
      <c r="E19" s="240">
        <v>-5.39</v>
      </c>
      <c r="F19" s="241">
        <v>-6.38</v>
      </c>
      <c r="G19" s="233"/>
      <c r="H19" s="213"/>
      <c r="I19" s="253"/>
      <c r="J19" s="208">
        <v>1.8548387096774182</v>
      </c>
      <c r="K19" s="209">
        <v>1.8367346938775513</v>
      </c>
    </row>
    <row r="20" spans="1:11" ht="12.75">
      <c r="A20" s="236" t="s">
        <v>29</v>
      </c>
      <c r="B20" s="261">
        <v>0</v>
      </c>
      <c r="C20" s="240">
        <v>0</v>
      </c>
      <c r="D20" s="240">
        <v>-0.66</v>
      </c>
      <c r="E20" s="240">
        <v>-1.32</v>
      </c>
      <c r="F20" s="241">
        <v>-2.0166666666666666</v>
      </c>
      <c r="G20" s="233"/>
      <c r="H20" s="213"/>
      <c r="I20" s="253"/>
      <c r="J20" s="208">
        <v>10</v>
      </c>
      <c r="K20" s="209">
        <v>5.277777777777779</v>
      </c>
    </row>
    <row r="21" spans="1:11" ht="12.75">
      <c r="A21" s="236" t="s">
        <v>30</v>
      </c>
      <c r="B21" s="261">
        <v>0</v>
      </c>
      <c r="C21" s="240">
        <v>0</v>
      </c>
      <c r="D21" s="240">
        <v>-1.5033333333333332</v>
      </c>
      <c r="E21" s="240">
        <v>-2.5666666666666664</v>
      </c>
      <c r="F21" s="241">
        <v>-4.473333333333333</v>
      </c>
      <c r="G21" s="233"/>
      <c r="H21" s="213"/>
      <c r="I21" s="253"/>
      <c r="J21" s="208">
        <v>7.073170731707316</v>
      </c>
      <c r="K21" s="209">
        <v>7.428571428571427</v>
      </c>
    </row>
    <row r="22" spans="1:11" ht="12.75">
      <c r="A22" s="236" t="s">
        <v>31</v>
      </c>
      <c r="B22" s="261">
        <v>0</v>
      </c>
      <c r="C22" s="240">
        <v>0</v>
      </c>
      <c r="D22" s="240">
        <v>-2.9333333333333336</v>
      </c>
      <c r="E22" s="240">
        <v>-3.3</v>
      </c>
      <c r="F22" s="241">
        <v>-4.656666666666666</v>
      </c>
      <c r="G22" s="233"/>
      <c r="H22" s="213"/>
      <c r="I22" s="253"/>
      <c r="J22" s="208">
        <v>1.25</v>
      </c>
      <c r="K22" s="209">
        <v>4.111111111111111</v>
      </c>
    </row>
    <row r="23" spans="1:11" ht="12.75">
      <c r="A23" s="236" t="s">
        <v>32</v>
      </c>
      <c r="B23" s="261">
        <v>0</v>
      </c>
      <c r="C23" s="240">
        <v>0</v>
      </c>
      <c r="D23" s="240">
        <v>-0.03666666666666667</v>
      </c>
      <c r="E23" s="240">
        <v>-0.03666666666666667</v>
      </c>
      <c r="F23" s="241">
        <v>-0.03666666666666667</v>
      </c>
      <c r="G23" s="233"/>
      <c r="H23" s="213"/>
      <c r="I23" s="253"/>
      <c r="J23" s="208">
        <v>0</v>
      </c>
      <c r="K23" s="209">
        <v>0</v>
      </c>
    </row>
    <row r="24" spans="1:11" ht="12.75">
      <c r="A24" s="236" t="s">
        <v>33</v>
      </c>
      <c r="B24" s="261">
        <v>0</v>
      </c>
      <c r="C24" s="240">
        <v>0</v>
      </c>
      <c r="D24" s="240">
        <v>-0.22</v>
      </c>
      <c r="E24" s="240">
        <v>-0.33</v>
      </c>
      <c r="F24" s="241">
        <v>-0.55</v>
      </c>
      <c r="G24" s="233"/>
      <c r="H24" s="213"/>
      <c r="I24" s="253"/>
      <c r="J24" s="208">
        <v>5</v>
      </c>
      <c r="K24" s="209">
        <v>6.666666666666667</v>
      </c>
    </row>
    <row r="25" spans="1:11" ht="12.75">
      <c r="A25" s="236" t="s">
        <v>34</v>
      </c>
      <c r="B25" s="261">
        <v>0</v>
      </c>
      <c r="C25" s="240">
        <v>0</v>
      </c>
      <c r="D25" s="240">
        <v>-2.3466666666666667</v>
      </c>
      <c r="E25" s="240">
        <v>-3.4466666666666663</v>
      </c>
      <c r="F25" s="241">
        <v>-5.756666666666667</v>
      </c>
      <c r="G25" s="233"/>
      <c r="H25" s="213"/>
      <c r="I25" s="253"/>
      <c r="J25" s="208">
        <v>4.6875</v>
      </c>
      <c r="K25" s="209">
        <v>6.7021276595744705</v>
      </c>
    </row>
    <row r="26" spans="1:11" ht="12.75">
      <c r="A26" s="236" t="s">
        <v>35</v>
      </c>
      <c r="B26" s="261">
        <v>0</v>
      </c>
      <c r="C26" s="240">
        <v>0</v>
      </c>
      <c r="D26" s="240">
        <v>-9.276666666666666</v>
      </c>
      <c r="E26" s="240">
        <v>-8.543333333333333</v>
      </c>
      <c r="F26" s="241">
        <v>-14.556666666666667</v>
      </c>
      <c r="G26" s="233"/>
      <c r="H26" s="213"/>
      <c r="I26" s="253"/>
      <c r="J26" s="208">
        <v>-0.7905138339920941</v>
      </c>
      <c r="K26" s="209">
        <v>7.03862660944206</v>
      </c>
    </row>
    <row r="27" spans="1:11" ht="12.75">
      <c r="A27" s="236" t="s">
        <v>36</v>
      </c>
      <c r="B27" s="261">
        <v>0</v>
      </c>
      <c r="C27" s="240">
        <v>0</v>
      </c>
      <c r="D27" s="240">
        <v>-2.1266666666666665</v>
      </c>
      <c r="E27" s="240">
        <v>-2.86</v>
      </c>
      <c r="F27" s="241">
        <v>-4.546666666666667</v>
      </c>
      <c r="G27" s="233"/>
      <c r="H27" s="213"/>
      <c r="I27" s="253"/>
      <c r="J27" s="208">
        <v>3.448275862068966</v>
      </c>
      <c r="K27" s="209">
        <v>5.897435897435899</v>
      </c>
    </row>
    <row r="28" spans="1:11" ht="12.75">
      <c r="A28" s="236" t="s">
        <v>37</v>
      </c>
      <c r="B28" s="261">
        <v>0</v>
      </c>
      <c r="C28" s="240">
        <v>0</v>
      </c>
      <c r="D28" s="240">
        <v>-4.473333333333333</v>
      </c>
      <c r="E28" s="240">
        <v>-5.243333333333333</v>
      </c>
      <c r="F28" s="241">
        <v>-7.15</v>
      </c>
      <c r="G28" s="233"/>
      <c r="H28" s="213"/>
      <c r="I28" s="253"/>
      <c r="J28" s="208">
        <v>1.7213114754098373</v>
      </c>
      <c r="K28" s="209">
        <v>3.6363636363636354</v>
      </c>
    </row>
    <row r="29" spans="1:11" ht="12.75">
      <c r="A29" s="236" t="s">
        <v>38</v>
      </c>
      <c r="B29" s="261">
        <v>0</v>
      </c>
      <c r="C29" s="240">
        <v>0</v>
      </c>
      <c r="D29" s="240">
        <v>-0.03666666666666667</v>
      </c>
      <c r="E29" s="240">
        <v>-0.03666666666666667</v>
      </c>
      <c r="F29" s="241">
        <v>-0.03666666666666667</v>
      </c>
      <c r="G29" s="233"/>
      <c r="H29" s="213"/>
      <c r="I29" s="253"/>
      <c r="J29" s="208">
        <v>0</v>
      </c>
      <c r="K29" s="209">
        <v>0</v>
      </c>
    </row>
    <row r="30" spans="1:11" ht="12.75">
      <c r="A30" s="236" t="s">
        <v>39</v>
      </c>
      <c r="B30" s="261">
        <v>0</v>
      </c>
      <c r="C30" s="240">
        <v>0</v>
      </c>
      <c r="D30" s="240">
        <v>-1.2466666666666668</v>
      </c>
      <c r="E30" s="240">
        <v>-1.32</v>
      </c>
      <c r="F30" s="241">
        <v>-1.3566666666666667</v>
      </c>
      <c r="G30" s="233"/>
      <c r="H30" s="213"/>
      <c r="I30" s="253"/>
      <c r="J30" s="208">
        <v>0.5882352941176445</v>
      </c>
      <c r="K30" s="209">
        <v>0.2777777777777792</v>
      </c>
    </row>
    <row r="31" spans="1:11" ht="12.75">
      <c r="A31" s="236" t="s">
        <v>40</v>
      </c>
      <c r="B31" s="261">
        <v>0</v>
      </c>
      <c r="C31" s="240">
        <v>0</v>
      </c>
      <c r="D31" s="240">
        <v>-0.8433333333333334</v>
      </c>
      <c r="E31" s="240">
        <v>-1.9433333333333334</v>
      </c>
      <c r="F31" s="241">
        <v>-2.8966666666666665</v>
      </c>
      <c r="G31" s="233"/>
      <c r="H31" s="213"/>
      <c r="I31" s="253"/>
      <c r="J31" s="208">
        <v>13.043478260869568</v>
      </c>
      <c r="K31" s="209">
        <v>4.9056603773584895</v>
      </c>
    </row>
    <row r="32" spans="1:11" ht="12.75">
      <c r="A32" s="236" t="s">
        <v>41</v>
      </c>
      <c r="B32" s="261">
        <v>0</v>
      </c>
      <c r="C32" s="240">
        <v>0</v>
      </c>
      <c r="D32" s="240">
        <v>-1.87</v>
      </c>
      <c r="E32" s="240">
        <v>-2.6766666666666663</v>
      </c>
      <c r="F32" s="241">
        <v>-3.3733333333333335</v>
      </c>
      <c r="G32" s="233"/>
      <c r="H32" s="213"/>
      <c r="I32" s="253"/>
      <c r="J32" s="208">
        <v>4.313725490196077</v>
      </c>
      <c r="K32" s="209">
        <v>2.6027397260273997</v>
      </c>
    </row>
    <row r="33" spans="1:11" ht="12.75">
      <c r="A33" s="236" t="s">
        <v>42</v>
      </c>
      <c r="B33" s="261">
        <v>0</v>
      </c>
      <c r="C33" s="240">
        <v>0</v>
      </c>
      <c r="D33" s="240">
        <v>-2.7866666666666666</v>
      </c>
      <c r="E33" s="240">
        <v>-4.4</v>
      </c>
      <c r="F33" s="241">
        <v>-6.013333333333333</v>
      </c>
      <c r="G33" s="233"/>
      <c r="H33" s="213"/>
      <c r="I33" s="253"/>
      <c r="J33" s="208">
        <v>5.789473684210524</v>
      </c>
      <c r="K33" s="209">
        <v>3.6666666666666665</v>
      </c>
    </row>
    <row r="34" spans="1:11" ht="12.75">
      <c r="A34" s="236" t="s">
        <v>43</v>
      </c>
      <c r="B34" s="261">
        <v>0</v>
      </c>
      <c r="C34" s="240">
        <v>0</v>
      </c>
      <c r="D34" s="240">
        <v>-1.2466666666666668</v>
      </c>
      <c r="E34" s="240">
        <v>-1.6866666666666668</v>
      </c>
      <c r="F34" s="241">
        <v>-2.1266666666666665</v>
      </c>
      <c r="G34" s="233"/>
      <c r="H34" s="213"/>
      <c r="I34" s="253"/>
      <c r="J34" s="208">
        <v>3.529411764705882</v>
      </c>
      <c r="K34" s="209">
        <v>2.6086956521739113</v>
      </c>
    </row>
    <row r="35" spans="1:11" ht="12.75">
      <c r="A35" s="236" t="s">
        <v>44</v>
      </c>
      <c r="B35" s="261"/>
      <c r="C35" s="240"/>
      <c r="D35" s="240"/>
      <c r="E35" s="240"/>
      <c r="F35" s="241"/>
      <c r="G35" s="233"/>
      <c r="H35" s="213"/>
      <c r="I35" s="253"/>
      <c r="J35" s="208"/>
      <c r="K35" s="209"/>
    </row>
    <row r="36" spans="1:11" ht="12.75">
      <c r="A36" s="236" t="s">
        <v>45</v>
      </c>
      <c r="B36" s="261">
        <v>0</v>
      </c>
      <c r="C36" s="240">
        <v>0</v>
      </c>
      <c r="D36" s="240">
        <v>-3.74</v>
      </c>
      <c r="E36" s="240">
        <v>-5.5</v>
      </c>
      <c r="F36" s="241">
        <v>-8.433333333333332</v>
      </c>
      <c r="G36" s="233"/>
      <c r="H36" s="213"/>
      <c r="I36" s="253"/>
      <c r="J36" s="208">
        <v>4.7058823529411775</v>
      </c>
      <c r="K36" s="209">
        <v>5.333333333333331</v>
      </c>
    </row>
    <row r="37" spans="1:11" ht="12.75">
      <c r="A37" s="236" t="s">
        <v>46</v>
      </c>
      <c r="B37" s="261">
        <v>0</v>
      </c>
      <c r="C37" s="240">
        <v>0</v>
      </c>
      <c r="D37" s="240">
        <v>-1.87</v>
      </c>
      <c r="E37" s="240">
        <v>-2.97</v>
      </c>
      <c r="F37" s="241">
        <v>-3.6666666666666665</v>
      </c>
      <c r="G37" s="233"/>
      <c r="H37" s="213"/>
      <c r="I37" s="253"/>
      <c r="J37" s="208">
        <v>5.882352941176473</v>
      </c>
      <c r="K37" s="209">
        <v>2.345679012345678</v>
      </c>
    </row>
    <row r="38" spans="1:11" ht="12.75">
      <c r="A38" s="236" t="s">
        <v>47</v>
      </c>
      <c r="B38" s="261">
        <v>0</v>
      </c>
      <c r="C38" s="240">
        <v>0</v>
      </c>
      <c r="D38" s="240">
        <v>-1.21</v>
      </c>
      <c r="E38" s="240">
        <v>-1.6866666666666668</v>
      </c>
      <c r="F38" s="241">
        <v>-2.3833333333333333</v>
      </c>
      <c r="G38" s="233"/>
      <c r="H38" s="213"/>
      <c r="I38" s="253"/>
      <c r="J38" s="208">
        <v>3.9393939393939403</v>
      </c>
      <c r="K38" s="209">
        <v>4.1304347826086945</v>
      </c>
    </row>
    <row r="39" spans="1:11" ht="12.75">
      <c r="A39" s="236" t="s">
        <v>48</v>
      </c>
      <c r="B39" s="261">
        <v>0</v>
      </c>
      <c r="C39" s="240">
        <v>0</v>
      </c>
      <c r="D39" s="240">
        <v>-0.22</v>
      </c>
      <c r="E39" s="240">
        <v>-0.25666666666666665</v>
      </c>
      <c r="F39" s="241">
        <v>-0.3666666666666667</v>
      </c>
      <c r="G39" s="233"/>
      <c r="H39" s="213"/>
      <c r="I39" s="253"/>
      <c r="J39" s="208">
        <v>1.6666666666666674</v>
      </c>
      <c r="K39" s="209">
        <v>4.285714285714287</v>
      </c>
    </row>
    <row r="40" spans="1:11" ht="12.75">
      <c r="A40" s="236" t="s">
        <v>49</v>
      </c>
      <c r="B40" s="261">
        <v>0</v>
      </c>
      <c r="C40" s="240">
        <v>0</v>
      </c>
      <c r="D40" s="240">
        <v>-0.03666666666666667</v>
      </c>
      <c r="E40" s="240">
        <v>-0.03666666666666667</v>
      </c>
      <c r="F40" s="241">
        <v>-0.03666666666666667</v>
      </c>
      <c r="G40" s="233"/>
      <c r="H40" s="213"/>
      <c r="I40" s="253"/>
      <c r="J40" s="208">
        <v>0</v>
      </c>
      <c r="K40" s="209">
        <v>0</v>
      </c>
    </row>
    <row r="41" spans="1:11" ht="12.75">
      <c r="A41" s="236" t="s">
        <v>50</v>
      </c>
      <c r="B41" s="261">
        <v>0</v>
      </c>
      <c r="C41" s="240">
        <v>0</v>
      </c>
      <c r="D41" s="240">
        <v>-0.14666666666666667</v>
      </c>
      <c r="E41" s="240">
        <v>-2.4566666666666666</v>
      </c>
      <c r="F41" s="241">
        <v>-5.793333333333333</v>
      </c>
      <c r="G41" s="233"/>
      <c r="H41" s="213"/>
      <c r="I41" s="253"/>
      <c r="J41" s="208">
        <v>157.5</v>
      </c>
      <c r="K41" s="209">
        <v>13.582089552238804</v>
      </c>
    </row>
    <row r="42" spans="1:11" ht="12.75">
      <c r="A42" s="236" t="s">
        <v>51</v>
      </c>
      <c r="B42" s="261">
        <v>0</v>
      </c>
      <c r="C42" s="240">
        <v>0</v>
      </c>
      <c r="D42" s="240">
        <v>-0.4033333333333333</v>
      </c>
      <c r="E42" s="240">
        <v>-1.1366666666666667</v>
      </c>
      <c r="F42" s="241">
        <v>-1.87</v>
      </c>
      <c r="G42" s="233"/>
      <c r="H42" s="213"/>
      <c r="I42" s="253"/>
      <c r="J42" s="208">
        <v>18.181818181818183</v>
      </c>
      <c r="K42" s="209">
        <v>6.451612903225805</v>
      </c>
    </row>
    <row r="43" spans="1:11" ht="12.75">
      <c r="A43" s="236" t="s">
        <v>52</v>
      </c>
      <c r="B43" s="261">
        <v>0</v>
      </c>
      <c r="C43" s="240">
        <v>0</v>
      </c>
      <c r="D43" s="240">
        <v>-1.7233333333333332</v>
      </c>
      <c r="E43" s="240">
        <v>-2.42</v>
      </c>
      <c r="F43" s="241">
        <v>-3.08</v>
      </c>
      <c r="G43" s="233"/>
      <c r="H43" s="213"/>
      <c r="I43" s="253"/>
      <c r="J43" s="208">
        <v>4.042553191489363</v>
      </c>
      <c r="K43" s="209">
        <v>2.7272727272727257</v>
      </c>
    </row>
    <row r="44" spans="1:11" ht="12.75">
      <c r="A44" s="236" t="s">
        <v>53</v>
      </c>
      <c r="B44" s="261">
        <v>0</v>
      </c>
      <c r="C44" s="240">
        <v>0</v>
      </c>
      <c r="D44" s="240">
        <v>-2.1266666666666665</v>
      </c>
      <c r="E44" s="240">
        <v>-4.18</v>
      </c>
      <c r="F44" s="241">
        <v>-6.8566666666666665</v>
      </c>
      <c r="G44" s="233"/>
      <c r="H44" s="213"/>
      <c r="I44" s="253"/>
      <c r="J44" s="208">
        <v>9.655172413793103</v>
      </c>
      <c r="K44" s="209">
        <v>6.403508771929825</v>
      </c>
    </row>
    <row r="45" spans="1:11" ht="13.5" thickBot="1">
      <c r="A45" s="242" t="s">
        <v>54</v>
      </c>
      <c r="B45" s="262"/>
      <c r="C45" s="263"/>
      <c r="D45" s="263"/>
      <c r="E45" s="263"/>
      <c r="F45" s="264"/>
      <c r="G45" s="246"/>
      <c r="H45" s="255"/>
      <c r="I45" s="256"/>
      <c r="J45" s="247"/>
      <c r="K45" s="248"/>
    </row>
    <row r="46" spans="1:11" ht="12.75">
      <c r="A46" s="236" t="s">
        <v>20</v>
      </c>
      <c r="B46" s="261">
        <v>0</v>
      </c>
      <c r="C46" s="240">
        <v>0</v>
      </c>
      <c r="D46" s="240">
        <v>-54.37666666666665</v>
      </c>
      <c r="E46" s="240">
        <v>-74.65333333333334</v>
      </c>
      <c r="F46" s="241">
        <v>-112.31</v>
      </c>
      <c r="G46" s="233"/>
      <c r="H46" s="213"/>
      <c r="I46" s="253"/>
      <c r="J46" s="208">
        <v>3.7289278489548257</v>
      </c>
      <c r="K46" s="209">
        <v>5.0442043222003905</v>
      </c>
    </row>
    <row r="47" spans="1:11" ht="12.75">
      <c r="A47" s="236" t="s">
        <v>21</v>
      </c>
      <c r="B47" s="261">
        <v>0</v>
      </c>
      <c r="C47" s="240">
        <v>0</v>
      </c>
      <c r="D47" s="240">
        <v>-34.87</v>
      </c>
      <c r="E47" s="240">
        <v>-41.946666666666665</v>
      </c>
      <c r="F47" s="241">
        <v>-64.02</v>
      </c>
      <c r="G47" s="233"/>
      <c r="H47" s="213"/>
      <c r="I47" s="253"/>
      <c r="J47" s="208">
        <v>2.0294426919032627</v>
      </c>
      <c r="K47" s="209">
        <v>5.262237762237762</v>
      </c>
    </row>
    <row r="48" spans="1:11" ht="12.75">
      <c r="A48" s="236" t="s">
        <v>55</v>
      </c>
      <c r="B48" s="261">
        <v>0</v>
      </c>
      <c r="C48" s="240">
        <v>0</v>
      </c>
      <c r="D48" s="240">
        <v>-14.85</v>
      </c>
      <c r="E48" s="240">
        <v>-22.22</v>
      </c>
      <c r="F48" s="241">
        <v>-30.286666666666665</v>
      </c>
      <c r="G48" s="233"/>
      <c r="H48" s="213"/>
      <c r="I48" s="253"/>
      <c r="J48" s="208">
        <v>4.962962962962965</v>
      </c>
      <c r="K48" s="209">
        <v>3.6303630363036308</v>
      </c>
    </row>
    <row r="49" spans="1:11" ht="13.5" thickBot="1">
      <c r="A49" s="242" t="s">
        <v>22</v>
      </c>
      <c r="B49" s="262">
        <v>0</v>
      </c>
      <c r="C49" s="263">
        <v>0</v>
      </c>
      <c r="D49" s="263">
        <v>-0.8066666666666666</v>
      </c>
      <c r="E49" s="263">
        <v>-3.8866666666666667</v>
      </c>
      <c r="F49" s="264">
        <v>-8.066666666666666</v>
      </c>
      <c r="G49" s="249"/>
      <c r="H49" s="255"/>
      <c r="I49" s="256"/>
      <c r="J49" s="247">
        <v>38.18181818181819</v>
      </c>
      <c r="K49" s="248">
        <v>10.754716981132075</v>
      </c>
    </row>
    <row r="50" spans="1:11" ht="12.75">
      <c r="A50" t="s">
        <v>60</v>
      </c>
      <c r="J50" s="142"/>
      <c r="K50" s="142"/>
    </row>
    <row r="275" spans="1:7" ht="12.75">
      <c r="A275" s="77"/>
      <c r="B275" s="77"/>
      <c r="C275" s="77"/>
      <c r="D275" s="79"/>
      <c r="E275" s="79"/>
      <c r="F275" s="79"/>
      <c r="G275" s="77"/>
    </row>
    <row r="276" spans="1:7" ht="12.75">
      <c r="A276" s="77"/>
      <c r="B276" s="77"/>
      <c r="C276" s="77"/>
      <c r="D276" s="79"/>
      <c r="E276" s="79"/>
      <c r="F276" s="79"/>
      <c r="G276" s="77"/>
    </row>
    <row r="277" spans="1:7" ht="12.75">
      <c r="A277" s="77"/>
      <c r="B277" s="77"/>
      <c r="C277" s="77"/>
      <c r="D277" s="79"/>
      <c r="E277" s="79"/>
      <c r="F277" s="79"/>
      <c r="G277" s="77"/>
    </row>
    <row r="278" spans="1:7" ht="12.75">
      <c r="A278" s="77"/>
      <c r="B278" s="77"/>
      <c r="C278" s="77"/>
      <c r="D278" s="79"/>
      <c r="E278" s="79"/>
      <c r="F278" s="79"/>
      <c r="G278" s="77"/>
    </row>
    <row r="279" spans="1:7" ht="12.75">
      <c r="A279" s="77"/>
      <c r="B279" s="77"/>
      <c r="C279" s="77"/>
      <c r="D279" s="79"/>
      <c r="E279" s="79"/>
      <c r="F279" s="79"/>
      <c r="G279" s="77"/>
    </row>
    <row r="280" spans="1:7" ht="12.75">
      <c r="A280" s="77"/>
      <c r="B280" s="77"/>
      <c r="C280" s="77"/>
      <c r="D280" s="79"/>
      <c r="E280" s="79"/>
      <c r="F280" s="79"/>
      <c r="G280" s="77"/>
    </row>
    <row r="281" spans="1:7" ht="12.75">
      <c r="A281" s="77"/>
      <c r="B281" s="77"/>
      <c r="C281" s="77"/>
      <c r="D281" s="79"/>
      <c r="E281" s="79"/>
      <c r="F281" s="79"/>
      <c r="G281" s="77"/>
    </row>
    <row r="282" spans="1:7" ht="12.75">
      <c r="A282" s="77"/>
      <c r="B282" s="77"/>
      <c r="C282" s="77"/>
      <c r="D282" s="79"/>
      <c r="E282" s="79"/>
      <c r="F282" s="79"/>
      <c r="G282" s="77"/>
    </row>
    <row r="283" spans="1:7" ht="12.75">
      <c r="A283" s="77"/>
      <c r="B283" s="77"/>
      <c r="C283" s="77"/>
      <c r="D283" s="79"/>
      <c r="E283" s="79"/>
      <c r="F283" s="79"/>
      <c r="G283" s="77"/>
    </row>
    <row r="284" spans="1:7" ht="12.75">
      <c r="A284" s="77"/>
      <c r="B284" s="77"/>
      <c r="C284" s="77"/>
      <c r="D284" s="79"/>
      <c r="E284" s="79"/>
      <c r="F284" s="79"/>
      <c r="G284" s="77"/>
    </row>
    <row r="285" spans="1:7" ht="12.75">
      <c r="A285" s="77"/>
      <c r="B285" s="77"/>
      <c r="C285" s="77"/>
      <c r="D285" s="79"/>
      <c r="E285" s="79"/>
      <c r="F285" s="79"/>
      <c r="G285" s="77"/>
    </row>
    <row r="286" spans="1:7" ht="12.75">
      <c r="A286" s="77"/>
      <c r="B286" s="77"/>
      <c r="C286" s="77"/>
      <c r="D286" s="79"/>
      <c r="E286" s="79"/>
      <c r="F286" s="79"/>
      <c r="G286" s="77"/>
    </row>
    <row r="287" spans="1:7" ht="12.75">
      <c r="A287" s="77"/>
      <c r="B287" s="77"/>
      <c r="C287" s="77"/>
      <c r="D287" s="79"/>
      <c r="E287" s="79"/>
      <c r="F287" s="79"/>
      <c r="G287" s="77"/>
    </row>
    <row r="288" spans="1:7" ht="12.75">
      <c r="A288" s="77"/>
      <c r="B288" s="77"/>
      <c r="C288" s="77"/>
      <c r="D288" s="79"/>
      <c r="E288" s="79"/>
      <c r="F288" s="79"/>
      <c r="G288" s="77"/>
    </row>
    <row r="289" spans="1:7" ht="12.75">
      <c r="A289" s="77"/>
      <c r="B289" s="77"/>
      <c r="C289" s="77"/>
      <c r="D289" s="79"/>
      <c r="E289" s="79"/>
      <c r="F289" s="79"/>
      <c r="G289" s="77"/>
    </row>
    <row r="290" spans="1:7" ht="12.75">
      <c r="A290" s="77"/>
      <c r="B290" s="77"/>
      <c r="C290" s="77"/>
      <c r="D290" s="79"/>
      <c r="E290" s="79"/>
      <c r="F290" s="79"/>
      <c r="G290" s="77"/>
    </row>
    <row r="291" spans="1:7" ht="12.75">
      <c r="A291" s="77"/>
      <c r="B291" s="77"/>
      <c r="C291" s="77"/>
      <c r="D291" s="79"/>
      <c r="E291" s="79"/>
      <c r="F291" s="79"/>
      <c r="G291" s="77"/>
    </row>
    <row r="292" spans="1:7" ht="12.75">
      <c r="A292" s="77"/>
      <c r="B292" s="77"/>
      <c r="C292" s="77"/>
      <c r="D292" s="79"/>
      <c r="E292" s="79"/>
      <c r="F292" s="79"/>
      <c r="G292" s="77"/>
    </row>
    <row r="293" spans="1:7" ht="12.75">
      <c r="A293" s="77"/>
      <c r="B293" s="77"/>
      <c r="C293" s="77"/>
      <c r="D293" s="79"/>
      <c r="E293" s="79"/>
      <c r="F293" s="79"/>
      <c r="G293" s="77"/>
    </row>
    <row r="294" spans="1:7" ht="12.75">
      <c r="A294" s="77"/>
      <c r="B294" s="77"/>
      <c r="C294" s="77"/>
      <c r="D294" s="79"/>
      <c r="E294" s="79"/>
      <c r="F294" s="79"/>
      <c r="G294" s="77"/>
    </row>
    <row r="295" spans="1:7" ht="12.75">
      <c r="A295" s="77"/>
      <c r="B295" s="77"/>
      <c r="C295" s="77"/>
      <c r="D295" s="79"/>
      <c r="E295" s="79"/>
      <c r="F295" s="79"/>
      <c r="G295" s="77"/>
    </row>
    <row r="296" spans="1:7" ht="12.75">
      <c r="A296" s="77"/>
      <c r="B296" s="77"/>
      <c r="C296" s="77"/>
      <c r="D296" s="79"/>
      <c r="E296" s="79"/>
      <c r="F296" s="79"/>
      <c r="G296" s="77"/>
    </row>
    <row r="297" spans="1:7" ht="12.75">
      <c r="A297" s="77"/>
      <c r="B297" s="77"/>
      <c r="C297" s="77"/>
      <c r="D297" s="79"/>
      <c r="E297" s="79"/>
      <c r="F297" s="79"/>
      <c r="G297" s="77"/>
    </row>
    <row r="298" spans="1:7" ht="12.75">
      <c r="A298" s="77"/>
      <c r="B298" s="77"/>
      <c r="C298" s="77"/>
      <c r="D298" s="79"/>
      <c r="E298" s="79"/>
      <c r="F298" s="79"/>
      <c r="G298" s="77"/>
    </row>
    <row r="299" spans="1:7" ht="12.75">
      <c r="A299" s="77"/>
      <c r="B299" s="77"/>
      <c r="C299" s="77"/>
      <c r="D299" s="79"/>
      <c r="E299" s="79"/>
      <c r="F299" s="79"/>
      <c r="G299" s="77"/>
    </row>
    <row r="300" spans="1:7" ht="12.75">
      <c r="A300" s="77"/>
      <c r="B300" s="77"/>
      <c r="C300" s="77"/>
      <c r="D300" s="79"/>
      <c r="E300" s="79"/>
      <c r="F300" s="79"/>
      <c r="G300" s="77"/>
    </row>
    <row r="301" spans="1:7" ht="12.75">
      <c r="A301" s="77"/>
      <c r="B301" s="77"/>
      <c r="C301" s="77"/>
      <c r="D301" s="79"/>
      <c r="E301" s="79"/>
      <c r="F301" s="79"/>
      <c r="G301" s="77"/>
    </row>
    <row r="302" spans="1:7" ht="12.75">
      <c r="A302" s="77"/>
      <c r="B302" s="77"/>
      <c r="C302" s="77"/>
      <c r="D302" s="79"/>
      <c r="E302" s="79"/>
      <c r="F302" s="79"/>
      <c r="G302" s="77"/>
    </row>
    <row r="303" spans="1:7" ht="12.75">
      <c r="A303" s="77"/>
      <c r="B303" s="77"/>
      <c r="C303" s="77"/>
      <c r="D303" s="79"/>
      <c r="E303" s="79"/>
      <c r="F303" s="79"/>
      <c r="G303" s="77"/>
    </row>
    <row r="304" spans="1:7" ht="12.75">
      <c r="A304" s="77"/>
      <c r="B304" s="77"/>
      <c r="C304" s="77"/>
      <c r="D304" s="79"/>
      <c r="E304" s="79"/>
      <c r="F304" s="79"/>
      <c r="G304" s="77"/>
    </row>
    <row r="305" spans="1:7" ht="12.75">
      <c r="A305" s="77"/>
      <c r="B305" s="77"/>
      <c r="C305" s="77"/>
      <c r="D305" s="79"/>
      <c r="E305" s="79"/>
      <c r="F305" s="79"/>
      <c r="G305" s="77"/>
    </row>
    <row r="306" spans="1:7" ht="12.75">
      <c r="A306" s="77"/>
      <c r="B306" s="77"/>
      <c r="C306" s="77"/>
      <c r="D306" s="79"/>
      <c r="E306" s="79"/>
      <c r="F306" s="79"/>
      <c r="G306" s="77"/>
    </row>
    <row r="307" spans="1:7" ht="12.75">
      <c r="A307" s="77"/>
      <c r="B307" s="77"/>
      <c r="C307" s="77"/>
      <c r="D307" s="79"/>
      <c r="E307" s="79"/>
      <c r="F307" s="79"/>
      <c r="G307" s="77"/>
    </row>
    <row r="308" spans="1:7" ht="12.75">
      <c r="A308" s="77"/>
      <c r="B308" s="77"/>
      <c r="C308" s="77"/>
      <c r="D308" s="79"/>
      <c r="E308" s="79"/>
      <c r="F308" s="79"/>
      <c r="G308" s="77"/>
    </row>
    <row r="309" spans="1:7" ht="12.75">
      <c r="A309" s="77"/>
      <c r="B309" s="77"/>
      <c r="C309" s="77"/>
      <c r="D309" s="79"/>
      <c r="E309" s="79"/>
      <c r="F309" s="79"/>
      <c r="G309" s="77"/>
    </row>
    <row r="310" spans="1:7" ht="12.75">
      <c r="A310" s="77"/>
      <c r="B310" s="77"/>
      <c r="C310" s="77"/>
      <c r="D310" s="79"/>
      <c r="E310" s="79"/>
      <c r="F310" s="79"/>
      <c r="G310" s="77"/>
    </row>
    <row r="311" spans="1:7" ht="12.75">
      <c r="A311" s="77"/>
      <c r="B311" s="77"/>
      <c r="C311" s="77"/>
      <c r="D311" s="79"/>
      <c r="E311" s="79"/>
      <c r="F311" s="79"/>
      <c r="G311" s="77"/>
    </row>
    <row r="312" spans="1:7" ht="12.75">
      <c r="A312" s="77"/>
      <c r="B312" s="77"/>
      <c r="C312" s="77"/>
      <c r="D312" s="79"/>
      <c r="E312" s="79"/>
      <c r="F312" s="79"/>
      <c r="G312" s="77"/>
    </row>
    <row r="313" spans="1:7" ht="12.75">
      <c r="A313" s="77"/>
      <c r="B313" s="77"/>
      <c r="C313" s="77"/>
      <c r="D313" s="79"/>
      <c r="E313" s="79"/>
      <c r="F313" s="79"/>
      <c r="G313" s="77"/>
    </row>
    <row r="314" spans="1:7" ht="12.75">
      <c r="A314" s="77"/>
      <c r="B314" s="77"/>
      <c r="C314" s="77"/>
      <c r="D314" s="79"/>
      <c r="E314" s="79"/>
      <c r="F314" s="79"/>
      <c r="G314" s="77"/>
    </row>
    <row r="315" spans="1:7" ht="12.75">
      <c r="A315" s="77"/>
      <c r="B315" s="77"/>
      <c r="C315" s="77"/>
      <c r="D315" s="79"/>
      <c r="E315" s="79"/>
      <c r="F315" s="79"/>
      <c r="G315" s="77"/>
    </row>
    <row r="316" spans="1:7" ht="12.75">
      <c r="A316" s="77"/>
      <c r="B316" s="77"/>
      <c r="C316" s="77"/>
      <c r="D316" s="79"/>
      <c r="E316" s="79"/>
      <c r="F316" s="79"/>
      <c r="G316" s="77"/>
    </row>
    <row r="317" spans="1:7" ht="12.75">
      <c r="A317" s="77"/>
      <c r="B317" s="77"/>
      <c r="C317" s="77"/>
      <c r="D317" s="79"/>
      <c r="E317" s="79"/>
      <c r="F317" s="79"/>
      <c r="G317" s="77"/>
    </row>
    <row r="318" spans="1:7" ht="12.75">
      <c r="A318" s="77"/>
      <c r="B318" s="77"/>
      <c r="C318" s="77"/>
      <c r="D318" s="79"/>
      <c r="E318" s="79"/>
      <c r="F318" s="79"/>
      <c r="G318" s="77"/>
    </row>
    <row r="319" spans="1:7" ht="12.75">
      <c r="A319" s="77"/>
      <c r="B319" s="77"/>
      <c r="C319" s="77"/>
      <c r="D319" s="79"/>
      <c r="E319" s="79"/>
      <c r="F319" s="79"/>
      <c r="G319" s="77"/>
    </row>
    <row r="320" spans="1:7" ht="12.75">
      <c r="A320" s="77"/>
      <c r="B320" s="77"/>
      <c r="C320" s="77"/>
      <c r="D320" s="79"/>
      <c r="E320" s="79"/>
      <c r="F320" s="79"/>
      <c r="G320" s="77"/>
    </row>
    <row r="321" spans="1:7" ht="12.75">
      <c r="A321" s="77"/>
      <c r="B321" s="77"/>
      <c r="C321" s="77"/>
      <c r="D321" s="79"/>
      <c r="E321" s="79"/>
      <c r="F321" s="79"/>
      <c r="G321" s="77"/>
    </row>
    <row r="322" spans="1:7" ht="12.75">
      <c r="A322" s="77"/>
      <c r="B322" s="77"/>
      <c r="C322" s="77"/>
      <c r="D322" s="79"/>
      <c r="E322" s="79"/>
      <c r="F322" s="79"/>
      <c r="G322" s="77"/>
    </row>
    <row r="323" spans="1:7" ht="12.75">
      <c r="A323" s="77"/>
      <c r="B323" s="77"/>
      <c r="C323" s="77"/>
      <c r="D323" s="79"/>
      <c r="E323" s="79"/>
      <c r="F323" s="79"/>
      <c r="G323" s="77"/>
    </row>
    <row r="324" spans="1:7" ht="12.75">
      <c r="A324" s="77"/>
      <c r="B324" s="77"/>
      <c r="C324" s="77"/>
      <c r="D324" s="79"/>
      <c r="E324" s="79"/>
      <c r="F324" s="79"/>
      <c r="G324" s="77"/>
    </row>
    <row r="325" spans="1:7" ht="12.75">
      <c r="A325" s="77"/>
      <c r="B325" s="77"/>
      <c r="C325" s="77"/>
      <c r="D325" s="79"/>
      <c r="E325" s="79"/>
      <c r="F325" s="79"/>
      <c r="G325" s="77"/>
    </row>
    <row r="326" spans="1:7" ht="12.75">
      <c r="A326" s="77"/>
      <c r="B326" s="77"/>
      <c r="C326" s="77"/>
      <c r="D326" s="79"/>
      <c r="E326" s="79"/>
      <c r="F326" s="79"/>
      <c r="G326" s="77"/>
    </row>
    <row r="327" spans="1:7" ht="12.75">
      <c r="A327" s="77"/>
      <c r="B327" s="77"/>
      <c r="C327" s="77"/>
      <c r="D327" s="79"/>
      <c r="E327" s="79"/>
      <c r="F327" s="79"/>
      <c r="G327" s="77"/>
    </row>
    <row r="328" spans="1:7" ht="12.75">
      <c r="A328" s="77"/>
      <c r="B328" s="77"/>
      <c r="C328" s="77"/>
      <c r="D328" s="79"/>
      <c r="E328" s="79"/>
      <c r="F328" s="79"/>
      <c r="G328" s="77"/>
    </row>
    <row r="329" spans="1:7" ht="12.75">
      <c r="A329" s="77"/>
      <c r="B329" s="77"/>
      <c r="C329" s="77"/>
      <c r="D329" s="79"/>
      <c r="E329" s="79"/>
      <c r="F329" s="79"/>
      <c r="G329" s="77"/>
    </row>
    <row r="330" spans="1:7" ht="12.75">
      <c r="A330" s="77"/>
      <c r="B330" s="77"/>
      <c r="C330" s="77"/>
      <c r="D330" s="79"/>
      <c r="E330" s="79"/>
      <c r="F330" s="79"/>
      <c r="G330" s="77"/>
    </row>
    <row r="331" spans="1:7" ht="12.75">
      <c r="A331" s="77"/>
      <c r="B331" s="77"/>
      <c r="C331" s="77"/>
      <c r="D331" s="79"/>
      <c r="E331" s="79"/>
      <c r="F331" s="79"/>
      <c r="G331" s="77"/>
    </row>
    <row r="332" spans="1:7" ht="12.75">
      <c r="A332" s="77"/>
      <c r="B332" s="77"/>
      <c r="C332" s="77"/>
      <c r="D332" s="79"/>
      <c r="E332" s="79"/>
      <c r="F332" s="79"/>
      <c r="G332" s="77"/>
    </row>
    <row r="333" spans="1:7" ht="12.75">
      <c r="A333" s="77"/>
      <c r="B333" s="77"/>
      <c r="C333" s="77"/>
      <c r="D333" s="79"/>
      <c r="E333" s="79"/>
      <c r="F333" s="79"/>
      <c r="G333" s="77"/>
    </row>
    <row r="334" spans="1:7" ht="12.75">
      <c r="A334" s="77"/>
      <c r="B334" s="77"/>
      <c r="C334" s="77"/>
      <c r="D334" s="79"/>
      <c r="E334" s="79"/>
      <c r="F334" s="79"/>
      <c r="G334" s="77"/>
    </row>
    <row r="335" spans="1:7" ht="12.75">
      <c r="A335" s="77"/>
      <c r="B335" s="77"/>
      <c r="C335" s="77"/>
      <c r="D335" s="79"/>
      <c r="E335" s="79"/>
      <c r="F335" s="79"/>
      <c r="G335" s="77"/>
    </row>
    <row r="336" spans="1:7" ht="12.75">
      <c r="A336" s="77"/>
      <c r="B336" s="77"/>
      <c r="C336" s="77"/>
      <c r="D336" s="79"/>
      <c r="E336" s="79"/>
      <c r="F336" s="79"/>
      <c r="G336" s="77"/>
    </row>
    <row r="337" spans="1:7" ht="12.75">
      <c r="A337" s="77"/>
      <c r="B337" s="77"/>
      <c r="C337" s="77"/>
      <c r="D337" s="79"/>
      <c r="E337" s="79"/>
      <c r="F337" s="79"/>
      <c r="G337" s="77"/>
    </row>
    <row r="338" spans="1:7" ht="12.75">
      <c r="A338" s="77"/>
      <c r="B338" s="77"/>
      <c r="C338" s="77"/>
      <c r="D338" s="79"/>
      <c r="E338" s="79"/>
      <c r="F338" s="79"/>
      <c r="G338" s="77"/>
    </row>
    <row r="339" spans="1:7" ht="12.75">
      <c r="A339" s="77"/>
      <c r="B339" s="77"/>
      <c r="C339" s="77"/>
      <c r="D339" s="79"/>
      <c r="E339" s="79"/>
      <c r="F339" s="79"/>
      <c r="G339" s="77"/>
    </row>
    <row r="340" spans="1:7" ht="12.75">
      <c r="A340" s="77"/>
      <c r="B340" s="77"/>
      <c r="C340" s="77"/>
      <c r="D340" s="79"/>
      <c r="E340" s="79"/>
      <c r="F340" s="79"/>
      <c r="G340" s="77"/>
    </row>
    <row r="341" spans="1:7" ht="12.75">
      <c r="A341" s="77"/>
      <c r="B341" s="77"/>
      <c r="C341" s="77"/>
      <c r="D341" s="79"/>
      <c r="E341" s="79"/>
      <c r="F341" s="79"/>
      <c r="G341" s="77"/>
    </row>
    <row r="342" spans="1:7" ht="12.75">
      <c r="A342" s="77"/>
      <c r="B342" s="77"/>
      <c r="C342" s="77"/>
      <c r="D342" s="79"/>
      <c r="E342" s="79"/>
      <c r="F342" s="79"/>
      <c r="G342" s="77"/>
    </row>
    <row r="343" spans="1:7" ht="12.75">
      <c r="A343" s="77"/>
      <c r="B343" s="77"/>
      <c r="C343" s="77"/>
      <c r="D343" s="79"/>
      <c r="E343" s="79"/>
      <c r="F343" s="79"/>
      <c r="G343" s="77"/>
    </row>
    <row r="344" spans="1:7" ht="12.75">
      <c r="A344" s="77"/>
      <c r="B344" s="77"/>
      <c r="C344" s="77"/>
      <c r="D344" s="79"/>
      <c r="E344" s="79"/>
      <c r="F344" s="79"/>
      <c r="G344" s="77"/>
    </row>
    <row r="345" spans="1:7" ht="12.75">
      <c r="A345" s="77"/>
      <c r="B345" s="77"/>
      <c r="C345" s="77"/>
      <c r="D345" s="79"/>
      <c r="E345" s="79"/>
      <c r="F345" s="79"/>
      <c r="G345" s="77"/>
    </row>
    <row r="346" spans="1:7" ht="12.75">
      <c r="A346" s="77"/>
      <c r="B346" s="77"/>
      <c r="C346" s="77"/>
      <c r="D346" s="79"/>
      <c r="E346" s="79"/>
      <c r="F346" s="79"/>
      <c r="G346" s="77"/>
    </row>
    <row r="347" spans="1:7" ht="12.75">
      <c r="A347" s="77"/>
      <c r="B347" s="77"/>
      <c r="C347" s="77"/>
      <c r="D347" s="79"/>
      <c r="E347" s="79"/>
      <c r="F347" s="79"/>
      <c r="G347" s="77"/>
    </row>
    <row r="348" spans="1:7" ht="12.75">
      <c r="A348" s="77"/>
      <c r="B348" s="77"/>
      <c r="C348" s="77"/>
      <c r="D348" s="79"/>
      <c r="E348" s="79"/>
      <c r="F348" s="79"/>
      <c r="G348" s="77"/>
    </row>
    <row r="349" spans="1:7" ht="12.75">
      <c r="A349" s="77"/>
      <c r="B349" s="77"/>
      <c r="C349" s="77"/>
      <c r="D349" s="79"/>
      <c r="E349" s="79"/>
      <c r="F349" s="79"/>
      <c r="G349" s="77"/>
    </row>
    <row r="350" spans="1:7" ht="12.75">
      <c r="A350" s="77"/>
      <c r="B350" s="77"/>
      <c r="C350" s="77"/>
      <c r="D350" s="79"/>
      <c r="E350" s="79"/>
      <c r="F350" s="79"/>
      <c r="G350" s="77"/>
    </row>
    <row r="351" spans="1:7" ht="12.75">
      <c r="A351" s="77"/>
      <c r="B351" s="77"/>
      <c r="C351" s="77"/>
      <c r="D351" s="79"/>
      <c r="E351" s="79"/>
      <c r="F351" s="79"/>
      <c r="G351" s="77"/>
    </row>
    <row r="352" spans="1:7" ht="12.75">
      <c r="A352" s="77"/>
      <c r="B352" s="77"/>
      <c r="C352" s="77"/>
      <c r="D352" s="79"/>
      <c r="E352" s="79"/>
      <c r="F352" s="79"/>
      <c r="G352" s="77"/>
    </row>
    <row r="353" spans="1:7" ht="12.75">
      <c r="A353" s="77"/>
      <c r="B353" s="77"/>
      <c r="C353" s="77"/>
      <c r="D353" s="79"/>
      <c r="E353" s="79"/>
      <c r="F353" s="79"/>
      <c r="G353" s="77"/>
    </row>
    <row r="354" spans="1:7" ht="12.75">
      <c r="A354" s="77"/>
      <c r="B354" s="77"/>
      <c r="C354" s="77"/>
      <c r="D354" s="79"/>
      <c r="E354" s="79"/>
      <c r="F354" s="79"/>
      <c r="G354" s="77"/>
    </row>
    <row r="355" spans="1:7" ht="12.75">
      <c r="A355" s="77"/>
      <c r="B355" s="77"/>
      <c r="C355" s="77"/>
      <c r="D355" s="79"/>
      <c r="E355" s="79"/>
      <c r="F355" s="79"/>
      <c r="G355" s="77"/>
    </row>
    <row r="356" spans="1:7" ht="12.75">
      <c r="A356" s="77"/>
      <c r="B356" s="77"/>
      <c r="C356" s="77"/>
      <c r="D356" s="79"/>
      <c r="E356" s="79"/>
      <c r="F356" s="79"/>
      <c r="G356" s="77"/>
    </row>
    <row r="357" spans="1:7" ht="12.75">
      <c r="A357" s="77"/>
      <c r="B357" s="77"/>
      <c r="C357" s="77"/>
      <c r="D357" s="79"/>
      <c r="E357" s="79"/>
      <c r="F357" s="79"/>
      <c r="G357" s="77"/>
    </row>
    <row r="358" spans="1:7" ht="12.75">
      <c r="A358" s="77"/>
      <c r="B358" s="77"/>
      <c r="C358" s="77"/>
      <c r="D358" s="79"/>
      <c r="E358" s="79"/>
      <c r="F358" s="79"/>
      <c r="G358" s="77"/>
    </row>
    <row r="359" spans="1:7" ht="12.75">
      <c r="A359" s="77"/>
      <c r="B359" s="77"/>
      <c r="C359" s="77"/>
      <c r="D359" s="79"/>
      <c r="E359" s="79"/>
      <c r="F359" s="79"/>
      <c r="G359" s="77"/>
    </row>
    <row r="360" spans="1:7" ht="12.75">
      <c r="A360" s="77"/>
      <c r="B360" s="77"/>
      <c r="C360" s="77"/>
      <c r="D360" s="79"/>
      <c r="E360" s="79"/>
      <c r="F360" s="79"/>
      <c r="G360" s="77"/>
    </row>
    <row r="361" spans="1:7" ht="12.75">
      <c r="A361" s="63"/>
      <c r="B361" s="63"/>
      <c r="C361" s="63"/>
      <c r="D361" s="78"/>
      <c r="E361" s="78"/>
      <c r="F361" s="78"/>
      <c r="G361" s="63"/>
    </row>
    <row r="362" spans="1:7" ht="12.75">
      <c r="A362" s="63"/>
      <c r="B362" s="63"/>
      <c r="C362" s="63"/>
      <c r="D362" s="78"/>
      <c r="E362" s="78"/>
      <c r="F362" s="78"/>
      <c r="G362" s="63"/>
    </row>
    <row r="363" spans="1:7" ht="12.75">
      <c r="A363" s="63"/>
      <c r="B363" s="63"/>
      <c r="C363" s="63"/>
      <c r="D363" s="78"/>
      <c r="E363" s="78"/>
      <c r="F363" s="78"/>
      <c r="G363" s="63"/>
    </row>
    <row r="364" spans="1:7" ht="12.75">
      <c r="A364" s="63"/>
      <c r="B364" s="63"/>
      <c r="C364" s="63"/>
      <c r="D364" s="78"/>
      <c r="E364" s="78"/>
      <c r="F364" s="78"/>
      <c r="G364" s="63"/>
    </row>
    <row r="365" spans="1:7" ht="12.75">
      <c r="A365" s="63"/>
      <c r="B365" s="63"/>
      <c r="C365" s="63"/>
      <c r="D365" s="78"/>
      <c r="E365" s="78"/>
      <c r="F365" s="78"/>
      <c r="G365" s="63"/>
    </row>
    <row r="366" spans="1:7" ht="12.75">
      <c r="A366" s="63"/>
      <c r="B366" s="63"/>
      <c r="C366" s="63"/>
      <c r="D366" s="78"/>
      <c r="E366" s="78"/>
      <c r="F366" s="78"/>
      <c r="G366" s="63"/>
    </row>
    <row r="367" spans="1:7" ht="12.75">
      <c r="A367" s="63"/>
      <c r="B367" s="63"/>
      <c r="C367" s="63"/>
      <c r="D367" s="78"/>
      <c r="E367" s="78"/>
      <c r="F367" s="78"/>
      <c r="G367" s="63"/>
    </row>
    <row r="368" spans="1:7" ht="12.75">
      <c r="A368" s="63"/>
      <c r="B368" s="63"/>
      <c r="C368" s="63"/>
      <c r="D368" s="78"/>
      <c r="E368" s="78"/>
      <c r="F368" s="78"/>
      <c r="G368" s="63"/>
    </row>
    <row r="369" spans="1:7" ht="12.75">
      <c r="A369" s="63"/>
      <c r="B369" s="63"/>
      <c r="C369" s="63"/>
      <c r="D369" s="78"/>
      <c r="E369" s="78"/>
      <c r="F369" s="78"/>
      <c r="G369" s="63"/>
    </row>
    <row r="370" spans="1:7" ht="12.75">
      <c r="A370" s="63"/>
      <c r="B370" s="63"/>
      <c r="C370" s="63"/>
      <c r="D370" s="78"/>
      <c r="E370" s="78"/>
      <c r="F370" s="78"/>
      <c r="G370" s="63"/>
    </row>
    <row r="371" spans="1:7" ht="12.75">
      <c r="A371" s="63"/>
      <c r="B371" s="63"/>
      <c r="C371" s="63"/>
      <c r="D371" s="78"/>
      <c r="E371" s="78"/>
      <c r="F371" s="78"/>
      <c r="G371" s="63"/>
    </row>
    <row r="372" spans="1:7" ht="12.75">
      <c r="A372" s="63"/>
      <c r="B372" s="63"/>
      <c r="C372" s="63"/>
      <c r="D372" s="78"/>
      <c r="E372" s="78"/>
      <c r="F372" s="78"/>
      <c r="G372" s="63"/>
    </row>
    <row r="373" spans="1:7" ht="12.75">
      <c r="A373" s="63"/>
      <c r="B373" s="63"/>
      <c r="C373" s="63"/>
      <c r="D373" s="78"/>
      <c r="E373" s="78"/>
      <c r="F373" s="78"/>
      <c r="G373" s="63"/>
    </row>
    <row r="374" spans="1:7" ht="12.75">
      <c r="A374" s="63"/>
      <c r="B374" s="63"/>
      <c r="C374" s="63"/>
      <c r="D374" s="78"/>
      <c r="E374" s="78"/>
      <c r="F374" s="78"/>
      <c r="G374" s="63"/>
    </row>
    <row r="375" spans="1:7" ht="12.75">
      <c r="A375" s="63"/>
      <c r="B375" s="63"/>
      <c r="C375" s="63"/>
      <c r="D375" s="78"/>
      <c r="E375" s="78"/>
      <c r="F375" s="78"/>
      <c r="G375" s="63"/>
    </row>
    <row r="376" spans="1:7" ht="12.75">
      <c r="A376" s="63"/>
      <c r="B376" s="63"/>
      <c r="C376" s="63"/>
      <c r="D376" s="78"/>
      <c r="E376" s="78"/>
      <c r="F376" s="78"/>
      <c r="G376" s="63"/>
    </row>
    <row r="377" spans="1:7" ht="12.75">
      <c r="A377" s="63"/>
      <c r="B377" s="63"/>
      <c r="C377" s="63"/>
      <c r="D377" s="78"/>
      <c r="E377" s="78"/>
      <c r="F377" s="78"/>
      <c r="G377" s="63"/>
    </row>
    <row r="378" spans="1:7" ht="12.75">
      <c r="A378" s="63"/>
      <c r="B378" s="63"/>
      <c r="C378" s="63"/>
      <c r="D378" s="78"/>
      <c r="E378" s="78"/>
      <c r="F378" s="78"/>
      <c r="G378" s="63"/>
    </row>
    <row r="379" spans="1:7" ht="12.75">
      <c r="A379" s="63"/>
      <c r="B379" s="63"/>
      <c r="C379" s="63"/>
      <c r="D379" s="78"/>
      <c r="E379" s="78"/>
      <c r="F379" s="78"/>
      <c r="G379" s="63"/>
    </row>
    <row r="380" spans="1:7" ht="12.75">
      <c r="A380" s="63"/>
      <c r="B380" s="63"/>
      <c r="C380" s="63"/>
      <c r="D380" s="78"/>
      <c r="E380" s="78"/>
      <c r="F380" s="78"/>
      <c r="G380" s="63"/>
    </row>
    <row r="381" spans="1:7" ht="12.75">
      <c r="A381" s="63"/>
      <c r="B381" s="63"/>
      <c r="C381" s="63"/>
      <c r="D381" s="78"/>
      <c r="E381" s="78"/>
      <c r="F381" s="78"/>
      <c r="G381" s="63"/>
    </row>
    <row r="382" spans="1:7" ht="12.75">
      <c r="A382" s="63"/>
      <c r="B382" s="63"/>
      <c r="C382" s="63"/>
      <c r="D382" s="78"/>
      <c r="E382" s="78"/>
      <c r="F382" s="78"/>
      <c r="G382" s="63"/>
    </row>
    <row r="383" spans="1:7" ht="12.75">
      <c r="A383" s="63"/>
      <c r="B383" s="63"/>
      <c r="C383" s="63"/>
      <c r="D383" s="78"/>
      <c r="E383" s="78"/>
      <c r="F383" s="78"/>
      <c r="G383" s="63"/>
    </row>
    <row r="384" spans="1:7" ht="12.75">
      <c r="A384" s="63"/>
      <c r="B384" s="63"/>
      <c r="C384" s="63"/>
      <c r="D384" s="78"/>
      <c r="E384" s="78"/>
      <c r="F384" s="78"/>
      <c r="G384" s="63"/>
    </row>
    <row r="385" spans="1:7" ht="12.75">
      <c r="A385" s="63"/>
      <c r="B385" s="63"/>
      <c r="C385" s="63"/>
      <c r="D385" s="78"/>
      <c r="E385" s="78"/>
      <c r="F385" s="78"/>
      <c r="G385" s="63"/>
    </row>
    <row r="386" spans="1:7" ht="12.75">
      <c r="A386" s="63"/>
      <c r="B386" s="63"/>
      <c r="C386" s="63"/>
      <c r="D386" s="78"/>
      <c r="E386" s="78"/>
      <c r="F386" s="78"/>
      <c r="G386" s="63"/>
    </row>
    <row r="387" spans="1:7" ht="12.75">
      <c r="A387" s="63"/>
      <c r="B387" s="63"/>
      <c r="C387" s="63"/>
      <c r="D387" s="78"/>
      <c r="E387" s="78"/>
      <c r="F387" s="78"/>
      <c r="G387" s="63"/>
    </row>
    <row r="388" spans="1:7" ht="12.75">
      <c r="A388" s="63"/>
      <c r="B388" s="63"/>
      <c r="C388" s="63"/>
      <c r="D388" s="78"/>
      <c r="E388" s="78"/>
      <c r="F388" s="78"/>
      <c r="G388" s="63"/>
    </row>
    <row r="389" spans="1:7" ht="12.75">
      <c r="A389" s="63"/>
      <c r="B389" s="63"/>
      <c r="C389" s="63"/>
      <c r="D389" s="78"/>
      <c r="E389" s="78"/>
      <c r="F389" s="78"/>
      <c r="G389" s="63"/>
    </row>
    <row r="390" spans="1:7" ht="12.75">
      <c r="A390" s="63"/>
      <c r="B390" s="63"/>
      <c r="C390" s="63"/>
      <c r="D390" s="78"/>
      <c r="E390" s="78"/>
      <c r="F390" s="78"/>
      <c r="G390" s="63"/>
    </row>
    <row r="391" spans="1:7" ht="12.75">
      <c r="A391" s="63"/>
      <c r="B391" s="63"/>
      <c r="C391" s="63"/>
      <c r="D391" s="78"/>
      <c r="E391" s="78"/>
      <c r="F391" s="78"/>
      <c r="G391" s="63"/>
    </row>
    <row r="392" spans="1:7" ht="12.75">
      <c r="A392" s="63"/>
      <c r="B392" s="63"/>
      <c r="C392" s="63"/>
      <c r="D392" s="78"/>
      <c r="E392" s="78"/>
      <c r="F392" s="78"/>
      <c r="G392" s="63"/>
    </row>
    <row r="393" spans="1:7" ht="12.75">
      <c r="A393" s="63"/>
      <c r="B393" s="63"/>
      <c r="C393" s="63"/>
      <c r="D393" s="78"/>
      <c r="E393" s="78"/>
      <c r="F393" s="78"/>
      <c r="G393" s="63"/>
    </row>
    <row r="394" spans="1:7" ht="12.75">
      <c r="A394" s="63"/>
      <c r="B394" s="63"/>
      <c r="C394" s="63"/>
      <c r="D394" s="78"/>
      <c r="E394" s="78"/>
      <c r="F394" s="78"/>
      <c r="G394" s="63"/>
    </row>
    <row r="395" spans="1:7" ht="12.75">
      <c r="A395" s="63"/>
      <c r="B395" s="63"/>
      <c r="C395" s="63"/>
      <c r="D395" s="78"/>
      <c r="E395" s="78"/>
      <c r="F395" s="78"/>
      <c r="G395" s="63"/>
    </row>
    <row r="396" spans="1:7" ht="12.75">
      <c r="A396" s="63"/>
      <c r="B396" s="63"/>
      <c r="C396" s="63"/>
      <c r="D396" s="78"/>
      <c r="E396" s="78"/>
      <c r="F396" s="78"/>
      <c r="G396" s="63"/>
    </row>
    <row r="397" spans="1:7" ht="12.75">
      <c r="A397" s="63"/>
      <c r="B397" s="63"/>
      <c r="C397" s="63"/>
      <c r="D397" s="78"/>
      <c r="E397" s="78"/>
      <c r="F397" s="78"/>
      <c r="G397" s="63"/>
    </row>
    <row r="398" spans="1:7" ht="12.75">
      <c r="A398" s="63"/>
      <c r="B398" s="63"/>
      <c r="C398" s="63"/>
      <c r="D398" s="78"/>
      <c r="E398" s="78"/>
      <c r="F398" s="78"/>
      <c r="G398" s="63"/>
    </row>
    <row r="399" spans="1:7" ht="12.75">
      <c r="A399" s="63"/>
      <c r="B399" s="63"/>
      <c r="C399" s="63"/>
      <c r="D399" s="78"/>
      <c r="E399" s="78"/>
      <c r="F399" s="78"/>
      <c r="G399" s="63"/>
    </row>
    <row r="400" spans="1:7" ht="12.75">
      <c r="A400" s="63"/>
      <c r="B400" s="63"/>
      <c r="C400" s="63"/>
      <c r="D400" s="78"/>
      <c r="E400" s="78"/>
      <c r="F400" s="78"/>
      <c r="G400" s="63"/>
    </row>
    <row r="401" spans="1:7" ht="12.75">
      <c r="A401" s="63"/>
      <c r="B401" s="63"/>
      <c r="C401" s="63"/>
      <c r="D401" s="78"/>
      <c r="E401" s="78"/>
      <c r="F401" s="78"/>
      <c r="G401" s="63"/>
    </row>
    <row r="402" spans="1:7" ht="12.75">
      <c r="A402" s="63"/>
      <c r="B402" s="63"/>
      <c r="C402" s="63"/>
      <c r="D402" s="78"/>
      <c r="E402" s="78"/>
      <c r="F402" s="78"/>
      <c r="G402" s="63"/>
    </row>
    <row r="403" spans="1:7" ht="12.75">
      <c r="A403" s="63"/>
      <c r="B403" s="63"/>
      <c r="C403" s="63"/>
      <c r="D403" s="78"/>
      <c r="E403" s="78"/>
      <c r="F403" s="78"/>
      <c r="G403" s="63"/>
    </row>
    <row r="404" spans="1:7" ht="12.75">
      <c r="A404" s="63"/>
      <c r="B404" s="63"/>
      <c r="C404" s="63"/>
      <c r="D404" s="78"/>
      <c r="E404" s="78"/>
      <c r="F404" s="78"/>
      <c r="G404" s="63"/>
    </row>
    <row r="405" spans="1:7" ht="12.75">
      <c r="A405" s="63"/>
      <c r="B405" s="63"/>
      <c r="C405" s="63"/>
      <c r="D405" s="78"/>
      <c r="E405" s="78"/>
      <c r="F405" s="78"/>
      <c r="G405" s="63"/>
    </row>
    <row r="406" spans="1:7" ht="12.75">
      <c r="A406" s="63"/>
      <c r="B406" s="63"/>
      <c r="C406" s="63"/>
      <c r="D406" s="78"/>
      <c r="E406" s="78"/>
      <c r="F406" s="78"/>
      <c r="G406" s="63"/>
    </row>
    <row r="407" spans="1:7" ht="12.75">
      <c r="A407" s="63"/>
      <c r="B407" s="63"/>
      <c r="C407" s="63"/>
      <c r="D407" s="78"/>
      <c r="E407" s="78"/>
      <c r="F407" s="78"/>
      <c r="G407" s="63"/>
    </row>
    <row r="408" spans="1:7" ht="12.75">
      <c r="A408" s="63"/>
      <c r="B408" s="63"/>
      <c r="C408" s="63"/>
      <c r="D408" s="78"/>
      <c r="E408" s="78"/>
      <c r="F408" s="78"/>
      <c r="G408" s="63"/>
    </row>
    <row r="409" spans="1:7" ht="12.75">
      <c r="A409" s="63"/>
      <c r="B409" s="63"/>
      <c r="C409" s="63"/>
      <c r="D409" s="78"/>
      <c r="E409" s="78"/>
      <c r="F409" s="78"/>
      <c r="G409" s="63"/>
    </row>
    <row r="410" spans="1:7" ht="12.75">
      <c r="A410" s="63"/>
      <c r="B410" s="63"/>
      <c r="C410" s="63"/>
      <c r="D410" s="78"/>
      <c r="E410" s="78"/>
      <c r="F410" s="78"/>
      <c r="G410" s="63"/>
    </row>
    <row r="411" spans="1:7" ht="12.75">
      <c r="A411" s="63"/>
      <c r="B411" s="63"/>
      <c r="C411" s="63"/>
      <c r="D411" s="78"/>
      <c r="E411" s="78"/>
      <c r="F411" s="78"/>
      <c r="G411" s="63"/>
    </row>
    <row r="412" spans="1:7" ht="12.75">
      <c r="A412" s="63"/>
      <c r="B412" s="63"/>
      <c r="C412" s="63"/>
      <c r="D412" s="78"/>
      <c r="E412" s="78"/>
      <c r="F412" s="78"/>
      <c r="G412" s="63"/>
    </row>
    <row r="413" spans="1:7" ht="12.75">
      <c r="A413" s="63"/>
      <c r="B413" s="63"/>
      <c r="C413" s="63"/>
      <c r="D413" s="78"/>
      <c r="E413" s="78"/>
      <c r="F413" s="78"/>
      <c r="G413" s="63"/>
    </row>
    <row r="414" spans="1:7" ht="12.75">
      <c r="A414" s="63"/>
      <c r="B414" s="63"/>
      <c r="C414" s="63"/>
      <c r="D414" s="78"/>
      <c r="E414" s="78"/>
      <c r="F414" s="78"/>
      <c r="G414" s="63"/>
    </row>
    <row r="415" spans="1:7" ht="12.75">
      <c r="A415" s="63"/>
      <c r="B415" s="63"/>
      <c r="C415" s="63"/>
      <c r="D415" s="78"/>
      <c r="E415" s="78"/>
      <c r="F415" s="78"/>
      <c r="G415" s="63"/>
    </row>
    <row r="416" spans="1:7" ht="12.75">
      <c r="A416" s="63"/>
      <c r="B416" s="63"/>
      <c r="C416" s="63"/>
      <c r="D416" s="78"/>
      <c r="E416" s="78"/>
      <c r="F416" s="78"/>
      <c r="G416" s="63"/>
    </row>
    <row r="417" spans="1:7" ht="12.75">
      <c r="A417" s="63"/>
      <c r="B417" s="63"/>
      <c r="C417" s="63"/>
      <c r="D417" s="78"/>
      <c r="E417" s="78"/>
      <c r="F417" s="78"/>
      <c r="G417" s="63"/>
    </row>
    <row r="418" spans="1:7" ht="12.75">
      <c r="A418" s="63"/>
      <c r="B418" s="63"/>
      <c r="C418" s="63"/>
      <c r="D418" s="78"/>
      <c r="E418" s="78"/>
      <c r="F418" s="78"/>
      <c r="G418" s="63"/>
    </row>
    <row r="419" spans="1:7" ht="12.75">
      <c r="A419" s="63"/>
      <c r="B419" s="63"/>
      <c r="C419" s="63"/>
      <c r="D419" s="78"/>
      <c r="E419" s="78"/>
      <c r="F419" s="78"/>
      <c r="G419" s="63"/>
    </row>
    <row r="420" spans="1:7" ht="12.75">
      <c r="A420" s="63"/>
      <c r="B420" s="63"/>
      <c r="C420" s="63"/>
      <c r="D420" s="78"/>
      <c r="E420" s="78"/>
      <c r="F420" s="78"/>
      <c r="G420" s="63"/>
    </row>
    <row r="421" spans="1:7" ht="12.75">
      <c r="A421" s="63"/>
      <c r="B421" s="63"/>
      <c r="C421" s="63"/>
      <c r="D421" s="78"/>
      <c r="E421" s="78"/>
      <c r="F421" s="78"/>
      <c r="G421" s="63"/>
    </row>
    <row r="422" spans="1:7" ht="12.75">
      <c r="A422" s="63"/>
      <c r="B422" s="63"/>
      <c r="C422" s="63"/>
      <c r="D422" s="78"/>
      <c r="E422" s="78"/>
      <c r="F422" s="78"/>
      <c r="G422" s="63"/>
    </row>
    <row r="423" spans="1:7" ht="12.75">
      <c r="A423" s="63"/>
      <c r="B423" s="63"/>
      <c r="C423" s="63"/>
      <c r="D423" s="78"/>
      <c r="E423" s="78"/>
      <c r="F423" s="78"/>
      <c r="G423" s="63"/>
    </row>
    <row r="424" spans="1:7" ht="12.75">
      <c r="A424" s="63"/>
      <c r="B424" s="63"/>
      <c r="C424" s="63"/>
      <c r="D424" s="78"/>
      <c r="E424" s="78"/>
      <c r="F424" s="78"/>
      <c r="G424" s="63"/>
    </row>
    <row r="425" spans="1:7" ht="12.75">
      <c r="A425" s="63"/>
      <c r="B425" s="63"/>
      <c r="C425" s="63"/>
      <c r="D425" s="78"/>
      <c r="E425" s="78"/>
      <c r="F425" s="78"/>
      <c r="G425" s="63"/>
    </row>
    <row r="426" spans="1:7" ht="12.75">
      <c r="A426" s="63"/>
      <c r="B426" s="63"/>
      <c r="C426" s="63"/>
      <c r="D426" s="78"/>
      <c r="E426" s="78"/>
      <c r="F426" s="78"/>
      <c r="G426" s="63"/>
    </row>
    <row r="427" spans="1:7" ht="12.75">
      <c r="A427" s="63"/>
      <c r="B427" s="63"/>
      <c r="C427" s="63"/>
      <c r="D427" s="78"/>
      <c r="E427" s="78"/>
      <c r="F427" s="78"/>
      <c r="G427" s="63"/>
    </row>
    <row r="428" spans="1:7" ht="12.75">
      <c r="A428" s="63"/>
      <c r="B428" s="63"/>
      <c r="C428" s="63"/>
      <c r="D428" s="78"/>
      <c r="E428" s="78"/>
      <c r="F428" s="78"/>
      <c r="G428" s="63"/>
    </row>
    <row r="429" spans="1:7" ht="12.75">
      <c r="A429" s="63"/>
      <c r="B429" s="63"/>
      <c r="C429" s="63"/>
      <c r="D429" s="78"/>
      <c r="E429" s="78"/>
      <c r="F429" s="78"/>
      <c r="G429" s="63"/>
    </row>
    <row r="430" spans="1:7" ht="12.75">
      <c r="A430" s="63"/>
      <c r="B430" s="63"/>
      <c r="C430" s="63"/>
      <c r="D430" s="78"/>
      <c r="E430" s="78"/>
      <c r="F430" s="78"/>
      <c r="G430" s="63"/>
    </row>
    <row r="431" spans="1:7" ht="12.75">
      <c r="A431" s="63"/>
      <c r="B431" s="63"/>
      <c r="C431" s="63"/>
      <c r="D431" s="78"/>
      <c r="E431" s="78"/>
      <c r="F431" s="78"/>
      <c r="G431" s="63"/>
    </row>
    <row r="432" spans="1:7" ht="12.75">
      <c r="A432" s="63"/>
      <c r="B432" s="63"/>
      <c r="C432" s="63"/>
      <c r="D432" s="78"/>
      <c r="E432" s="78"/>
      <c r="F432" s="78"/>
      <c r="G432" s="63"/>
    </row>
    <row r="433" spans="1:7" ht="12.75">
      <c r="A433" s="63"/>
      <c r="B433" s="63"/>
      <c r="C433" s="63"/>
      <c r="D433" s="78"/>
      <c r="E433" s="78"/>
      <c r="F433" s="78"/>
      <c r="G433" s="63"/>
    </row>
    <row r="434" spans="1:7" ht="12.75">
      <c r="A434" s="63"/>
      <c r="B434" s="63"/>
      <c r="C434" s="63"/>
      <c r="D434" s="78"/>
      <c r="E434" s="78"/>
      <c r="F434" s="78"/>
      <c r="G434" s="63"/>
    </row>
    <row r="435" spans="1:7" ht="12.75">
      <c r="A435" s="63"/>
      <c r="B435" s="63"/>
      <c r="C435" s="63"/>
      <c r="D435" s="78"/>
      <c r="E435" s="78"/>
      <c r="F435" s="78"/>
      <c r="G435" s="63"/>
    </row>
    <row r="436" spans="1:7" ht="12.75">
      <c r="A436" s="63"/>
      <c r="B436" s="63"/>
      <c r="C436" s="63"/>
      <c r="D436" s="78"/>
      <c r="E436" s="78"/>
      <c r="F436" s="78"/>
      <c r="G436" s="63"/>
    </row>
    <row r="437" spans="1:7" ht="12.75">
      <c r="A437" s="63"/>
      <c r="B437" s="63"/>
      <c r="C437" s="63"/>
      <c r="D437" s="78"/>
      <c r="E437" s="78"/>
      <c r="F437" s="78"/>
      <c r="G437" s="63"/>
    </row>
    <row r="438" spans="1:7" ht="12.75">
      <c r="A438" s="63"/>
      <c r="B438" s="63"/>
      <c r="C438" s="63"/>
      <c r="D438" s="78"/>
      <c r="E438" s="78"/>
      <c r="F438" s="78"/>
      <c r="G438" s="63"/>
    </row>
    <row r="439" spans="1:7" ht="12.75">
      <c r="A439" s="63"/>
      <c r="B439" s="63"/>
      <c r="C439" s="63"/>
      <c r="D439" s="78"/>
      <c r="E439" s="78"/>
      <c r="F439" s="78"/>
      <c r="G439" s="63"/>
    </row>
    <row r="440" spans="1:7" ht="12.75">
      <c r="A440" s="63"/>
      <c r="B440" s="63"/>
      <c r="C440" s="63"/>
      <c r="D440" s="78"/>
      <c r="E440" s="78"/>
      <c r="F440" s="78"/>
      <c r="G440" s="63"/>
    </row>
    <row r="441" spans="1:7" ht="12.75">
      <c r="A441" s="63"/>
      <c r="B441" s="63"/>
      <c r="C441" s="63"/>
      <c r="D441" s="78"/>
      <c r="E441" s="78"/>
      <c r="F441" s="78"/>
      <c r="G441" s="63"/>
    </row>
    <row r="442" spans="1:7" ht="12.75">
      <c r="A442" s="63"/>
      <c r="B442" s="63"/>
      <c r="C442" s="63"/>
      <c r="D442" s="78"/>
      <c r="E442" s="78"/>
      <c r="F442" s="78"/>
      <c r="G442" s="63"/>
    </row>
    <row r="443" spans="1:7" ht="12.75">
      <c r="A443" s="63"/>
      <c r="B443" s="63"/>
      <c r="C443" s="63"/>
      <c r="D443" s="78"/>
      <c r="E443" s="78"/>
      <c r="F443" s="78"/>
      <c r="G443" s="63"/>
    </row>
    <row r="444" spans="1:7" ht="12.75">
      <c r="A444" s="63"/>
      <c r="B444" s="63"/>
      <c r="C444" s="63"/>
      <c r="D444" s="78"/>
      <c r="E444" s="78"/>
      <c r="F444" s="78"/>
      <c r="G444" s="63"/>
    </row>
    <row r="445" spans="1:7" ht="12.75">
      <c r="A445" s="63"/>
      <c r="B445" s="63"/>
      <c r="C445" s="63"/>
      <c r="D445" s="78"/>
      <c r="E445" s="78"/>
      <c r="F445" s="78"/>
      <c r="G445" s="63"/>
    </row>
    <row r="446" spans="1:7" ht="12.75">
      <c r="A446" s="63"/>
      <c r="B446" s="63"/>
      <c r="C446" s="63"/>
      <c r="D446" s="78"/>
      <c r="E446" s="78"/>
      <c r="F446" s="78"/>
      <c r="G446" s="63"/>
    </row>
    <row r="447" spans="1:7" ht="12.75">
      <c r="A447" s="63"/>
      <c r="B447" s="63"/>
      <c r="C447" s="63"/>
      <c r="D447" s="78"/>
      <c r="E447" s="78"/>
      <c r="F447" s="78"/>
      <c r="G447" s="63"/>
    </row>
    <row r="448" spans="1:7" ht="12.75">
      <c r="A448" s="63"/>
      <c r="B448" s="63"/>
      <c r="C448" s="63"/>
      <c r="D448" s="78"/>
      <c r="E448" s="78"/>
      <c r="F448" s="78"/>
      <c r="G448" s="63"/>
    </row>
    <row r="449" spans="1:7" ht="12.75">
      <c r="A449" s="63"/>
      <c r="B449" s="63"/>
      <c r="C449" s="63"/>
      <c r="D449" s="78"/>
      <c r="E449" s="78"/>
      <c r="F449" s="78"/>
      <c r="G449" s="63"/>
    </row>
    <row r="450" spans="1:7" ht="12.75">
      <c r="A450" s="63"/>
      <c r="B450" s="63"/>
      <c r="C450" s="63"/>
      <c r="D450" s="78"/>
      <c r="E450" s="78"/>
      <c r="F450" s="78"/>
      <c r="G450" s="63"/>
    </row>
    <row r="451" spans="1:7" ht="12.75">
      <c r="A451" s="63"/>
      <c r="B451" s="63"/>
      <c r="C451" s="63"/>
      <c r="D451" s="78"/>
      <c r="E451" s="78"/>
      <c r="F451" s="78"/>
      <c r="G451" s="63"/>
    </row>
    <row r="452" spans="1:7" ht="12.75">
      <c r="A452" s="63"/>
      <c r="B452" s="63"/>
      <c r="C452" s="63"/>
      <c r="D452" s="78"/>
      <c r="E452" s="78"/>
      <c r="F452" s="78"/>
      <c r="G452" s="63"/>
    </row>
    <row r="453" spans="1:7" ht="12.75">
      <c r="A453" s="63"/>
      <c r="B453" s="63"/>
      <c r="C453" s="63"/>
      <c r="D453" s="78"/>
      <c r="E453" s="78"/>
      <c r="F453" s="78"/>
      <c r="G453" s="63"/>
    </row>
    <row r="454" spans="1:7" ht="12.75">
      <c r="A454" s="63"/>
      <c r="B454" s="63"/>
      <c r="C454" s="63"/>
      <c r="D454" s="78"/>
      <c r="E454" s="78"/>
      <c r="F454" s="78"/>
      <c r="G454" s="63"/>
    </row>
    <row r="455" spans="1:7" ht="12.75">
      <c r="A455" s="63"/>
      <c r="B455" s="63"/>
      <c r="C455" s="63"/>
      <c r="D455" s="78"/>
      <c r="E455" s="78"/>
      <c r="F455" s="78"/>
      <c r="G455" s="63"/>
    </row>
    <row r="456" spans="1:7" ht="12.75">
      <c r="A456" s="63"/>
      <c r="B456" s="63"/>
      <c r="C456" s="63"/>
      <c r="D456" s="78"/>
      <c r="E456" s="78"/>
      <c r="F456" s="78"/>
      <c r="G456" s="63"/>
    </row>
    <row r="457" spans="1:7" ht="12.75">
      <c r="A457" s="63"/>
      <c r="B457" s="63"/>
      <c r="C457" s="63"/>
      <c r="D457" s="78"/>
      <c r="E457" s="78"/>
      <c r="F457" s="78"/>
      <c r="G457" s="63"/>
    </row>
    <row r="458" spans="1:7" ht="12.75">
      <c r="A458" s="63"/>
      <c r="B458" s="63"/>
      <c r="C458" s="63"/>
      <c r="D458" s="78"/>
      <c r="E458" s="78"/>
      <c r="F458" s="78"/>
      <c r="G458" s="63"/>
    </row>
    <row r="459" spans="1:7" ht="12.75">
      <c r="A459" s="63"/>
      <c r="B459" s="63"/>
      <c r="C459" s="63"/>
      <c r="D459" s="78"/>
      <c r="E459" s="78"/>
      <c r="F459" s="78"/>
      <c r="G459" s="63"/>
    </row>
    <row r="460" spans="1:7" ht="12.75">
      <c r="A460" s="63"/>
      <c r="B460" s="63"/>
      <c r="C460" s="63"/>
      <c r="D460" s="78"/>
      <c r="E460" s="78"/>
      <c r="F460" s="78"/>
      <c r="G460" s="63"/>
    </row>
    <row r="461" spans="1:7" ht="12.75">
      <c r="A461" s="63"/>
      <c r="B461" s="63"/>
      <c r="C461" s="63"/>
      <c r="D461" s="78"/>
      <c r="E461" s="78"/>
      <c r="F461" s="78"/>
      <c r="G461" s="63"/>
    </row>
    <row r="462" spans="1:7" ht="12.75">
      <c r="A462" s="63"/>
      <c r="B462" s="63"/>
      <c r="C462" s="63"/>
      <c r="D462" s="78"/>
      <c r="E462" s="78"/>
      <c r="F462" s="78"/>
      <c r="G462" s="63"/>
    </row>
    <row r="463" spans="1:7" ht="12.75">
      <c r="A463" s="63"/>
      <c r="B463" s="63"/>
      <c r="C463" s="63"/>
      <c r="D463" s="78"/>
      <c r="E463" s="78"/>
      <c r="F463" s="78"/>
      <c r="G463" s="63"/>
    </row>
    <row r="464" spans="1:7" ht="12.75">
      <c r="A464" s="63"/>
      <c r="B464" s="63"/>
      <c r="C464" s="63"/>
      <c r="D464" s="78"/>
      <c r="E464" s="78"/>
      <c r="F464" s="78"/>
      <c r="G464" s="63"/>
    </row>
    <row r="465" spans="1:7" ht="12.75">
      <c r="A465" s="63"/>
      <c r="B465" s="63"/>
      <c r="C465" s="63"/>
      <c r="D465" s="78"/>
      <c r="E465" s="78"/>
      <c r="F465" s="78"/>
      <c r="G465" s="63"/>
    </row>
    <row r="466" spans="1:7" ht="12.75">
      <c r="A466" s="63"/>
      <c r="B466" s="63"/>
      <c r="C466" s="63"/>
      <c r="D466" s="78"/>
      <c r="E466" s="78"/>
      <c r="F466" s="78"/>
      <c r="G466" s="63"/>
    </row>
    <row r="467" spans="1:7" ht="12.75">
      <c r="A467" s="63"/>
      <c r="B467" s="63"/>
      <c r="C467" s="63"/>
      <c r="D467" s="78"/>
      <c r="E467" s="78"/>
      <c r="F467" s="78"/>
      <c r="G467" s="63"/>
    </row>
    <row r="468" spans="1:7" ht="12.75">
      <c r="A468" s="63"/>
      <c r="B468" s="63"/>
      <c r="C468" s="63"/>
      <c r="D468" s="78"/>
      <c r="E468" s="78"/>
      <c r="F468" s="78"/>
      <c r="G468" s="63"/>
    </row>
    <row r="469" spans="1:7" ht="12.75">
      <c r="A469" s="63"/>
      <c r="B469" s="63"/>
      <c r="C469" s="63"/>
      <c r="D469" s="78"/>
      <c r="E469" s="78"/>
      <c r="F469" s="78"/>
      <c r="G469" s="63"/>
    </row>
    <row r="470" spans="1:7" ht="12.75">
      <c r="A470" s="63"/>
      <c r="B470" s="63"/>
      <c r="C470" s="63"/>
      <c r="D470" s="78"/>
      <c r="E470" s="78"/>
      <c r="F470" s="78"/>
      <c r="G470" s="63"/>
    </row>
    <row r="471" spans="1:7" ht="12.75">
      <c r="A471" s="63"/>
      <c r="B471" s="63"/>
      <c r="C471" s="63"/>
      <c r="D471" s="78"/>
      <c r="E471" s="78"/>
      <c r="F471" s="78"/>
      <c r="G471" s="63"/>
    </row>
    <row r="472" spans="1:7" ht="12.75">
      <c r="A472" s="63"/>
      <c r="B472" s="63"/>
      <c r="C472" s="63"/>
      <c r="D472" s="78"/>
      <c r="E472" s="78"/>
      <c r="F472" s="78"/>
      <c r="G472" s="63"/>
    </row>
    <row r="473" spans="1:7" ht="12.75">
      <c r="A473" s="63"/>
      <c r="B473" s="63"/>
      <c r="C473" s="63"/>
      <c r="D473" s="78"/>
      <c r="E473" s="78"/>
      <c r="F473" s="78"/>
      <c r="G473" s="63"/>
    </row>
    <row r="474" spans="1:7" ht="12.75">
      <c r="A474" s="63"/>
      <c r="B474" s="63"/>
      <c r="C474" s="63"/>
      <c r="D474" s="78"/>
      <c r="E474" s="78"/>
      <c r="F474" s="78"/>
      <c r="G474" s="63"/>
    </row>
    <row r="475" spans="1:7" ht="12.75">
      <c r="A475" s="63"/>
      <c r="B475" s="63"/>
      <c r="C475" s="63"/>
      <c r="D475" s="78"/>
      <c r="E475" s="78"/>
      <c r="F475" s="78"/>
      <c r="G475" s="63"/>
    </row>
    <row r="476" spans="1:7" ht="12.75">
      <c r="A476" s="63"/>
      <c r="B476" s="63"/>
      <c r="C476" s="63"/>
      <c r="D476" s="78"/>
      <c r="E476" s="78"/>
      <c r="F476" s="78"/>
      <c r="G476" s="63"/>
    </row>
    <row r="477" spans="1:7" ht="12.75">
      <c r="A477" s="63"/>
      <c r="B477" s="63"/>
      <c r="C477" s="63"/>
      <c r="D477" s="78"/>
      <c r="E477" s="78"/>
      <c r="F477" s="78"/>
      <c r="G477" s="63"/>
    </row>
    <row r="478" spans="1:7" ht="12.75">
      <c r="A478" s="63"/>
      <c r="B478" s="63"/>
      <c r="C478" s="63"/>
      <c r="D478" s="78"/>
      <c r="E478" s="78"/>
      <c r="F478" s="78"/>
      <c r="G478" s="63"/>
    </row>
    <row r="479" spans="1:7" ht="12.75">
      <c r="A479" s="63"/>
      <c r="B479" s="63"/>
      <c r="C479" s="63"/>
      <c r="D479" s="78"/>
      <c r="E479" s="78"/>
      <c r="F479" s="78"/>
      <c r="G479" s="63"/>
    </row>
    <row r="480" spans="1:7" ht="12.75">
      <c r="A480" s="63"/>
      <c r="B480" s="63"/>
      <c r="C480" s="63"/>
      <c r="D480" s="78"/>
      <c r="E480" s="78"/>
      <c r="F480" s="78"/>
      <c r="G480" s="63"/>
    </row>
    <row r="481" spans="1:7" ht="12.75">
      <c r="A481" s="63"/>
      <c r="B481" s="63"/>
      <c r="C481" s="63"/>
      <c r="D481" s="78"/>
      <c r="E481" s="78"/>
      <c r="F481" s="78"/>
      <c r="G481" s="63"/>
    </row>
    <row r="482" spans="1:7" ht="12.75">
      <c r="A482" s="63"/>
      <c r="B482" s="63"/>
      <c r="C482" s="63"/>
      <c r="D482" s="78"/>
      <c r="E482" s="78"/>
      <c r="F482" s="78"/>
      <c r="G482" s="63"/>
    </row>
    <row r="483" spans="1:7" ht="12.75">
      <c r="A483" s="63"/>
      <c r="B483" s="63"/>
      <c r="C483" s="63"/>
      <c r="D483" s="78"/>
      <c r="E483" s="78"/>
      <c r="F483" s="78"/>
      <c r="G483" s="63"/>
    </row>
    <row r="484" spans="1:7" ht="12.75">
      <c r="A484" s="63"/>
      <c r="B484" s="63"/>
      <c r="C484" s="63"/>
      <c r="D484" s="78"/>
      <c r="E484" s="78"/>
      <c r="F484" s="78"/>
      <c r="G484" s="63"/>
    </row>
    <row r="485" spans="1:7" ht="12.75">
      <c r="A485" s="63"/>
      <c r="B485" s="63"/>
      <c r="C485" s="63"/>
      <c r="D485" s="78"/>
      <c r="E485" s="78"/>
      <c r="F485" s="78"/>
      <c r="G485" s="63"/>
    </row>
    <row r="486" spans="1:7" ht="12.75">
      <c r="A486" s="63"/>
      <c r="B486" s="63"/>
      <c r="C486" s="63"/>
      <c r="D486" s="78"/>
      <c r="E486" s="78"/>
      <c r="F486" s="78"/>
      <c r="G486" s="63"/>
    </row>
    <row r="487" spans="1:7" ht="12.75">
      <c r="A487" s="63"/>
      <c r="B487" s="63"/>
      <c r="C487" s="63"/>
      <c r="D487" s="78"/>
      <c r="E487" s="78"/>
      <c r="F487" s="78"/>
      <c r="G487" s="63"/>
    </row>
    <row r="488" spans="1:7" ht="12.75">
      <c r="A488" s="63"/>
      <c r="B488" s="63"/>
      <c r="C488" s="63"/>
      <c r="D488" s="78"/>
      <c r="E488" s="78"/>
      <c r="F488" s="78"/>
      <c r="G488" s="63"/>
    </row>
    <row r="489" spans="1:7" ht="12.75">
      <c r="A489" s="63"/>
      <c r="B489" s="63"/>
      <c r="C489" s="63"/>
      <c r="D489" s="78"/>
      <c r="E489" s="78"/>
      <c r="F489" s="78"/>
      <c r="G489" s="63"/>
    </row>
    <row r="490" spans="1:7" ht="12.75">
      <c r="A490" s="63"/>
      <c r="B490" s="63"/>
      <c r="C490" s="63"/>
      <c r="D490" s="78"/>
      <c r="E490" s="78"/>
      <c r="F490" s="78"/>
      <c r="G490" s="63"/>
    </row>
    <row r="491" spans="1:7" ht="12.75">
      <c r="A491" s="63"/>
      <c r="B491" s="63"/>
      <c r="C491" s="63"/>
      <c r="D491" s="78"/>
      <c r="E491" s="78"/>
      <c r="F491" s="78"/>
      <c r="G491" s="63"/>
    </row>
    <row r="492" spans="1:7" ht="12.75">
      <c r="A492" s="63"/>
      <c r="B492" s="63"/>
      <c r="C492" s="63"/>
      <c r="D492" s="78"/>
      <c r="E492" s="78"/>
      <c r="F492" s="78"/>
      <c r="G492" s="63"/>
    </row>
    <row r="493" spans="1:7" ht="12.75">
      <c r="A493" s="63"/>
      <c r="B493" s="63"/>
      <c r="C493" s="63"/>
      <c r="D493" s="78"/>
      <c r="E493" s="78"/>
      <c r="F493" s="78"/>
      <c r="G493" s="63"/>
    </row>
    <row r="494" spans="1:7" ht="12.75">
      <c r="A494" s="63"/>
      <c r="B494" s="63"/>
      <c r="C494" s="63"/>
      <c r="D494" s="78"/>
      <c r="E494" s="78"/>
      <c r="F494" s="78"/>
      <c r="G494" s="63"/>
    </row>
    <row r="495" spans="1:7" ht="12.75">
      <c r="A495" s="63"/>
      <c r="B495" s="63"/>
      <c r="C495" s="63"/>
      <c r="D495" s="78"/>
      <c r="E495" s="78"/>
      <c r="F495" s="78"/>
      <c r="G495" s="63"/>
    </row>
    <row r="496" spans="1:7" ht="12.75">
      <c r="A496" s="63"/>
      <c r="B496" s="63"/>
      <c r="C496" s="63"/>
      <c r="D496" s="78"/>
      <c r="E496" s="78"/>
      <c r="F496" s="78"/>
      <c r="G496" s="63"/>
    </row>
    <row r="497" spans="1:7" ht="12.75">
      <c r="A497" s="63"/>
      <c r="B497" s="63"/>
      <c r="C497" s="63"/>
      <c r="D497" s="78"/>
      <c r="E497" s="78"/>
      <c r="F497" s="78"/>
      <c r="G497" s="63"/>
    </row>
    <row r="498" spans="1:7" ht="12.75">
      <c r="A498" s="63"/>
      <c r="B498" s="63"/>
      <c r="C498" s="63"/>
      <c r="D498" s="78"/>
      <c r="E498" s="78"/>
      <c r="F498" s="78"/>
      <c r="G498" s="63"/>
    </row>
    <row r="499" spans="1:7" ht="12.75">
      <c r="A499" s="63"/>
      <c r="B499" s="63"/>
      <c r="C499" s="63"/>
      <c r="D499" s="78"/>
      <c r="E499" s="78"/>
      <c r="F499" s="78"/>
      <c r="G499" s="63"/>
    </row>
    <row r="500" spans="1:7" ht="12.75">
      <c r="A500" s="63"/>
      <c r="B500" s="63"/>
      <c r="C500" s="63"/>
      <c r="D500" s="78"/>
      <c r="E500" s="78"/>
      <c r="F500" s="78"/>
      <c r="G500" s="63"/>
    </row>
    <row r="501" spans="1:7" ht="12.75">
      <c r="A501" s="63"/>
      <c r="B501" s="63"/>
      <c r="C501" s="63"/>
      <c r="D501" s="78"/>
      <c r="E501" s="78"/>
      <c r="F501" s="78"/>
      <c r="G501" s="63"/>
    </row>
    <row r="502" spans="1:7" ht="12.75">
      <c r="A502" s="63"/>
      <c r="B502" s="63"/>
      <c r="C502" s="63"/>
      <c r="D502" s="78"/>
      <c r="E502" s="78"/>
      <c r="F502" s="78"/>
      <c r="G502" s="63"/>
    </row>
    <row r="503" spans="1:7" ht="12.75">
      <c r="A503" s="63"/>
      <c r="B503" s="63"/>
      <c r="C503" s="63"/>
      <c r="D503" s="78"/>
      <c r="E503" s="78"/>
      <c r="F503" s="78"/>
      <c r="G503" s="63"/>
    </row>
    <row r="504" spans="1:7" ht="12.75">
      <c r="A504" s="63"/>
      <c r="B504" s="63"/>
      <c r="C504" s="63"/>
      <c r="D504" s="78"/>
      <c r="E504" s="78"/>
      <c r="F504" s="78"/>
      <c r="G504" s="63"/>
    </row>
    <row r="505" spans="1:7" ht="12.75">
      <c r="A505" s="63"/>
      <c r="B505" s="63"/>
      <c r="C505" s="63"/>
      <c r="D505" s="78"/>
      <c r="E505" s="78"/>
      <c r="F505" s="78"/>
      <c r="G505" s="63"/>
    </row>
    <row r="506" spans="1:7" ht="12.75">
      <c r="A506" s="63"/>
      <c r="B506" s="63"/>
      <c r="C506" s="63"/>
      <c r="D506" s="78"/>
      <c r="E506" s="78"/>
      <c r="F506" s="78"/>
      <c r="G506" s="63"/>
    </row>
    <row r="507" spans="1:7" ht="12.75">
      <c r="A507" s="63"/>
      <c r="B507" s="63"/>
      <c r="C507" s="63"/>
      <c r="D507" s="78"/>
      <c r="E507" s="78"/>
      <c r="F507" s="78"/>
      <c r="G507" s="63"/>
    </row>
    <row r="508" spans="1:7" ht="12.75">
      <c r="A508" s="63"/>
      <c r="B508" s="63"/>
      <c r="C508" s="63"/>
      <c r="D508" s="78"/>
      <c r="E508" s="78"/>
      <c r="F508" s="78"/>
      <c r="G508" s="63"/>
    </row>
    <row r="509" spans="1:7" ht="12.75">
      <c r="A509" s="63"/>
      <c r="B509" s="63"/>
      <c r="C509" s="63"/>
      <c r="D509" s="78"/>
      <c r="E509" s="78"/>
      <c r="F509" s="78"/>
      <c r="G509" s="63"/>
    </row>
    <row r="510" spans="1:7" ht="12.75">
      <c r="A510" s="63"/>
      <c r="B510" s="63"/>
      <c r="C510" s="63"/>
      <c r="D510" s="78"/>
      <c r="E510" s="78"/>
      <c r="F510" s="78"/>
      <c r="G510" s="63"/>
    </row>
    <row r="511" spans="1:7" ht="12.75">
      <c r="A511" s="63"/>
      <c r="B511" s="63"/>
      <c r="C511" s="63"/>
      <c r="D511" s="78"/>
      <c r="E511" s="78"/>
      <c r="F511" s="78"/>
      <c r="G511" s="63"/>
    </row>
    <row r="512" spans="1:7" ht="12.75">
      <c r="A512" s="63"/>
      <c r="B512" s="63"/>
      <c r="C512" s="63"/>
      <c r="D512" s="78"/>
      <c r="E512" s="78"/>
      <c r="F512" s="78"/>
      <c r="G512" s="63"/>
    </row>
    <row r="513" spans="1:7" ht="12.75">
      <c r="A513" s="63"/>
      <c r="B513" s="63"/>
      <c r="C513" s="63"/>
      <c r="D513" s="78"/>
      <c r="E513" s="78"/>
      <c r="F513" s="78"/>
      <c r="G513" s="63"/>
    </row>
    <row r="514" spans="1:7" ht="12.75">
      <c r="A514" s="63"/>
      <c r="B514" s="63"/>
      <c r="C514" s="63"/>
      <c r="D514" s="78"/>
      <c r="E514" s="78"/>
      <c r="F514" s="78"/>
      <c r="G514" s="63"/>
    </row>
    <row r="515" spans="1:7" ht="12.75">
      <c r="A515" s="63"/>
      <c r="B515" s="63"/>
      <c r="C515" s="63"/>
      <c r="D515" s="78"/>
      <c r="E515" s="78"/>
      <c r="F515" s="78"/>
      <c r="G515" s="63"/>
    </row>
    <row r="516" spans="1:7" ht="12.75">
      <c r="A516" s="63"/>
      <c r="B516" s="63"/>
      <c r="C516" s="63"/>
      <c r="D516" s="78"/>
      <c r="E516" s="78"/>
      <c r="F516" s="78"/>
      <c r="G516" s="63"/>
    </row>
    <row r="517" spans="1:7" ht="12.75">
      <c r="A517" s="63"/>
      <c r="B517" s="63"/>
      <c r="C517" s="63"/>
      <c r="D517" s="78"/>
      <c r="E517" s="78"/>
      <c r="F517" s="78"/>
      <c r="G517" s="63"/>
    </row>
    <row r="518" spans="1:7" ht="12.75">
      <c r="A518" s="63"/>
      <c r="B518" s="63"/>
      <c r="C518" s="63"/>
      <c r="D518" s="78"/>
      <c r="E518" s="78"/>
      <c r="F518" s="78"/>
      <c r="G518" s="63"/>
    </row>
    <row r="519" spans="1:7" ht="12.75">
      <c r="A519" s="63"/>
      <c r="B519" s="63"/>
      <c r="C519" s="63"/>
      <c r="D519" s="78"/>
      <c r="E519" s="78"/>
      <c r="F519" s="78"/>
      <c r="G519" s="63"/>
    </row>
    <row r="520" spans="1:7" ht="12.75">
      <c r="A520" s="63"/>
      <c r="B520" s="63"/>
      <c r="C520" s="63"/>
      <c r="D520" s="78"/>
      <c r="E520" s="78"/>
      <c r="F520" s="78"/>
      <c r="G520" s="63"/>
    </row>
    <row r="521" spans="1:7" ht="12.75">
      <c r="A521" s="63"/>
      <c r="B521" s="63"/>
      <c r="C521" s="63"/>
      <c r="D521" s="78"/>
      <c r="E521" s="78"/>
      <c r="F521" s="78"/>
      <c r="G521" s="63"/>
    </row>
    <row r="522" spans="1:7" ht="12.75">
      <c r="A522" s="63"/>
      <c r="B522" s="63"/>
      <c r="C522" s="63"/>
      <c r="D522" s="78"/>
      <c r="E522" s="78"/>
      <c r="F522" s="78"/>
      <c r="G522" s="63"/>
    </row>
    <row r="523" spans="1:7" ht="12.75">
      <c r="A523" s="63"/>
      <c r="B523" s="63"/>
      <c r="C523" s="63"/>
      <c r="D523" s="78"/>
      <c r="E523" s="78"/>
      <c r="F523" s="78"/>
      <c r="G523" s="63"/>
    </row>
    <row r="524" spans="1:7" ht="12.75">
      <c r="A524" s="63"/>
      <c r="B524" s="63"/>
      <c r="C524" s="63"/>
      <c r="D524" s="78"/>
      <c r="E524" s="78"/>
      <c r="F524" s="78"/>
      <c r="G524" s="63"/>
    </row>
    <row r="525" spans="1:7" ht="12.75">
      <c r="A525" s="63"/>
      <c r="B525" s="63"/>
      <c r="C525" s="63"/>
      <c r="D525" s="78"/>
      <c r="E525" s="78"/>
      <c r="F525" s="78"/>
      <c r="G525" s="63"/>
    </row>
    <row r="526" spans="1:7" ht="12.75">
      <c r="A526" s="63"/>
      <c r="B526" s="63"/>
      <c r="C526" s="63"/>
      <c r="D526" s="78"/>
      <c r="E526" s="78"/>
      <c r="F526" s="78"/>
      <c r="G526" s="63"/>
    </row>
    <row r="527" spans="1:7" ht="12.75">
      <c r="A527" s="63"/>
      <c r="B527" s="63"/>
      <c r="C527" s="63"/>
      <c r="D527" s="78"/>
      <c r="E527" s="78"/>
      <c r="F527" s="78"/>
      <c r="G527" s="63"/>
    </row>
    <row r="528" spans="1:7" ht="12.75">
      <c r="A528" s="63"/>
      <c r="B528" s="63"/>
      <c r="C528" s="63"/>
      <c r="D528" s="78"/>
      <c r="E528" s="78"/>
      <c r="F528" s="78"/>
      <c r="G528" s="63"/>
    </row>
    <row r="529" spans="1:7" ht="12.75">
      <c r="A529" s="63"/>
      <c r="B529" s="63"/>
      <c r="C529" s="63"/>
      <c r="D529" s="78"/>
      <c r="E529" s="78"/>
      <c r="F529" s="78"/>
      <c r="G529" s="63"/>
    </row>
    <row r="530" spans="1:7" ht="12.75">
      <c r="A530" s="63"/>
      <c r="B530" s="63"/>
      <c r="C530" s="63"/>
      <c r="D530" s="78"/>
      <c r="E530" s="78"/>
      <c r="F530" s="78"/>
      <c r="G530" s="63"/>
    </row>
    <row r="531" spans="1:7" ht="12.75">
      <c r="A531" s="63"/>
      <c r="B531" s="63"/>
      <c r="C531" s="63"/>
      <c r="D531" s="78"/>
      <c r="E531" s="78"/>
      <c r="F531" s="78"/>
      <c r="G531" s="63"/>
    </row>
    <row r="532" spans="1:7" ht="12.75">
      <c r="A532" s="63"/>
      <c r="B532" s="63"/>
      <c r="C532" s="63"/>
      <c r="D532" s="78"/>
      <c r="E532" s="78"/>
      <c r="F532" s="78"/>
      <c r="G532" s="63"/>
    </row>
    <row r="533" spans="1:7" ht="12.75">
      <c r="A533" s="63"/>
      <c r="B533" s="63"/>
      <c r="C533" s="63"/>
      <c r="D533" s="78"/>
      <c r="E533" s="78"/>
      <c r="F533" s="78"/>
      <c r="G533" s="63"/>
    </row>
    <row r="534" spans="1:7" ht="12.75">
      <c r="A534" s="63"/>
      <c r="B534" s="63"/>
      <c r="C534" s="63"/>
      <c r="D534" s="78"/>
      <c r="E534" s="78"/>
      <c r="F534" s="78"/>
      <c r="G534" s="63"/>
    </row>
    <row r="535" spans="1:7" ht="12.75">
      <c r="A535" s="63"/>
      <c r="B535" s="63"/>
      <c r="C535" s="63"/>
      <c r="D535" s="78"/>
      <c r="E535" s="78"/>
      <c r="F535" s="78"/>
      <c r="G535" s="63"/>
    </row>
    <row r="536" spans="1:7" ht="12.75">
      <c r="A536" s="63"/>
      <c r="B536" s="63"/>
      <c r="C536" s="63"/>
      <c r="D536" s="78"/>
      <c r="E536" s="78"/>
      <c r="F536" s="78"/>
      <c r="G536" s="63"/>
    </row>
    <row r="537" spans="1:7" ht="12.75">
      <c r="A537" s="63"/>
      <c r="B537" s="63"/>
      <c r="C537" s="63"/>
      <c r="D537" s="78"/>
      <c r="E537" s="78"/>
      <c r="F537" s="78"/>
      <c r="G537" s="63"/>
    </row>
    <row r="538" spans="1:7" ht="12.75">
      <c r="A538" s="63"/>
      <c r="B538" s="63"/>
      <c r="C538" s="63"/>
      <c r="D538" s="78"/>
      <c r="E538" s="78"/>
      <c r="F538" s="78"/>
      <c r="G538" s="63"/>
    </row>
    <row r="539" spans="1:7" ht="12.75">
      <c r="A539" s="63"/>
      <c r="B539" s="63"/>
      <c r="C539" s="63"/>
      <c r="D539" s="78"/>
      <c r="E539" s="78"/>
      <c r="F539" s="78"/>
      <c r="G539" s="63"/>
    </row>
    <row r="540" spans="1:7" ht="12.75">
      <c r="A540" s="63"/>
      <c r="B540" s="63"/>
      <c r="C540" s="63"/>
      <c r="D540" s="78"/>
      <c r="E540" s="78"/>
      <c r="F540" s="78"/>
      <c r="G540" s="63"/>
    </row>
    <row r="541" spans="1:7" ht="12.75">
      <c r="A541" s="63"/>
      <c r="B541" s="63"/>
      <c r="C541" s="63"/>
      <c r="D541" s="78"/>
      <c r="E541" s="78"/>
      <c r="F541" s="78"/>
      <c r="G541" s="63"/>
    </row>
    <row r="542" spans="1:7" ht="12.75">
      <c r="A542" s="63"/>
      <c r="B542" s="63"/>
      <c r="C542" s="63"/>
      <c r="D542" s="78"/>
      <c r="E542" s="78"/>
      <c r="F542" s="78"/>
      <c r="G542" s="63"/>
    </row>
    <row r="543" spans="1:7" ht="12.75">
      <c r="A543" s="63"/>
      <c r="B543" s="63"/>
      <c r="C543" s="63"/>
      <c r="D543" s="78"/>
      <c r="E543" s="78"/>
      <c r="F543" s="78"/>
      <c r="G543" s="63"/>
    </row>
    <row r="544" spans="1:7" ht="12.75">
      <c r="A544" s="63"/>
      <c r="B544" s="63"/>
      <c r="C544" s="63"/>
      <c r="D544" s="78"/>
      <c r="E544" s="78"/>
      <c r="F544" s="78"/>
      <c r="G544" s="63"/>
    </row>
    <row r="545" spans="1:7" ht="12.75">
      <c r="A545" s="63"/>
      <c r="B545" s="63"/>
      <c r="C545" s="63"/>
      <c r="D545" s="78"/>
      <c r="E545" s="78"/>
      <c r="F545" s="78"/>
      <c r="G545" s="63"/>
    </row>
    <row r="546" spans="1:7" ht="12.75">
      <c r="A546" s="63"/>
      <c r="B546" s="63"/>
      <c r="C546" s="63"/>
      <c r="D546" s="78"/>
      <c r="E546" s="78"/>
      <c r="F546" s="78"/>
      <c r="G546" s="63"/>
    </row>
    <row r="547" spans="1:7" ht="12.75">
      <c r="A547" s="63"/>
      <c r="B547" s="63"/>
      <c r="C547" s="63"/>
      <c r="D547" s="78"/>
      <c r="E547" s="78"/>
      <c r="F547" s="78"/>
      <c r="G547" s="63"/>
    </row>
    <row r="548" spans="1:7" ht="12.75">
      <c r="A548" s="63"/>
      <c r="B548" s="63"/>
      <c r="C548" s="63"/>
      <c r="D548" s="78"/>
      <c r="E548" s="78"/>
      <c r="F548" s="78"/>
      <c r="G548" s="63"/>
    </row>
    <row r="549" spans="1:7" ht="12.75">
      <c r="A549" s="63"/>
      <c r="B549" s="63"/>
      <c r="C549" s="63"/>
      <c r="D549" s="78"/>
      <c r="E549" s="78"/>
      <c r="F549" s="78"/>
      <c r="G549" s="63"/>
    </row>
    <row r="550" spans="1:7" ht="12.75">
      <c r="A550" s="63"/>
      <c r="B550" s="63"/>
      <c r="C550" s="63"/>
      <c r="D550" s="78"/>
      <c r="E550" s="78"/>
      <c r="F550" s="78"/>
      <c r="G550" s="63"/>
    </row>
    <row r="551" spans="1:7" ht="12.75">
      <c r="A551" s="63"/>
      <c r="B551" s="63"/>
      <c r="C551" s="63"/>
      <c r="D551" s="78"/>
      <c r="E551" s="78"/>
      <c r="F551" s="78"/>
      <c r="G551" s="63"/>
    </row>
    <row r="552" spans="1:7" ht="12.75">
      <c r="A552" s="63"/>
      <c r="B552" s="63"/>
      <c r="C552" s="63"/>
      <c r="D552" s="78"/>
      <c r="E552" s="78"/>
      <c r="F552" s="78"/>
      <c r="G552" s="63"/>
    </row>
    <row r="553" spans="1:7" ht="12.75">
      <c r="A553" s="63"/>
      <c r="B553" s="63"/>
      <c r="C553" s="63"/>
      <c r="D553" s="78"/>
      <c r="E553" s="78"/>
      <c r="F553" s="78"/>
      <c r="G553" s="63"/>
    </row>
    <row r="554" spans="1:7" ht="12.75">
      <c r="A554" s="63"/>
      <c r="B554" s="63"/>
      <c r="C554" s="63"/>
      <c r="D554" s="78"/>
      <c r="E554" s="78"/>
      <c r="F554" s="78"/>
      <c r="G554" s="63"/>
    </row>
    <row r="555" spans="1:7" ht="12.75">
      <c r="A555" s="63"/>
      <c r="B555" s="63"/>
      <c r="C555" s="63"/>
      <c r="D555" s="78"/>
      <c r="E555" s="78"/>
      <c r="F555" s="78"/>
      <c r="G555" s="63"/>
    </row>
    <row r="556" spans="1:7" ht="12.75">
      <c r="A556" s="63"/>
      <c r="B556" s="63"/>
      <c r="C556" s="63"/>
      <c r="D556" s="78"/>
      <c r="E556" s="78"/>
      <c r="F556" s="78"/>
      <c r="G556" s="63"/>
    </row>
    <row r="557" spans="1:7" ht="12.75">
      <c r="A557" s="63"/>
      <c r="B557" s="63"/>
      <c r="C557" s="63"/>
      <c r="D557" s="78"/>
      <c r="E557" s="78"/>
      <c r="F557" s="78"/>
      <c r="G557" s="63"/>
    </row>
    <row r="558" spans="1:7" ht="12.75">
      <c r="A558" s="63"/>
      <c r="B558" s="63"/>
      <c r="C558" s="63"/>
      <c r="D558" s="78"/>
      <c r="E558" s="78"/>
      <c r="F558" s="78"/>
      <c r="G558" s="63"/>
    </row>
    <row r="559" spans="1:7" ht="12.75">
      <c r="A559" s="63"/>
      <c r="B559" s="63"/>
      <c r="C559" s="63"/>
      <c r="D559" s="78"/>
      <c r="E559" s="78"/>
      <c r="F559" s="78"/>
      <c r="G559" s="63"/>
    </row>
    <row r="560" spans="1:7" ht="12.75">
      <c r="A560" s="63"/>
      <c r="B560" s="63"/>
      <c r="C560" s="63"/>
      <c r="D560" s="78"/>
      <c r="E560" s="78"/>
      <c r="F560" s="78"/>
      <c r="G560" s="63"/>
    </row>
    <row r="561" spans="1:7" ht="12.75">
      <c r="A561" s="63"/>
      <c r="B561" s="63"/>
      <c r="C561" s="63"/>
      <c r="D561" s="78"/>
      <c r="E561" s="78"/>
      <c r="F561" s="78"/>
      <c r="G561" s="63"/>
    </row>
    <row r="562" spans="1:7" ht="12.75">
      <c r="A562" s="63"/>
      <c r="B562" s="63"/>
      <c r="C562" s="63"/>
      <c r="D562" s="78"/>
      <c r="E562" s="78"/>
      <c r="F562" s="78"/>
      <c r="G562" s="63"/>
    </row>
    <row r="563" spans="1:7" ht="12.75">
      <c r="A563" s="63"/>
      <c r="B563" s="63"/>
      <c r="C563" s="63"/>
      <c r="D563" s="78"/>
      <c r="E563" s="78"/>
      <c r="F563" s="78"/>
      <c r="G563" s="63"/>
    </row>
    <row r="564" spans="1:7" ht="12.75">
      <c r="A564" s="63"/>
      <c r="B564" s="63"/>
      <c r="C564" s="63"/>
      <c r="D564" s="78"/>
      <c r="E564" s="78"/>
      <c r="F564" s="78"/>
      <c r="G564" s="63"/>
    </row>
    <row r="565" spans="1:7" ht="12.75">
      <c r="A565" s="63"/>
      <c r="B565" s="63"/>
      <c r="C565" s="63"/>
      <c r="D565" s="78"/>
      <c r="E565" s="78"/>
      <c r="F565" s="78"/>
      <c r="G565" s="63"/>
    </row>
    <row r="566" spans="1:7" ht="12.75">
      <c r="A566" s="63"/>
      <c r="B566" s="63"/>
      <c r="C566" s="63"/>
      <c r="D566" s="78"/>
      <c r="E566" s="78"/>
      <c r="F566" s="78"/>
      <c r="G566" s="63"/>
    </row>
    <row r="567" spans="1:7" ht="12.75">
      <c r="A567" s="63"/>
      <c r="B567" s="63"/>
      <c r="C567" s="63"/>
      <c r="D567" s="78"/>
      <c r="E567" s="78"/>
      <c r="F567" s="78"/>
      <c r="G567" s="63"/>
    </row>
  </sheetData>
  <autoFilter ref="A12:F86"/>
  <mergeCells count="2">
    <mergeCell ref="B13:F13"/>
    <mergeCell ref="H13:K13"/>
  </mergeCells>
  <printOptions/>
  <pageMargins left="0.24" right="0.17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B6" sqref="B6"/>
    </sheetView>
  </sheetViews>
  <sheetFormatPr defaultColWidth="9.140625" defaultRowHeight="12.75"/>
  <cols>
    <col min="1" max="1" width="25.28125" style="0" customWidth="1"/>
    <col min="7" max="7" width="4.421875" style="0" customWidth="1"/>
    <col min="8" max="9" width="7.00390625" style="0" customWidth="1"/>
    <col min="10" max="10" width="6.7109375" style="0" customWidth="1"/>
  </cols>
  <sheetData>
    <row r="1" spans="1:12" ht="12.7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" t="s">
        <v>1</v>
      </c>
      <c r="B2" s="35" t="s">
        <v>121</v>
      </c>
      <c r="C2" s="4"/>
      <c r="D2" s="4"/>
      <c r="E2" s="4"/>
      <c r="F2" s="5"/>
      <c r="G2" s="5"/>
      <c r="H2" s="5"/>
      <c r="I2" s="5"/>
      <c r="J2" s="5"/>
      <c r="K2" s="5"/>
      <c r="L2" s="1"/>
    </row>
    <row r="3" spans="1:12" ht="18">
      <c r="A3" s="6" t="s">
        <v>2</v>
      </c>
      <c r="B3" s="7" t="s">
        <v>81</v>
      </c>
      <c r="C3" s="6"/>
      <c r="D3" s="6"/>
      <c r="E3" s="6"/>
      <c r="F3" s="5"/>
      <c r="G3" s="5"/>
      <c r="H3" s="5"/>
      <c r="I3" s="5"/>
      <c r="J3" s="5"/>
      <c r="K3" s="5"/>
      <c r="L3" s="1"/>
    </row>
    <row r="4" spans="1:12" ht="18">
      <c r="A4" s="6" t="s">
        <v>3</v>
      </c>
      <c r="B4" s="35" t="s">
        <v>132</v>
      </c>
      <c r="C4" s="6"/>
      <c r="D4" s="6"/>
      <c r="E4" s="6"/>
      <c r="F4" s="5"/>
      <c r="G4" s="5"/>
      <c r="H4" s="5"/>
      <c r="I4" s="5"/>
      <c r="J4" s="5"/>
      <c r="K4" s="5"/>
      <c r="L4" s="1"/>
    </row>
    <row r="5" spans="1:12" ht="18">
      <c r="A5" s="6" t="s">
        <v>5</v>
      </c>
      <c r="B5" s="7" t="s">
        <v>6</v>
      </c>
      <c r="C5" s="6"/>
      <c r="D5" s="6"/>
      <c r="E5" s="6"/>
      <c r="F5" s="5"/>
      <c r="G5" s="5"/>
      <c r="H5" s="5"/>
      <c r="I5" s="5"/>
      <c r="J5" s="5"/>
      <c r="K5" s="5"/>
      <c r="L5" s="1"/>
    </row>
    <row r="6" spans="1:12" ht="12.75">
      <c r="A6" s="7" t="s">
        <v>185</v>
      </c>
      <c r="B6" s="2" t="s">
        <v>189</v>
      </c>
      <c r="C6" s="5"/>
      <c r="D6" s="5"/>
      <c r="E6" s="5"/>
      <c r="F6" s="5"/>
      <c r="G6" s="5"/>
      <c r="H6" s="5"/>
      <c r="I6" s="5"/>
      <c r="J6" s="5"/>
      <c r="K6" s="5"/>
      <c r="L6" s="1"/>
    </row>
    <row r="7" spans="1:12" ht="12.75">
      <c r="A7" s="7" t="s">
        <v>7</v>
      </c>
      <c r="B7" s="7"/>
      <c r="C7" s="7"/>
      <c r="D7" s="7"/>
      <c r="E7" s="7"/>
      <c r="F7" s="1"/>
      <c r="G7" s="1"/>
      <c r="H7" s="1"/>
      <c r="I7" s="1"/>
      <c r="J7" s="1"/>
      <c r="K7" s="1"/>
      <c r="L7" s="1"/>
    </row>
    <row r="8" spans="1:12" ht="12.75">
      <c r="A8" s="7"/>
      <c r="B8" s="7"/>
      <c r="C8" s="7"/>
      <c r="D8" s="7"/>
      <c r="E8" s="7"/>
      <c r="F8" s="1"/>
      <c r="G8" s="1"/>
      <c r="H8" s="1"/>
      <c r="I8" s="1"/>
      <c r="J8" s="1"/>
      <c r="K8" s="1"/>
      <c r="L8" s="1"/>
    </row>
    <row r="9" spans="1:12" ht="12.75">
      <c r="A9" s="7" t="s">
        <v>8</v>
      </c>
      <c r="B9" s="7"/>
      <c r="C9" s="7"/>
      <c r="D9" s="7"/>
      <c r="E9" s="7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 thickBot="1">
      <c r="A11" s="2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34.5" customHeight="1">
      <c r="A12" s="8" t="s">
        <v>9</v>
      </c>
      <c r="B12" s="9">
        <v>1990</v>
      </c>
      <c r="C12" s="10">
        <v>2000</v>
      </c>
      <c r="D12" s="11">
        <v>2010</v>
      </c>
      <c r="E12" s="11">
        <v>2020</v>
      </c>
      <c r="F12" s="12">
        <v>2030</v>
      </c>
      <c r="G12" s="13"/>
      <c r="H12" s="14" t="s">
        <v>10</v>
      </c>
      <c r="I12" s="15" t="s">
        <v>11</v>
      </c>
      <c r="J12" s="15" t="s">
        <v>12</v>
      </c>
      <c r="K12" s="16" t="s">
        <v>13</v>
      </c>
      <c r="L12" s="1"/>
    </row>
    <row r="13" spans="1:12" ht="12.75" customHeight="1" thickBot="1">
      <c r="A13" s="3"/>
      <c r="B13" s="349" t="s">
        <v>4</v>
      </c>
      <c r="C13" s="350"/>
      <c r="D13" s="350"/>
      <c r="E13" s="350"/>
      <c r="F13" s="351"/>
      <c r="G13" s="3"/>
      <c r="H13" s="359" t="s">
        <v>14</v>
      </c>
      <c r="I13" s="364"/>
      <c r="J13" s="364"/>
      <c r="K13" s="365"/>
      <c r="L13" s="1"/>
    </row>
    <row r="14" spans="1:12" ht="12.75" customHeight="1">
      <c r="A14" s="229" t="s">
        <v>15</v>
      </c>
      <c r="B14" s="258">
        <v>10.671571387197124</v>
      </c>
      <c r="C14" s="259">
        <v>9.13431675252691</v>
      </c>
      <c r="D14" s="259">
        <v>8.930018020295291</v>
      </c>
      <c r="E14" s="259">
        <v>9.036994793514197</v>
      </c>
      <c r="F14" s="260">
        <v>7.7518172502297915</v>
      </c>
      <c r="G14" s="233"/>
      <c r="H14" s="310">
        <v>-0.015434146995247255</v>
      </c>
      <c r="I14" s="266">
        <v>-0.0022594415831935777</v>
      </c>
      <c r="J14" s="266">
        <v>0.0011915365115535703</v>
      </c>
      <c r="K14" s="267">
        <v>-0.015222880960671592</v>
      </c>
      <c r="L14" s="1"/>
    </row>
    <row r="15" spans="1:12" ht="12.75">
      <c r="A15" s="236" t="s">
        <v>16</v>
      </c>
      <c r="B15" s="261">
        <v>11.212211020678282</v>
      </c>
      <c r="C15" s="240">
        <v>10.715849786549807</v>
      </c>
      <c r="D15" s="240">
        <v>9.494854091529172</v>
      </c>
      <c r="E15" s="240">
        <v>9.47113423599678</v>
      </c>
      <c r="F15" s="241">
        <v>8.55721533054387</v>
      </c>
      <c r="G15" s="233"/>
      <c r="H15" s="311">
        <v>-0.004517716298752639</v>
      </c>
      <c r="I15" s="269">
        <v>-0.012024516351699321</v>
      </c>
      <c r="J15" s="269">
        <v>-0.00025009929569752565</v>
      </c>
      <c r="K15" s="270">
        <v>-0.010096073610767808</v>
      </c>
      <c r="L15" s="1"/>
    </row>
    <row r="16" spans="1:12" ht="12.75" customHeight="1">
      <c r="A16" s="236" t="s">
        <v>17</v>
      </c>
      <c r="B16" s="261">
        <v>5.67232755219983</v>
      </c>
      <c r="C16" s="240">
        <v>5.535070817525034</v>
      </c>
      <c r="D16" s="240">
        <v>5.219935181891663</v>
      </c>
      <c r="E16" s="240">
        <v>5.312359983789565</v>
      </c>
      <c r="F16" s="241">
        <v>4.793534335631652</v>
      </c>
      <c r="G16" s="233"/>
      <c r="H16" s="311">
        <v>-0.0024465199765393297</v>
      </c>
      <c r="I16" s="269">
        <v>-0.005844789968014075</v>
      </c>
      <c r="J16" s="269">
        <v>0.00175666045896139</v>
      </c>
      <c r="K16" s="270">
        <v>-0.010224192079358985</v>
      </c>
      <c r="L16" s="1"/>
    </row>
    <row r="17" spans="1:12" ht="12.75" customHeight="1">
      <c r="A17" s="236" t="s">
        <v>18</v>
      </c>
      <c r="B17" s="261">
        <v>6.339199382141233</v>
      </c>
      <c r="C17" s="240">
        <v>5.427071538515389</v>
      </c>
      <c r="D17" s="240">
        <v>5.181830222728824</v>
      </c>
      <c r="E17" s="240">
        <v>4.724355644861892</v>
      </c>
      <c r="F17" s="241">
        <v>3.841765908765765</v>
      </c>
      <c r="G17" s="233"/>
      <c r="H17" s="311">
        <v>-0.015415230316723316</v>
      </c>
      <c r="I17" s="269">
        <v>-0.0046134609682534355</v>
      </c>
      <c r="J17" s="269">
        <v>-0.009200131267139033</v>
      </c>
      <c r="K17" s="270">
        <v>-0.020467541892940755</v>
      </c>
      <c r="L17" s="1"/>
    </row>
    <row r="18" spans="1:12" ht="12.75">
      <c r="A18" s="236" t="s">
        <v>19</v>
      </c>
      <c r="B18" s="261">
        <v>70.24875477938355</v>
      </c>
      <c r="C18" s="240">
        <v>65.66577605525404</v>
      </c>
      <c r="D18" s="240">
        <v>63.11971481138231</v>
      </c>
      <c r="E18" s="240">
        <v>63.01745736627253</v>
      </c>
      <c r="F18" s="241">
        <v>56.65016527025326</v>
      </c>
      <c r="G18" s="233"/>
      <c r="H18" s="311">
        <v>-0.006723764171939095</v>
      </c>
      <c r="I18" s="269">
        <v>-0.003946663276123252</v>
      </c>
      <c r="J18" s="269">
        <v>-0.00016212378371627256</v>
      </c>
      <c r="K18" s="270">
        <v>-0.010595160072020993</v>
      </c>
      <c r="L18" s="1"/>
    </row>
    <row r="19" spans="1:12" ht="12.75" customHeight="1">
      <c r="A19" s="236" t="s">
        <v>28</v>
      </c>
      <c r="B19" s="261">
        <v>99.1343879083693</v>
      </c>
      <c r="C19" s="240">
        <v>52.7169150891155</v>
      </c>
      <c r="D19" s="240">
        <v>46.127056216249066</v>
      </c>
      <c r="E19" s="240">
        <v>44.604567824288466</v>
      </c>
      <c r="F19" s="241">
        <v>38.66094164455441</v>
      </c>
      <c r="G19" s="233"/>
      <c r="H19" s="311">
        <v>-0.06120111338928891</v>
      </c>
      <c r="I19" s="269">
        <v>-0.01326490459892471</v>
      </c>
      <c r="J19" s="269">
        <v>-0.0033507147055192865</v>
      </c>
      <c r="K19" s="270">
        <v>-0.014198875566165059</v>
      </c>
      <c r="L19" s="1"/>
    </row>
    <row r="20" spans="1:12" ht="12.75" customHeight="1">
      <c r="A20" s="236" t="s">
        <v>29</v>
      </c>
      <c r="B20" s="261">
        <v>8.744394068330527</v>
      </c>
      <c r="C20" s="240">
        <v>10.879955334305764</v>
      </c>
      <c r="D20" s="240">
        <v>9.804349979768036</v>
      </c>
      <c r="E20" s="240">
        <v>9.219216595491607</v>
      </c>
      <c r="F20" s="241">
        <v>7.65986738188748</v>
      </c>
      <c r="G20" s="233"/>
      <c r="H20" s="311">
        <v>-0.06120111338928891</v>
      </c>
      <c r="I20" s="269">
        <v>-0.010355604993892875</v>
      </c>
      <c r="J20" s="269">
        <v>-0.00613471498792284</v>
      </c>
      <c r="K20" s="270">
        <v>-0.01835892306965592</v>
      </c>
      <c r="L20" s="1"/>
    </row>
    <row r="21" spans="1:12" ht="12.75">
      <c r="A21" s="236" t="s">
        <v>30</v>
      </c>
      <c r="B21" s="261">
        <v>11.899976494984703</v>
      </c>
      <c r="C21" s="240">
        <v>12.784615662889264</v>
      </c>
      <c r="D21" s="240">
        <v>13.535625202945566</v>
      </c>
      <c r="E21" s="240">
        <v>13.334092631034817</v>
      </c>
      <c r="F21" s="241">
        <v>11.7509551186187</v>
      </c>
      <c r="G21" s="233"/>
      <c r="H21" s="311">
        <v>0.007196382581417415</v>
      </c>
      <c r="I21" s="269">
        <v>0.005724579825974407</v>
      </c>
      <c r="J21" s="269">
        <v>-0.0014989756541173849</v>
      </c>
      <c r="K21" s="270">
        <v>-0.012559422516266072</v>
      </c>
      <c r="L21" s="1"/>
    </row>
    <row r="22" spans="1:12" ht="12.75" customHeight="1">
      <c r="A22" s="236" t="s">
        <v>31</v>
      </c>
      <c r="B22" s="261">
        <v>38.65915419073496</v>
      </c>
      <c r="C22" s="240">
        <v>36.54632135467977</v>
      </c>
      <c r="D22" s="240">
        <v>33.73909317729355</v>
      </c>
      <c r="E22" s="240">
        <v>32.68978549931992</v>
      </c>
      <c r="F22" s="241">
        <v>28.263744878971547</v>
      </c>
      <c r="G22" s="233"/>
      <c r="H22" s="311">
        <v>-0.005604541746070502</v>
      </c>
      <c r="I22" s="269">
        <v>-0.007960479644480434</v>
      </c>
      <c r="J22" s="269">
        <v>-0.0031544682689361725</v>
      </c>
      <c r="K22" s="270">
        <v>-0.014442962685226046</v>
      </c>
      <c r="L22" s="1"/>
    </row>
    <row r="23" spans="1:12" ht="12.75" customHeight="1">
      <c r="A23" s="236" t="s">
        <v>32</v>
      </c>
      <c r="B23" s="261">
        <v>0.5075700000000001</v>
      </c>
      <c r="C23" s="240">
        <v>0.4786822808934376</v>
      </c>
      <c r="D23" s="240">
        <v>0.45922811443516</v>
      </c>
      <c r="E23" s="240">
        <v>0.4641975113040533</v>
      </c>
      <c r="F23" s="241">
        <v>0.4102143554616732</v>
      </c>
      <c r="G23" s="233"/>
      <c r="H23" s="311">
        <v>-0.005842620297685341</v>
      </c>
      <c r="I23" s="269">
        <v>-0.004140406056770463</v>
      </c>
      <c r="J23" s="269">
        <v>0.0010768858878178467</v>
      </c>
      <c r="K23" s="270">
        <v>-0.012286920850422045</v>
      </c>
      <c r="L23" s="1"/>
    </row>
    <row r="24" spans="1:12" ht="12.75">
      <c r="A24" s="236" t="s">
        <v>33</v>
      </c>
      <c r="B24" s="261">
        <v>27.13962257015705</v>
      </c>
      <c r="C24" s="240">
        <v>20.64753221762414</v>
      </c>
      <c r="D24" s="240">
        <v>19.630321739764018</v>
      </c>
      <c r="E24" s="240">
        <v>19.56677327268976</v>
      </c>
      <c r="F24" s="241">
        <v>16.93771440825358</v>
      </c>
      <c r="G24" s="233"/>
      <c r="H24" s="311">
        <v>-0.026969541948408282</v>
      </c>
      <c r="I24" s="269">
        <v>-0.005039300775528721</v>
      </c>
      <c r="J24" s="269">
        <v>-0.00032419862239296826</v>
      </c>
      <c r="K24" s="270">
        <v>-0.014325413585412727</v>
      </c>
      <c r="L24" s="1"/>
    </row>
    <row r="25" spans="1:12" ht="12.75" customHeight="1">
      <c r="A25" s="236" t="s">
        <v>34</v>
      </c>
      <c r="B25" s="261">
        <v>10.123788012314472</v>
      </c>
      <c r="C25" s="240">
        <v>10.688687152046711</v>
      </c>
      <c r="D25" s="240">
        <v>9.865708983766561</v>
      </c>
      <c r="E25" s="240">
        <v>9.768842515468048</v>
      </c>
      <c r="F25" s="241">
        <v>8.120073676718988</v>
      </c>
      <c r="G25" s="233"/>
      <c r="H25" s="311">
        <v>0.005444568413760731</v>
      </c>
      <c r="I25" s="269">
        <v>-0.007980078870692298</v>
      </c>
      <c r="J25" s="269">
        <v>-0.000986215349546904</v>
      </c>
      <c r="K25" s="270">
        <v>-0.018316060013300106</v>
      </c>
      <c r="L25" s="1"/>
    </row>
    <row r="26" spans="1:12" ht="12.75" customHeight="1">
      <c r="A26" s="236" t="s">
        <v>35</v>
      </c>
      <c r="B26" s="261">
        <v>30.28591178262234</v>
      </c>
      <c r="C26" s="240">
        <v>39.31686370110512</v>
      </c>
      <c r="D26" s="240">
        <v>35.71373191809217</v>
      </c>
      <c r="E26" s="240">
        <v>35.3354673056219</v>
      </c>
      <c r="F26" s="241">
        <v>29.162948818236977</v>
      </c>
      <c r="G26" s="233"/>
      <c r="H26" s="311">
        <v>0.026440598898574086</v>
      </c>
      <c r="I26" s="269">
        <v>-0.00956578066648206</v>
      </c>
      <c r="J26" s="269">
        <v>-0.0010642396279915145</v>
      </c>
      <c r="K26" s="270">
        <v>-0.01901569365868827</v>
      </c>
      <c r="L26" s="1"/>
    </row>
    <row r="27" spans="1:12" ht="12.75">
      <c r="A27" s="236" t="s">
        <v>36</v>
      </c>
      <c r="B27" s="261">
        <v>6.630523190457869</v>
      </c>
      <c r="C27" s="240">
        <v>5.861638889451442</v>
      </c>
      <c r="D27" s="240">
        <v>6.063106302274155</v>
      </c>
      <c r="E27" s="240">
        <v>6.071663293954561</v>
      </c>
      <c r="F27" s="241">
        <v>5.145017579293414</v>
      </c>
      <c r="G27" s="233"/>
      <c r="H27" s="311">
        <v>-0.012249800307610359</v>
      </c>
      <c r="I27" s="269">
        <v>0.0033850184217185664</v>
      </c>
      <c r="J27" s="269">
        <v>0.00014104258786162838</v>
      </c>
      <c r="K27" s="270">
        <v>-0.01642401074571531</v>
      </c>
      <c r="L27" s="1"/>
    </row>
    <row r="28" spans="1:12" ht="12.75" customHeight="1">
      <c r="A28" s="236" t="s">
        <v>37</v>
      </c>
      <c r="B28" s="261">
        <v>76.88472992861085</v>
      </c>
      <c r="C28" s="240">
        <v>48.78129961629957</v>
      </c>
      <c r="D28" s="240">
        <v>45.20071189718604</v>
      </c>
      <c r="E28" s="240">
        <v>42.62997941234479</v>
      </c>
      <c r="F28" s="241">
        <v>37.70586035208366</v>
      </c>
      <c r="G28" s="233"/>
      <c r="H28" s="311">
        <v>-0.0444765993696995</v>
      </c>
      <c r="I28" s="269">
        <v>-0.007594435253892917</v>
      </c>
      <c r="J28" s="269">
        <v>-0.005838398801543909</v>
      </c>
      <c r="K28" s="270">
        <v>-0.012199200840285251</v>
      </c>
      <c r="L28" s="1"/>
    </row>
    <row r="29" spans="1:12" ht="12.75" customHeight="1">
      <c r="A29" s="236" t="s">
        <v>38</v>
      </c>
      <c r="B29" s="261">
        <v>0.6410650086390166</v>
      </c>
      <c r="C29" s="240">
        <v>0.7441040230087769</v>
      </c>
      <c r="D29" s="240">
        <v>0.7966221160399167</v>
      </c>
      <c r="E29" s="240">
        <v>0.7403779600618106</v>
      </c>
      <c r="F29" s="241">
        <v>0.5784620114395853</v>
      </c>
      <c r="G29" s="233"/>
      <c r="H29" s="311">
        <v>0.015016630574510748</v>
      </c>
      <c r="I29" s="269">
        <v>0.006843268127798119</v>
      </c>
      <c r="J29" s="269">
        <v>-0.0072952218150436066</v>
      </c>
      <c r="K29" s="270">
        <v>-0.024376761820277038</v>
      </c>
      <c r="L29" s="1"/>
    </row>
    <row r="30" spans="1:12" ht="12.75">
      <c r="A30" s="236" t="s">
        <v>39</v>
      </c>
      <c r="B30" s="261">
        <v>16.763409556388854</v>
      </c>
      <c r="C30" s="240">
        <v>10.714325894236564</v>
      </c>
      <c r="D30" s="240">
        <v>6.244988211374473</v>
      </c>
      <c r="E30" s="240">
        <v>5.916488025937264</v>
      </c>
      <c r="F30" s="241">
        <v>5.298087211565797</v>
      </c>
      <c r="G30" s="233"/>
      <c r="H30" s="311">
        <v>-0.04377465711423678</v>
      </c>
      <c r="I30" s="269">
        <v>-0.05254917761797484</v>
      </c>
      <c r="J30" s="269">
        <v>-0.00538904888371694</v>
      </c>
      <c r="K30" s="270">
        <v>-0.010979004144359594</v>
      </c>
      <c r="L30" s="1"/>
    </row>
    <row r="31" spans="1:12" ht="12.75" customHeight="1">
      <c r="A31" s="236" t="s">
        <v>40</v>
      </c>
      <c r="B31" s="261">
        <v>4.363044841267169</v>
      </c>
      <c r="C31" s="240">
        <v>2.4828312457222492</v>
      </c>
      <c r="D31" s="240">
        <v>2.6289811655297535</v>
      </c>
      <c r="E31" s="240">
        <v>2.4498665645445916</v>
      </c>
      <c r="F31" s="241">
        <v>2.288277595508545</v>
      </c>
      <c r="G31" s="233"/>
      <c r="H31" s="311">
        <v>-0.05481732485308666</v>
      </c>
      <c r="I31" s="269">
        <v>0.005736072749420451</v>
      </c>
      <c r="J31" s="269">
        <v>-0.007031445092344546</v>
      </c>
      <c r="K31" s="270">
        <v>-0.006800190026421404</v>
      </c>
      <c r="L31" s="1"/>
    </row>
    <row r="32" spans="1:12" ht="12.75" customHeight="1">
      <c r="A32" s="236" t="s">
        <v>41</v>
      </c>
      <c r="B32" s="261">
        <v>19.341</v>
      </c>
      <c r="C32" s="240">
        <v>11.61384</v>
      </c>
      <c r="D32" s="240">
        <v>9.992044131244791</v>
      </c>
      <c r="E32" s="240">
        <v>9.660341800619646</v>
      </c>
      <c r="F32" s="241">
        <v>8.76362724189185</v>
      </c>
      <c r="G32" s="233"/>
      <c r="H32" s="311">
        <v>-0.04972415222989901</v>
      </c>
      <c r="I32" s="269">
        <v>-0.014928281785650643</v>
      </c>
      <c r="J32" s="269">
        <v>-0.0033703235445936564</v>
      </c>
      <c r="K32" s="270">
        <v>-0.009694615544220908</v>
      </c>
      <c r="L32" s="1"/>
    </row>
    <row r="33" spans="1:12" ht="12.75">
      <c r="A33" s="236" t="s">
        <v>42</v>
      </c>
      <c r="B33" s="261">
        <v>3.754305827870965</v>
      </c>
      <c r="C33" s="240">
        <v>1.9003753428161145</v>
      </c>
      <c r="D33" s="240">
        <v>2.068224665696683</v>
      </c>
      <c r="E33" s="240">
        <v>2.079178260258898</v>
      </c>
      <c r="F33" s="241">
        <v>1.7975679414056123</v>
      </c>
      <c r="G33" s="233"/>
      <c r="H33" s="311">
        <v>-0.065819120766332</v>
      </c>
      <c r="I33" s="269">
        <v>0.008499837654671216</v>
      </c>
      <c r="J33" s="269">
        <v>0.0005283553912345251</v>
      </c>
      <c r="K33" s="270">
        <v>-0.014448419251187117</v>
      </c>
      <c r="L33" s="1"/>
    </row>
    <row r="34" spans="1:12" ht="12.75" customHeight="1">
      <c r="A34" s="236" t="s">
        <v>43</v>
      </c>
      <c r="B34" s="261">
        <v>7.9369499449878935</v>
      </c>
      <c r="C34" s="240">
        <v>3.7117511068917812</v>
      </c>
      <c r="D34" s="240">
        <v>4.458181440162043</v>
      </c>
      <c r="E34" s="240">
        <v>4.2455171374985605</v>
      </c>
      <c r="F34" s="241">
        <v>3.946638551751664</v>
      </c>
      <c r="G34" s="233"/>
      <c r="H34" s="311">
        <v>-0.07318613845110211</v>
      </c>
      <c r="I34" s="269">
        <v>0.01849262664270368</v>
      </c>
      <c r="J34" s="269">
        <v>-0.004875804381847315</v>
      </c>
      <c r="K34" s="270">
        <v>-0.007273361943807122</v>
      </c>
      <c r="L34" s="1"/>
    </row>
    <row r="35" spans="1:12" ht="12.75" customHeight="1">
      <c r="A35" s="236" t="s">
        <v>44</v>
      </c>
      <c r="B35" s="261">
        <v>0.3027342852058969</v>
      </c>
      <c r="C35" s="240">
        <v>0.3862803702793317</v>
      </c>
      <c r="D35" s="240">
        <v>0.22343545674643847</v>
      </c>
      <c r="E35" s="240">
        <v>0.20602660185822227</v>
      </c>
      <c r="F35" s="241">
        <v>0.15868089233052285</v>
      </c>
      <c r="G35" s="233"/>
      <c r="H35" s="311">
        <v>0.024670193057044987</v>
      </c>
      <c r="I35" s="269">
        <v>-0.05327260276709822</v>
      </c>
      <c r="J35" s="269">
        <v>-0.008078917955865128</v>
      </c>
      <c r="K35" s="270">
        <v>-0.025773063046295452</v>
      </c>
      <c r="L35" s="1"/>
    </row>
    <row r="36" spans="1:12" ht="12.75">
      <c r="A36" s="236" t="s">
        <v>45</v>
      </c>
      <c r="B36" s="261">
        <v>58.82435877983272</v>
      </c>
      <c r="C36" s="240">
        <v>45.851820927428086</v>
      </c>
      <c r="D36" s="240">
        <v>37.86812888242658</v>
      </c>
      <c r="E36" s="240">
        <v>36.091993254456874</v>
      </c>
      <c r="F36" s="241">
        <v>29.21511900634389</v>
      </c>
      <c r="G36" s="233"/>
      <c r="H36" s="311">
        <v>-0.024606317081957707</v>
      </c>
      <c r="I36" s="269">
        <v>-0.018948681263001754</v>
      </c>
      <c r="J36" s="269">
        <v>-0.0047923582797249065</v>
      </c>
      <c r="K36" s="270">
        <v>-0.02091661827475988</v>
      </c>
      <c r="L36" s="1"/>
    </row>
    <row r="37" spans="1:12" ht="12.75" customHeight="1">
      <c r="A37" s="236" t="s">
        <v>46</v>
      </c>
      <c r="B37" s="261">
        <v>6.7241450877785685</v>
      </c>
      <c r="C37" s="240">
        <v>4.51219646756351</v>
      </c>
      <c r="D37" s="240">
        <v>3.5836775735341115</v>
      </c>
      <c r="E37" s="240">
        <v>3.427262306411238</v>
      </c>
      <c r="F37" s="241">
        <v>3.0117844966236254</v>
      </c>
      <c r="G37" s="233"/>
      <c r="H37" s="311">
        <v>-0.03910686073742564</v>
      </c>
      <c r="I37" s="269">
        <v>-0.0227760712335352</v>
      </c>
      <c r="J37" s="269">
        <v>-0.00445283134235952</v>
      </c>
      <c r="K37" s="270">
        <v>-0.012839760027711478</v>
      </c>
      <c r="L37" s="1"/>
    </row>
    <row r="38" spans="1:12" ht="12.75" customHeight="1">
      <c r="A38" s="236" t="s">
        <v>47</v>
      </c>
      <c r="B38" s="261">
        <v>2.3846234159097075</v>
      </c>
      <c r="C38" s="240">
        <v>2.369838779971004</v>
      </c>
      <c r="D38" s="240">
        <v>2.115653968571433</v>
      </c>
      <c r="E38" s="240">
        <v>1.9155997516735823</v>
      </c>
      <c r="F38" s="241">
        <v>1.4998229420731697</v>
      </c>
      <c r="G38" s="233"/>
      <c r="H38" s="311">
        <v>-0.0006217353899585776</v>
      </c>
      <c r="I38" s="269">
        <v>-0.011281674968905087</v>
      </c>
      <c r="J38" s="269">
        <v>-0.009884148502140477</v>
      </c>
      <c r="K38" s="270">
        <v>-0.02417144585195896</v>
      </c>
      <c r="L38" s="1"/>
    </row>
    <row r="39" spans="1:12" ht="12.75">
      <c r="A39" s="236" t="s">
        <v>48</v>
      </c>
      <c r="B39" s="261">
        <v>0.29448660080808625</v>
      </c>
      <c r="C39" s="240">
        <v>0.2774234438762069</v>
      </c>
      <c r="D39" s="240">
        <v>0.27621930687296964</v>
      </c>
      <c r="E39" s="240">
        <v>0.28440266597776814</v>
      </c>
      <c r="F39" s="241">
        <v>0.2563886439052495</v>
      </c>
      <c r="G39" s="233"/>
      <c r="H39" s="311">
        <v>-0.0059510704871061915</v>
      </c>
      <c r="I39" s="269">
        <v>-0.0004348930950307528</v>
      </c>
      <c r="J39" s="269">
        <v>0.002923859324015954</v>
      </c>
      <c r="K39" s="270">
        <v>-0.010316084237015022</v>
      </c>
      <c r="L39" s="1"/>
    </row>
    <row r="40" spans="1:12" ht="12.75" customHeight="1">
      <c r="A40" s="236" t="s">
        <v>49</v>
      </c>
      <c r="B40" s="261">
        <v>0.01701</v>
      </c>
      <c r="C40" s="240">
        <v>0.01491</v>
      </c>
      <c r="D40" s="240">
        <v>0.015028596759830905</v>
      </c>
      <c r="E40" s="240">
        <v>0.015269272140849697</v>
      </c>
      <c r="F40" s="241">
        <v>0.014061129376034516</v>
      </c>
      <c r="G40" s="233"/>
      <c r="H40" s="311">
        <v>-0.013090492119075092</v>
      </c>
      <c r="I40" s="269">
        <v>0.0007925847304421918</v>
      </c>
      <c r="J40" s="269">
        <v>0.0015900242853941204</v>
      </c>
      <c r="K40" s="270">
        <v>-0.008208945424971414</v>
      </c>
      <c r="L40" s="1"/>
    </row>
    <row r="41" spans="1:12" ht="12.75" customHeight="1">
      <c r="A41" s="236" t="s">
        <v>50</v>
      </c>
      <c r="B41" s="261">
        <v>6.4330825408567325</v>
      </c>
      <c r="C41" s="240">
        <v>6.971678029596806</v>
      </c>
      <c r="D41" s="240">
        <v>11.079843703329018</v>
      </c>
      <c r="E41" s="240">
        <v>11.357283480444858</v>
      </c>
      <c r="F41" s="241">
        <v>11.152772553545892</v>
      </c>
      <c r="G41" s="233"/>
      <c r="H41" s="311">
        <v>0.008072621597966956</v>
      </c>
      <c r="I41" s="269">
        <v>0.04741703089302818</v>
      </c>
      <c r="J41" s="269">
        <v>0.002476228745848408</v>
      </c>
      <c r="K41" s="270">
        <v>-0.0018154628448746601</v>
      </c>
      <c r="L41" s="1"/>
    </row>
    <row r="42" spans="1:12" ht="12.75">
      <c r="A42" s="236" t="s">
        <v>51</v>
      </c>
      <c r="B42" s="261">
        <v>5.100690000000001</v>
      </c>
      <c r="C42" s="240">
        <v>4.534740000000001</v>
      </c>
      <c r="D42" s="240">
        <v>4.683367102401206</v>
      </c>
      <c r="E42" s="240">
        <v>5.120049291113227</v>
      </c>
      <c r="F42" s="241">
        <v>4.95957472539166</v>
      </c>
      <c r="G42" s="233"/>
      <c r="H42" s="311">
        <v>-0.011691919491385483</v>
      </c>
      <c r="I42" s="269">
        <v>0.0032301625178909887</v>
      </c>
      <c r="J42" s="269">
        <v>0.00895452891584081</v>
      </c>
      <c r="K42" s="270">
        <v>-0.003179342149964959</v>
      </c>
      <c r="L42" s="1"/>
    </row>
    <row r="43" spans="1:12" ht="12.75" customHeight="1">
      <c r="A43" s="236" t="s">
        <v>52</v>
      </c>
      <c r="B43" s="261">
        <v>29.601618817269802</v>
      </c>
      <c r="C43" s="240">
        <v>10.149301648736001</v>
      </c>
      <c r="D43" s="240">
        <v>8.028517916303961</v>
      </c>
      <c r="E43" s="240">
        <v>7.500277293373804</v>
      </c>
      <c r="F43" s="241">
        <v>6.161901029356651</v>
      </c>
      <c r="G43" s="233"/>
      <c r="H43" s="311">
        <v>-0.10151243712895175</v>
      </c>
      <c r="I43" s="269">
        <v>-0.02316790139395064</v>
      </c>
      <c r="J43" s="269">
        <v>-0.006782886699058355</v>
      </c>
      <c r="K43" s="270">
        <v>-0.019463556123628156</v>
      </c>
      <c r="L43" s="1"/>
    </row>
    <row r="44" spans="1:12" ht="12.75" customHeight="1">
      <c r="A44" s="236" t="s">
        <v>53</v>
      </c>
      <c r="B44" s="261">
        <v>41.03105995054543</v>
      </c>
      <c r="C44" s="240">
        <v>34.73526068159938</v>
      </c>
      <c r="D44" s="240">
        <v>31.340938776384547</v>
      </c>
      <c r="E44" s="240">
        <v>29.155860546847496</v>
      </c>
      <c r="F44" s="241">
        <v>24.5028523526474</v>
      </c>
      <c r="G44" s="233"/>
      <c r="H44" s="311">
        <v>-0.01651943368488551</v>
      </c>
      <c r="I44" s="269">
        <v>-0.010230324363422638</v>
      </c>
      <c r="J44" s="269">
        <v>-0.007200873626743487</v>
      </c>
      <c r="K44" s="270">
        <v>-0.01723636526882466</v>
      </c>
      <c r="L44" s="1"/>
    </row>
    <row r="45" spans="1:12" ht="13.5" thickBot="1">
      <c r="A45" s="242" t="s">
        <v>54</v>
      </c>
      <c r="B45" s="262">
        <v>43.44208820946374</v>
      </c>
      <c r="C45" s="263">
        <v>48.05336469838066</v>
      </c>
      <c r="D45" s="263">
        <v>48.85782195191304</v>
      </c>
      <c r="E45" s="263">
        <v>46.82162751611545</v>
      </c>
      <c r="F45" s="264">
        <v>38.40432370458736</v>
      </c>
      <c r="G45" s="272"/>
      <c r="H45" s="312">
        <v>0.010139400101163876</v>
      </c>
      <c r="I45" s="273">
        <v>0.0016616119103920468</v>
      </c>
      <c r="J45" s="273">
        <v>-0.00424787862392173</v>
      </c>
      <c r="K45" s="274">
        <v>-0.019622441057808415</v>
      </c>
      <c r="L45" s="1"/>
    </row>
    <row r="46" spans="1:12" ht="12.75" customHeight="1">
      <c r="A46" s="236" t="s">
        <v>20</v>
      </c>
      <c r="B46" s="261">
        <v>661.1097951350067</v>
      </c>
      <c r="C46" s="240">
        <v>524.2046389088883</v>
      </c>
      <c r="D46" s="240">
        <v>486.34696082489234</v>
      </c>
      <c r="E46" s="240">
        <v>472.234309615287</v>
      </c>
      <c r="F46" s="241">
        <v>407.4217783392493</v>
      </c>
      <c r="G46" s="233"/>
      <c r="H46" s="311">
        <v>-0.02293664153799213</v>
      </c>
      <c r="I46" s="269">
        <v>-0.007467961165508075</v>
      </c>
      <c r="J46" s="269">
        <v>-0.0029403685499945764</v>
      </c>
      <c r="K46" s="270">
        <v>-0.014654198771576143</v>
      </c>
      <c r="L46" s="1"/>
    </row>
    <row r="47" spans="1:12" ht="12.75" customHeight="1">
      <c r="A47" s="236" t="s">
        <v>21</v>
      </c>
      <c r="B47" s="261">
        <v>414.15412226818216</v>
      </c>
      <c r="C47" s="240">
        <v>335.1805962487819</v>
      </c>
      <c r="D47" s="240">
        <v>312.0852858596015</v>
      </c>
      <c r="E47" s="240">
        <v>305.24688788595284</v>
      </c>
      <c r="F47" s="241">
        <v>265.4118363095048</v>
      </c>
      <c r="G47" s="233"/>
      <c r="H47" s="311">
        <v>-0.020934633531392688</v>
      </c>
      <c r="I47" s="269">
        <v>-0.0071138734813840365</v>
      </c>
      <c r="J47" s="269">
        <v>-0.0022131059545323906</v>
      </c>
      <c r="K47" s="270">
        <v>-0.013886500425370318</v>
      </c>
      <c r="L47" s="1"/>
    </row>
    <row r="48" spans="1:12" ht="12.75">
      <c r="A48" s="236" t="s">
        <v>55</v>
      </c>
      <c r="B48" s="261">
        <v>121.03563674788079</v>
      </c>
      <c r="C48" s="240">
        <v>84.28736415791742</v>
      </c>
      <c r="D48" s="240">
        <v>69.97993761132624</v>
      </c>
      <c r="E48" s="240">
        <v>66.73265166332068</v>
      </c>
      <c r="F48" s="241">
        <v>56.55806789093427</v>
      </c>
      <c r="G48" s="233"/>
      <c r="H48" s="311">
        <v>0</v>
      </c>
      <c r="I48" s="269">
        <v>0</v>
      </c>
      <c r="J48" s="269">
        <v>0</v>
      </c>
      <c r="K48" s="270">
        <v>0</v>
      </c>
      <c r="L48" s="1"/>
    </row>
    <row r="49" spans="1:12" ht="12.75" customHeight="1" thickBot="1">
      <c r="A49" s="242" t="s">
        <v>22</v>
      </c>
      <c r="B49" s="262">
        <v>11.845269141664819</v>
      </c>
      <c r="C49" s="263">
        <v>11.798751473473015</v>
      </c>
      <c r="D49" s="263">
        <v>16.054458709363026</v>
      </c>
      <c r="E49" s="263">
        <v>16.777004709676703</v>
      </c>
      <c r="F49" s="264">
        <v>16.382797052218837</v>
      </c>
      <c r="G49" s="249"/>
      <c r="H49" s="312">
        <v>0.005444568413760731</v>
      </c>
      <c r="I49" s="275">
        <v>-0.007980078870692298</v>
      </c>
      <c r="J49" s="275">
        <v>-0.000986215349546904</v>
      </c>
      <c r="K49" s="276">
        <v>-0.018316060013300106</v>
      </c>
      <c r="L49" s="1"/>
    </row>
    <row r="50" spans="1:12" ht="12.75" customHeight="1">
      <c r="A50" t="s">
        <v>187</v>
      </c>
      <c r="L50" s="1"/>
    </row>
    <row r="52" ht="12.75" customHeight="1"/>
    <row r="53" ht="12.75" customHeight="1"/>
    <row r="55" ht="12.75" customHeight="1"/>
    <row r="56" ht="12.75" customHeight="1"/>
    <row r="58" ht="12.75" customHeight="1"/>
    <row r="59" ht="12.75" customHeight="1"/>
    <row r="61" ht="12.75" customHeight="1"/>
    <row r="62" ht="12.75" customHeight="1"/>
    <row r="64" ht="12.75" customHeight="1"/>
    <row r="65" ht="12.75" customHeight="1"/>
    <row r="67" ht="12.75" customHeight="1"/>
    <row r="68" ht="12.75" customHeight="1"/>
    <row r="70" ht="12.75" customHeight="1"/>
    <row r="71" ht="12.75" customHeight="1"/>
    <row r="73" ht="12.75" customHeight="1"/>
    <row r="74" ht="12.75" customHeight="1"/>
    <row r="76" ht="12.75" customHeight="1"/>
    <row r="77" ht="12.75" customHeight="1"/>
    <row r="79" ht="12.75" customHeight="1"/>
    <row r="80" ht="12.75" customHeight="1"/>
    <row r="82" ht="12.75" customHeight="1"/>
    <row r="83" ht="12.75" customHeight="1"/>
    <row r="85" ht="12.75" customHeight="1"/>
    <row r="86" ht="12.75" customHeight="1"/>
    <row r="88" ht="12.75" customHeight="1"/>
    <row r="89" ht="12.75" customHeight="1"/>
    <row r="91" ht="12.75" customHeight="1"/>
    <row r="92" ht="12.75" customHeight="1"/>
    <row r="94" ht="12.75" customHeight="1"/>
    <row r="95" ht="12.75" customHeight="1"/>
    <row r="97" ht="12.75" customHeight="1"/>
    <row r="98" ht="12.75" customHeight="1"/>
    <row r="100" ht="12.75" customHeight="1"/>
    <row r="101" ht="12.75" customHeight="1"/>
    <row r="103" ht="12.75" customHeight="1"/>
    <row r="104" ht="12.75" customHeight="1"/>
    <row r="106" ht="12.75" customHeight="1"/>
    <row r="107" ht="12.75" customHeight="1"/>
    <row r="109" ht="12.75" customHeight="1"/>
    <row r="110" ht="12.75" customHeight="1"/>
    <row r="112" ht="12.75" customHeight="1"/>
    <row r="113" ht="12.75" customHeight="1"/>
    <row r="115" ht="12.75" customHeight="1"/>
    <row r="116" ht="12.75" customHeight="1"/>
    <row r="118" ht="12.75" customHeight="1"/>
    <row r="119" ht="12.75" customHeight="1"/>
    <row r="121" ht="12.75" customHeight="1"/>
    <row r="122" ht="12.75" customHeight="1"/>
  </sheetData>
  <autoFilter ref="A12:F122"/>
  <mergeCells count="2">
    <mergeCell ref="B13:F13"/>
    <mergeCell ref="H13:K13"/>
  </mergeCells>
  <printOptions/>
  <pageMargins left="0.1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petrould</dc:creator>
  <cp:keywords/>
  <dc:description/>
  <cp:lastModifiedBy>simoens</cp:lastModifiedBy>
  <cp:lastPrinted>2004-07-22T15:34:27Z</cp:lastPrinted>
  <dcterms:created xsi:type="dcterms:W3CDTF">2004-06-10T09:27:40Z</dcterms:created>
  <dcterms:modified xsi:type="dcterms:W3CDTF">2005-08-16T13:55:20Z</dcterms:modified>
  <cp:category/>
  <cp:version/>
  <cp:contentType/>
  <cp:contentStatus/>
</cp:coreProperties>
</file>