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EEA32 Graph Emissions Index" sheetId="1" r:id="rId1"/>
    <sheet name="data" sheetId="2" r:id="rId2"/>
  </sheets>
  <externalReferences>
    <externalReference r:id="rId5"/>
    <externalReference r:id="rId6"/>
  </externalReferences>
  <definedNames>
    <definedName name="data_101121">'[2]nrg_100a_3'!$A$114:$U$148</definedName>
  </definedNames>
  <calcPr fullCalcOnLoad="1"/>
</workbook>
</file>

<file path=xl/sharedStrings.xml><?xml version="1.0" encoding="utf-8"?>
<sst xmlns="http://schemas.openxmlformats.org/spreadsheetml/2006/main" count="127" uniqueCount="56">
  <si>
    <t>SO2 intensity</t>
  </si>
  <si>
    <t>No data for LI</t>
  </si>
  <si>
    <t>% reduction</t>
  </si>
  <si>
    <t>Bulgaria</t>
  </si>
  <si>
    <t>Poland</t>
  </si>
  <si>
    <t>Greece</t>
  </si>
  <si>
    <t>Romania</t>
  </si>
  <si>
    <t>Estonia</t>
  </si>
  <si>
    <t>Cyprus</t>
  </si>
  <si>
    <t>Norway</t>
  </si>
  <si>
    <t>Malta</t>
  </si>
  <si>
    <t>Portugal</t>
  </si>
  <si>
    <t>Finland</t>
  </si>
  <si>
    <t>Turkey</t>
  </si>
  <si>
    <t>Spain</t>
  </si>
  <si>
    <t>Sweden</t>
  </si>
  <si>
    <t>Lithuania</t>
  </si>
  <si>
    <t>Austria</t>
  </si>
  <si>
    <t>Ireland</t>
  </si>
  <si>
    <t>France</t>
  </si>
  <si>
    <t>Belgium</t>
  </si>
  <si>
    <t>Czech Republic</t>
  </si>
  <si>
    <t>Netherlands</t>
  </si>
  <si>
    <t>United Kingdom</t>
  </si>
  <si>
    <t>Slovakia</t>
  </si>
  <si>
    <t>Italy</t>
  </si>
  <si>
    <t>Slovenia</t>
  </si>
  <si>
    <t>Germany</t>
  </si>
  <si>
    <t>Denmark</t>
  </si>
  <si>
    <t>Latvia</t>
  </si>
  <si>
    <t>Hungary</t>
  </si>
  <si>
    <t>Switzerland</t>
  </si>
  <si>
    <t>EEA32</t>
  </si>
  <si>
    <t>Iceland</t>
  </si>
  <si>
    <t>Luxembourg</t>
  </si>
  <si>
    <t>NOx intensity</t>
  </si>
  <si>
    <t>CO2 intensity</t>
  </si>
  <si>
    <t>EEA32 Intensity index</t>
  </si>
  <si>
    <t>Total decrease 1990-2006/ 2000-2010/ 2010-2020/ 2020-2030</t>
  </si>
  <si>
    <t>Average annual decrease</t>
  </si>
  <si>
    <t>CO2 Intensity</t>
  </si>
  <si>
    <t>1990-2006</t>
  </si>
  <si>
    <t>2000-2010</t>
  </si>
  <si>
    <t>2010-2020</t>
  </si>
  <si>
    <t>2020-2030</t>
  </si>
  <si>
    <t>SO2 Intensity</t>
  </si>
  <si>
    <t>EEA32  index</t>
  </si>
  <si>
    <t>CO2 emissions</t>
  </si>
  <si>
    <t>SO2 emissions</t>
  </si>
  <si>
    <t>NOx emissions</t>
  </si>
  <si>
    <t>Electricity &amp; heat production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</si>
  <si>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intensity</t>
    </r>
  </si>
  <si>
    <r>
      <t>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intensity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</si>
  <si>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intensity</t>
    </r>
  </si>
  <si>
    <t>Fig. 2: CO2, SO2 and NOx emissions and electricity and heat production, EEA-32</t>
  </si>
  <si>
    <t>Source: EEA, Eurostat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</si>
</sst>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-* #,##0_-;\-* #,##0_-;_-* &quot;-&quot;??_-;_-@_-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vertAlign val="subscript"/>
      <sz val="10"/>
      <name val="Arial"/>
      <family val="2"/>
    </font>
    <font>
      <sz val="12"/>
      <name val="Verdana"/>
      <family val="2"/>
    </font>
    <font>
      <sz val="11.2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6" fontId="0" fillId="0" borderId="0" xfId="22" applyNumberForma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86" fontId="0" fillId="0" borderId="0" xfId="22" applyNumberForma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83" fontId="0" fillId="2" borderId="0" xfId="0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一般_EN09_EU25 Policy effectiveness 2006 - final draft 16110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81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data!$A$132</c:f>
              <c:strCache>
                <c:ptCount val="1"/>
                <c:pt idx="0">
                  <c:v>CO2 emissions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data!$B$131:$R$131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xVal>
          <c:yVal>
            <c:numRef>
              <c:f>data!$B$132:$R$132</c:f>
              <c:numCache>
                <c:ptCount val="17"/>
                <c:pt idx="0">
                  <c:v>100</c:v>
                </c:pt>
                <c:pt idx="1">
                  <c:v>99.19653527991913</c:v>
                </c:pt>
                <c:pt idx="2">
                  <c:v>94.91685284518103</c:v>
                </c:pt>
                <c:pt idx="3">
                  <c:v>90.5234631373795</c:v>
                </c:pt>
                <c:pt idx="4">
                  <c:v>90.55237105004771</c:v>
                </c:pt>
                <c:pt idx="5">
                  <c:v>90.26398370114646</c:v>
                </c:pt>
                <c:pt idx="6">
                  <c:v>92.50575012254146</c:v>
                </c:pt>
                <c:pt idx="7">
                  <c:v>89.45721884187311</c:v>
                </c:pt>
                <c:pt idx="8">
                  <c:v>91.10524949665522</c:v>
                </c:pt>
                <c:pt idx="9">
                  <c:v>89.27787767248736</c:v>
                </c:pt>
                <c:pt idx="10">
                  <c:v>91.91371591198659</c:v>
                </c:pt>
                <c:pt idx="11">
                  <c:v>94.37451918169562</c:v>
                </c:pt>
                <c:pt idx="12">
                  <c:v>95.3193240231132</c:v>
                </c:pt>
                <c:pt idx="13">
                  <c:v>98.7492097831756</c:v>
                </c:pt>
                <c:pt idx="14">
                  <c:v>97.81684405744708</c:v>
                </c:pt>
                <c:pt idx="15">
                  <c:v>97.85032327577186</c:v>
                </c:pt>
                <c:pt idx="16">
                  <c:v>99.56268983404499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data!$A$133</c:f>
              <c:strCache>
                <c:ptCount val="1"/>
                <c:pt idx="0">
                  <c:v>SO2 emissions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data!$B$131:$R$131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xVal>
          <c:yVal>
            <c:numRef>
              <c:f>data!$B$133:$R$133</c:f>
              <c:numCache>
                <c:ptCount val="17"/>
                <c:pt idx="0">
                  <c:v>100</c:v>
                </c:pt>
                <c:pt idx="1">
                  <c:v>93.88088870847706</c:v>
                </c:pt>
                <c:pt idx="2">
                  <c:v>88.37757353350896</c:v>
                </c:pt>
                <c:pt idx="3">
                  <c:v>81.13157979072005</c:v>
                </c:pt>
                <c:pt idx="4">
                  <c:v>76.92504340545764</c:v>
                </c:pt>
                <c:pt idx="5">
                  <c:v>71.98525367286544</c:v>
                </c:pt>
                <c:pt idx="6">
                  <c:v>65.97286976476485</c:v>
                </c:pt>
                <c:pt idx="7">
                  <c:v>64.92736452321897</c:v>
                </c:pt>
                <c:pt idx="8">
                  <c:v>60.98215842680318</c:v>
                </c:pt>
                <c:pt idx="9">
                  <c:v>55.00542870464697</c:v>
                </c:pt>
                <c:pt idx="10">
                  <c:v>51.80980156191727</c:v>
                </c:pt>
                <c:pt idx="11">
                  <c:v>50.59662953868461</c:v>
                </c:pt>
                <c:pt idx="12">
                  <c:v>46.75322922748396</c:v>
                </c:pt>
                <c:pt idx="13">
                  <c:v>42.97691503381011</c:v>
                </c:pt>
                <c:pt idx="14">
                  <c:v>39.62265175777971</c:v>
                </c:pt>
                <c:pt idx="15">
                  <c:v>38.92978442347792</c:v>
                </c:pt>
                <c:pt idx="16">
                  <c:v>38.62587315623501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data!$A$134</c:f>
              <c:strCache>
                <c:ptCount val="1"/>
                <c:pt idx="0">
                  <c:v>NOx emissions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data!$B$131:$R$131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xVal>
          <c:yVal>
            <c:numRef>
              <c:f>data!$B$134:$R$134</c:f>
              <c:numCache>
                <c:ptCount val="17"/>
                <c:pt idx="0">
                  <c:v>100</c:v>
                </c:pt>
                <c:pt idx="1">
                  <c:v>95.70089509009246</c:v>
                </c:pt>
                <c:pt idx="2">
                  <c:v>90.39673431792562</c:v>
                </c:pt>
                <c:pt idx="3">
                  <c:v>83.86742213614218</c:v>
                </c:pt>
                <c:pt idx="4">
                  <c:v>75.2856495994008</c:v>
                </c:pt>
                <c:pt idx="5">
                  <c:v>74.30945169413455</c:v>
                </c:pt>
                <c:pt idx="6">
                  <c:v>72.24361719423888</c:v>
                </c:pt>
                <c:pt idx="7">
                  <c:v>66.11977433088705</c:v>
                </c:pt>
                <c:pt idx="8">
                  <c:v>61.46621541746163</c:v>
                </c:pt>
                <c:pt idx="9">
                  <c:v>57.876743202756295</c:v>
                </c:pt>
                <c:pt idx="10">
                  <c:v>57.70320985659717</c:v>
                </c:pt>
                <c:pt idx="11">
                  <c:v>58.74548228023775</c:v>
                </c:pt>
                <c:pt idx="12">
                  <c:v>58.93025572192683</c:v>
                </c:pt>
                <c:pt idx="13">
                  <c:v>60.35768261247314</c:v>
                </c:pt>
                <c:pt idx="14">
                  <c:v>58.84807740229343</c:v>
                </c:pt>
                <c:pt idx="15">
                  <c:v>56.93503040112944</c:v>
                </c:pt>
                <c:pt idx="16">
                  <c:v>57.02677446773154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data!$A$135</c:f>
              <c:strCache>
                <c:ptCount val="1"/>
                <c:pt idx="0">
                  <c:v>Electricity &amp; heat 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data!$B$131:$R$131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xVal>
          <c:yVal>
            <c:numRef>
              <c:f>data!$B$135:$R$135</c:f>
              <c:numCache>
                <c:ptCount val="17"/>
                <c:pt idx="0">
                  <c:v>100</c:v>
                </c:pt>
                <c:pt idx="1">
                  <c:v>101.35007671605001</c:v>
                </c:pt>
                <c:pt idx="2">
                  <c:v>101.35825137711598</c:v>
                </c:pt>
                <c:pt idx="3">
                  <c:v>98.08587167039767</c:v>
                </c:pt>
                <c:pt idx="4">
                  <c:v>98.72097995321579</c:v>
                </c:pt>
                <c:pt idx="5">
                  <c:v>102.93155922227533</c:v>
                </c:pt>
                <c:pt idx="6">
                  <c:v>107.34084563724626</c:v>
                </c:pt>
                <c:pt idx="7">
                  <c:v>104.14392434036775</c:v>
                </c:pt>
                <c:pt idx="8">
                  <c:v>105.86311844455065</c:v>
                </c:pt>
                <c:pt idx="9">
                  <c:v>106.59695148024247</c:v>
                </c:pt>
                <c:pt idx="10">
                  <c:v>109.71589908695324</c:v>
                </c:pt>
                <c:pt idx="11">
                  <c:v>115.24448524788087</c:v>
                </c:pt>
                <c:pt idx="12">
                  <c:v>115.93115677742286</c:v>
                </c:pt>
                <c:pt idx="13">
                  <c:v>120.48067007067938</c:v>
                </c:pt>
                <c:pt idx="14">
                  <c:v>120.48821591166336</c:v>
                </c:pt>
                <c:pt idx="15">
                  <c:v>124.23849888070025</c:v>
                </c:pt>
                <c:pt idx="16">
                  <c:v>127.22287898986342</c:v>
                </c:pt>
              </c:numCache>
            </c:numRef>
          </c:yVal>
          <c:smooth val="0"/>
        </c:ser>
        <c:axId val="13507272"/>
        <c:axId val="54456585"/>
      </c:scatterChart>
      <c:valAx>
        <c:axId val="13507272"/>
        <c:scaling>
          <c:orientation val="minMax"/>
          <c:max val="2006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456585"/>
        <c:crosses val="autoZero"/>
        <c:crossBetween val="midCat"/>
        <c:dispUnits/>
        <c:majorUnit val="1"/>
      </c:valAx>
      <c:valAx>
        <c:axId val="54456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Index, 1990=100</a:t>
                </a:r>
              </a:p>
            </c:rich>
          </c:tx>
          <c:layout>
            <c:manualLayout>
              <c:xMode val="factor"/>
              <c:yMode val="factor"/>
              <c:x val="0.041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5072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94125"/>
          <c:w val="0.9545"/>
          <c:h val="0.0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08_EU27_DRAFT_2008%20no%20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olicy_Group\Live_Projects\ETC_2007%20ED42017\Working%20Files\2.4.1%20assessing%20progress%20in%20env\Energy%20Factsheet\data\Cronos%20Data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A32 Graph CO2 intensity"/>
      <sheetName val="EU27 Graph CO2 intensity"/>
      <sheetName val="EEA32 Graph NOx intensity"/>
      <sheetName val="EU27 Graph NOx intensity"/>
      <sheetName val="EEA32 Graph SO2 intensity"/>
      <sheetName val="EU27 Graph SO2 intensity"/>
      <sheetName val="EEA32 Graph Intensity Index"/>
      <sheetName val="EU27 Graph Intensity Index"/>
      <sheetName val="EEA32 Graph Emissions Index"/>
      <sheetName val="EU27 Graph Emissions Index"/>
      <sheetName val="EEA32 Data for graphs"/>
      <sheetName val="EU27Data for graphs"/>
      <sheetName val="chart ECCP"/>
      <sheetName val="SO2 intensity"/>
      <sheetName val="NOx intensity"/>
      <sheetName val="CO2 intensity"/>
      <sheetName val="Electricity Prodn"/>
      <sheetName val="Electricity &amp; heat Production"/>
      <sheetName val="SO2 table"/>
      <sheetName val="NOx table"/>
      <sheetName val="CO2 table"/>
      <sheetName val="CO2 Projections"/>
      <sheetName val="CO2 intensity Projections"/>
      <sheetName val="New Cronos Data"/>
      <sheetName val="ETC emissions data"/>
      <sheetName val="Electricity prodn projections"/>
      <sheetName val="EU27 SO2 table"/>
      <sheetName val="EU27 NOx table"/>
      <sheetName val="EU27 CO2 table"/>
      <sheetName val="Graph EEEA32 Intensity decrease"/>
    </sheetNames>
    <sheetDataSet>
      <sheetData sheetId="13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S3">
            <v>2006</v>
          </cell>
        </row>
        <row r="5">
          <cell r="B5" t="str">
            <v>Iceland</v>
          </cell>
        </row>
        <row r="6">
          <cell r="B6" t="str">
            <v>Norway</v>
          </cell>
          <cell r="C6">
            <v>0.008187325985074628</v>
          </cell>
          <cell r="D6">
            <v>0.007635527337748344</v>
          </cell>
          <cell r="E6">
            <v>0.0077092327124183</v>
          </cell>
          <cell r="F6">
            <v>0.006598680878787879</v>
          </cell>
          <cell r="G6">
            <v>0.007845626701219513</v>
          </cell>
          <cell r="H6">
            <v>0.006177510104395605</v>
          </cell>
          <cell r="I6">
            <v>0.006034874484848485</v>
          </cell>
          <cell r="J6">
            <v>0.006140182242774567</v>
          </cell>
          <cell r="K6">
            <v>0.005881259325842697</v>
          </cell>
          <cell r="L6">
            <v>0.007721240025125629</v>
          </cell>
          <cell r="M6">
            <v>0.0077951501099476446</v>
          </cell>
          <cell r="N6">
            <v>0.006259226818181818</v>
          </cell>
          <cell r="O6">
            <v>0.00662208829288703</v>
          </cell>
          <cell r="P6">
            <v>0.00549224139084507</v>
          </cell>
          <cell r="Q6">
            <v>0.004639686045454546</v>
          </cell>
          <cell r="R6">
            <v>0.004039772163934426</v>
          </cell>
          <cell r="S6">
            <v>0.0036884070185758517</v>
          </cell>
        </row>
        <row r="7">
          <cell r="B7" t="str">
            <v>Turkey</v>
          </cell>
          <cell r="C7">
            <v>0.2958261521168977</v>
          </cell>
          <cell r="D7">
            <v>0.29117687074829934</v>
          </cell>
          <cell r="E7">
            <v>0.2660338876686539</v>
          </cell>
          <cell r="F7">
            <v>0.25846254071661234</v>
          </cell>
          <cell r="G7">
            <v>0.27477615965480046</v>
          </cell>
          <cell r="H7">
            <v>0.26676038173845756</v>
          </cell>
          <cell r="I7">
            <v>0.2749482551143201</v>
          </cell>
          <cell r="J7">
            <v>0.25056343906510853</v>
          </cell>
          <cell r="K7">
            <v>0.2635010897562909</v>
          </cell>
          <cell r="L7">
            <v>0.21923748740342625</v>
          </cell>
          <cell r="M7">
            <v>0.20821387111177259</v>
          </cell>
          <cell r="N7">
            <v>0.19922714203565267</v>
          </cell>
          <cell r="O7">
            <v>0.16600277221623286</v>
          </cell>
          <cell r="P7">
            <v>0.1170053400786959</v>
          </cell>
          <cell r="Q7">
            <v>0.10578475584451515</v>
          </cell>
          <cell r="R7">
            <v>0.0877469383445946</v>
          </cell>
          <cell r="S7">
            <v>0.07796801125703565</v>
          </cell>
        </row>
        <row r="8">
          <cell r="B8" t="str">
            <v>Switzerland</v>
          </cell>
          <cell r="C8">
            <v>0.025240642820689656</v>
          </cell>
          <cell r="D8">
            <v>0.020204902051282052</v>
          </cell>
          <cell r="E8">
            <v>0.022132734340206184</v>
          </cell>
          <cell r="F8">
            <v>0.016856467374045798</v>
          </cell>
          <cell r="G8">
            <v>0.015451872295081968</v>
          </cell>
          <cell r="H8">
            <v>0.013350012485507247</v>
          </cell>
          <cell r="I8">
            <v>0.012216566757763975</v>
          </cell>
          <cell r="J8">
            <v>0.008172389852760736</v>
          </cell>
          <cell r="K8">
            <v>0.013334873760638298</v>
          </cell>
          <cell r="L8">
            <v>0.006338070544303798</v>
          </cell>
          <cell r="M8">
            <v>0.004793691481751825</v>
          </cell>
          <cell r="N8">
            <v>0.0036234139292517006</v>
          </cell>
          <cell r="O8">
            <v>0.0027821285115107912</v>
          </cell>
          <cell r="P8">
            <v>0.0014870335123376623</v>
          </cell>
          <cell r="Q8">
            <v>0.0014311324886792454</v>
          </cell>
          <cell r="R8">
            <v>0.0014738380222891567</v>
          </cell>
        </row>
        <row r="10">
          <cell r="B10" t="str">
            <v>Austria</v>
          </cell>
          <cell r="C10">
            <v>0.006828106328894036</v>
          </cell>
          <cell r="D10">
            <v>0.007266513395196506</v>
          </cell>
          <cell r="E10">
            <v>0.0039269177618069815</v>
          </cell>
          <cell r="F10">
            <v>0.004241080369329073</v>
          </cell>
          <cell r="G10">
            <v>0.0028244008927064495</v>
          </cell>
          <cell r="H10">
            <v>0.003175440953961456</v>
          </cell>
          <cell r="I10">
            <v>0.001972168966148216</v>
          </cell>
          <cell r="J10">
            <v>0.0026018185692381407</v>
          </cell>
          <cell r="K10">
            <v>0.001696246594049904</v>
          </cell>
          <cell r="L10">
            <v>0.0017370937993405557</v>
          </cell>
          <cell r="M10">
            <v>0.0018142000414814814</v>
          </cell>
          <cell r="N10">
            <v>0.001816968879598662</v>
          </cell>
          <cell r="O10">
            <v>0.0017553483895476505</v>
          </cell>
          <cell r="P10">
            <v>0.0015633186361623617</v>
          </cell>
          <cell r="Q10">
            <v>0.0012500832043243243</v>
          </cell>
          <cell r="R10">
            <v>0.0011638077441781978</v>
          </cell>
          <cell r="S10">
            <v>0.0014316199459552495</v>
          </cell>
        </row>
        <row r="11">
          <cell r="B11" t="str">
            <v>Belgium</v>
          </cell>
          <cell r="C11">
            <v>0.04029301066098081</v>
          </cell>
          <cell r="D11">
            <v>0.03717114283717105</v>
          </cell>
          <cell r="E11">
            <v>0.03520589911541702</v>
          </cell>
          <cell r="F11">
            <v>0.033072501890651085</v>
          </cell>
          <cell r="G11">
            <v>0.030464604122401845</v>
          </cell>
          <cell r="H11">
            <v>0.028695381511371975</v>
          </cell>
          <cell r="I11">
            <v>0.025385048167214312</v>
          </cell>
          <cell r="J11">
            <v>0.02284018944630249</v>
          </cell>
          <cell r="K11">
            <v>0.019403633461658843</v>
          </cell>
          <cell r="L11">
            <v>0.010813779099904245</v>
          </cell>
          <cell r="M11">
            <v>0.010443585042067308</v>
          </cell>
          <cell r="N11">
            <v>0.009727713079847908</v>
          </cell>
          <cell r="O11">
            <v>0.008866381829787233</v>
          </cell>
          <cell r="P11">
            <v>0.00843078600340619</v>
          </cell>
          <cell r="Q11">
            <v>0.009318565146935347</v>
          </cell>
          <cell r="R11">
            <v>0.008115154083379348</v>
          </cell>
          <cell r="S11">
            <v>0.0069621766167023555</v>
          </cell>
        </row>
        <row r="12">
          <cell r="B12" t="str">
            <v>Bulgaria</v>
          </cell>
          <cell r="C12">
            <v>0.1873494332258612</v>
          </cell>
          <cell r="D12">
            <v>0.19422952981390051</v>
          </cell>
          <cell r="E12">
            <v>0.2314562006420546</v>
          </cell>
          <cell r="F12">
            <v>0.24488172810120362</v>
          </cell>
          <cell r="G12">
            <v>0.2680754820759765</v>
          </cell>
          <cell r="H12">
            <v>0.273450350405017</v>
          </cell>
          <cell r="I12">
            <v>0.1868035266615147</v>
          </cell>
          <cell r="J12">
            <v>0.32524327238454287</v>
          </cell>
          <cell r="K12">
            <v>0.3122216192994052</v>
          </cell>
          <cell r="L12">
            <v>0.3046708967881631</v>
          </cell>
          <cell r="M12">
            <v>0.3226602646085998</v>
          </cell>
          <cell r="N12">
            <v>0.3189561610738255</v>
          </cell>
          <cell r="O12">
            <v>0.2948727406860937</v>
          </cell>
          <cell r="P12">
            <v>0.26924840121171323</v>
          </cell>
          <cell r="Q12">
            <v>0.2715849501736111</v>
          </cell>
          <cell r="R12">
            <v>0.25923275774647886</v>
          </cell>
          <cell r="S12">
            <v>0.24674082698196664</v>
          </cell>
        </row>
        <row r="13">
          <cell r="B13" t="str">
            <v>Cyprus</v>
          </cell>
          <cell r="C13">
            <v>0.12717647058823528</v>
          </cell>
          <cell r="D13">
            <v>0.1252513966480447</v>
          </cell>
          <cell r="E13">
            <v>0.1248792270531401</v>
          </cell>
          <cell r="F13">
            <v>0.12527027027027027</v>
          </cell>
          <cell r="G13">
            <v>0.12584415584415584</v>
          </cell>
          <cell r="H13">
            <v>0.1244131455399061</v>
          </cell>
          <cell r="I13">
            <v>0.1261883408071749</v>
          </cell>
          <cell r="J13">
            <v>0.1276824034334764</v>
          </cell>
          <cell r="K13">
            <v>0.12799212598425197</v>
          </cell>
          <cell r="L13">
            <v>0.12714814814814815</v>
          </cell>
          <cell r="M13">
            <v>0.11327586206896552</v>
          </cell>
          <cell r="N13">
            <v>0.09780327868852459</v>
          </cell>
          <cell r="O13">
            <v>0.0928</v>
          </cell>
          <cell r="P13">
            <v>0.08103448275862069</v>
          </cell>
          <cell r="Q13">
            <v>0.08746518105849582</v>
          </cell>
          <cell r="R13">
            <v>0.09117647058823529</v>
          </cell>
          <cell r="S13">
            <v>0.06931989924433249</v>
          </cell>
        </row>
        <row r="14">
          <cell r="B14" t="str">
            <v>Czech Republic</v>
          </cell>
          <cell r="C14">
            <v>0.1289267783053435</v>
          </cell>
          <cell r="D14">
            <v>0.12994350282485878</v>
          </cell>
          <cell r="E14">
            <v>0.11699149659863946</v>
          </cell>
          <cell r="F14">
            <v>0.11652309824453341</v>
          </cell>
          <cell r="G14">
            <v>0.09638842955830658</v>
          </cell>
          <cell r="H14">
            <v>0.06644360797434826</v>
          </cell>
          <cell r="I14">
            <v>0.06239036523105118</v>
          </cell>
          <cell r="J14">
            <v>0.06464125864641258</v>
          </cell>
          <cell r="K14">
            <v>0.02368977937097927</v>
          </cell>
          <cell r="L14">
            <v>0.010908086076007326</v>
          </cell>
          <cell r="M14">
            <v>0.011262062143567876</v>
          </cell>
          <cell r="N14">
            <v>0.017215560222283204</v>
          </cell>
          <cell r="O14">
            <v>0.0186976946366782</v>
          </cell>
          <cell r="P14">
            <v>0.01838442139489739</v>
          </cell>
          <cell r="Q14">
            <v>0.017504400056425447</v>
          </cell>
          <cell r="R14">
            <v>0.018809529083431257</v>
          </cell>
          <cell r="S14">
            <v>0.019077062878217674</v>
          </cell>
        </row>
        <row r="15">
          <cell r="B15" t="str">
            <v>Denmark</v>
          </cell>
          <cell r="C15">
            <v>0.029284483499651893</v>
          </cell>
          <cell r="D15">
            <v>0.033547779628279886</v>
          </cell>
          <cell r="E15">
            <v>0.027477472037819355</v>
          </cell>
          <cell r="F15">
            <v>0.019614267558465855</v>
          </cell>
          <cell r="G15">
            <v>0.017864597978253485</v>
          </cell>
          <cell r="H15">
            <v>0.01818765404217926</v>
          </cell>
          <cell r="I15">
            <v>0.01928787471856775</v>
          </cell>
          <cell r="J15">
            <v>0.01166158529253637</v>
          </cell>
          <cell r="K15">
            <v>0.008968895901803607</v>
          </cell>
          <cell r="L15">
            <v>0.006397866670811867</v>
          </cell>
          <cell r="M15">
            <v>0.0023536820774922116</v>
          </cell>
          <cell r="N15">
            <v>0.0018864121208272857</v>
          </cell>
          <cell r="O15">
            <v>0.001803165572098899</v>
          </cell>
          <cell r="P15">
            <v>0.00277434270393984</v>
          </cell>
          <cell r="Q15">
            <v>0.0017806823013498726</v>
          </cell>
          <cell r="R15">
            <v>0.0015326123240190248</v>
          </cell>
          <cell r="S15">
            <v>0.00166591533056591</v>
          </cell>
        </row>
        <row r="16">
          <cell r="B16" t="str">
            <v>Estonia</v>
          </cell>
          <cell r="C16">
            <v>0.060732984293193716</v>
          </cell>
          <cell r="D16">
            <v>0.058509826928718096</v>
          </cell>
          <cell r="E16">
            <v>0.06438023116779594</v>
          </cell>
          <cell r="F16">
            <v>0.06488287350338365</v>
          </cell>
          <cell r="G16">
            <v>0.06652032520325203</v>
          </cell>
          <cell r="H16">
            <v>0.06214137214137214</v>
          </cell>
          <cell r="I16">
            <v>0.06486644951140065</v>
          </cell>
          <cell r="J16">
            <v>0.06032882011605416</v>
          </cell>
          <cell r="K16">
            <v>0.06276988636363637</v>
          </cell>
          <cell r="L16">
            <v>0.06090712742980561</v>
          </cell>
          <cell r="M16">
            <v>0.058643439584877693</v>
          </cell>
          <cell r="N16">
            <v>0.05426339285714286</v>
          </cell>
          <cell r="O16">
            <v>0.050671091445427724</v>
          </cell>
          <cell r="P16">
            <v>0.05767282683093772</v>
          </cell>
          <cell r="Q16">
            <v>0.048090185676392574</v>
          </cell>
          <cell r="R16">
            <v>0.040218832891246684</v>
          </cell>
          <cell r="S16">
            <v>0.04199725463280714</v>
          </cell>
        </row>
        <row r="17">
          <cell r="B17" t="str">
            <v>Finland</v>
          </cell>
          <cell r="C17">
            <v>0.019754170324846356</v>
          </cell>
          <cell r="D17">
            <v>0.015707236842105263</v>
          </cell>
          <cell r="E17">
            <v>0.011146496815286625</v>
          </cell>
          <cell r="F17">
            <v>0.010714285714285714</v>
          </cell>
          <cell r="G17">
            <v>0.009624683398572415</v>
          </cell>
          <cell r="H17">
            <v>0.0072753553360635995</v>
          </cell>
          <cell r="I17">
            <v>0.008165302455579957</v>
          </cell>
          <cell r="J17">
            <v>0.00816500106315118</v>
          </cell>
          <cell r="K17">
            <v>0.008194745721860689</v>
          </cell>
          <cell r="L17">
            <v>0.006857142857142857</v>
          </cell>
          <cell r="M17">
            <v>0.006146502232617478</v>
          </cell>
          <cell r="N17">
            <v>0.006862759373862395</v>
          </cell>
          <cell r="O17">
            <v>0.006575</v>
          </cell>
          <cell r="P17">
            <v>0.006855952700886858</v>
          </cell>
          <cell r="Q17">
            <v>0.005806413684964884</v>
          </cell>
          <cell r="R17">
            <v>0.0046078016439809084</v>
          </cell>
          <cell r="S17">
            <v>0.005244395627476883</v>
          </cell>
        </row>
        <row r="18">
          <cell r="B18" t="str">
            <v>France</v>
          </cell>
          <cell r="C18">
            <v>0.14152665569409809</v>
          </cell>
          <cell r="D18">
            <v>0.12591437552586698</v>
          </cell>
          <cell r="E18">
            <v>0.11156586116303219</v>
          </cell>
          <cell r="F18">
            <v>0.17285348532608694</v>
          </cell>
          <cell r="G18">
            <v>0.15759973070378966</v>
          </cell>
          <cell r="H18">
            <v>0.1254456656542056</v>
          </cell>
          <cell r="I18">
            <v>0.10632170214007781</v>
          </cell>
          <cell r="J18">
            <v>0.10638288821316616</v>
          </cell>
          <cell r="K18">
            <v>0.07860651309996392</v>
          </cell>
          <cell r="L18">
            <v>0.053826348339609725</v>
          </cell>
          <cell r="M18">
            <v>0.04215529368770763</v>
          </cell>
          <cell r="N18">
            <v>0.03611573310273262</v>
          </cell>
          <cell r="O18">
            <v>0.030921603943830294</v>
          </cell>
          <cell r="P18">
            <v>0.03363021470668486</v>
          </cell>
          <cell r="Q18">
            <v>0.03169958636877828</v>
          </cell>
          <cell r="R18">
            <v>0.030830466181353766</v>
          </cell>
          <cell r="S18">
            <v>0.028809979531656548</v>
          </cell>
        </row>
        <row r="19">
          <cell r="B19" t="str">
            <v>Germany</v>
          </cell>
          <cell r="C19">
            <v>0.06718972924655833</v>
          </cell>
          <cell r="D19">
            <v>0.05340799938459817</v>
          </cell>
          <cell r="E19">
            <v>0.04941485732289927</v>
          </cell>
          <cell r="F19">
            <v>0.04457989605755905</v>
          </cell>
          <cell r="G19">
            <v>0.03998841125235405</v>
          </cell>
          <cell r="H19">
            <v>0.03038955752033109</v>
          </cell>
          <cell r="I19">
            <v>0.0245874845924593</v>
          </cell>
          <cell r="J19">
            <v>0.02015766254826255</v>
          </cell>
          <cell r="K19">
            <v>0.01447279493749296</v>
          </cell>
          <cell r="L19">
            <v>0.011030090201424928</v>
          </cell>
          <cell r="M19">
            <v>0.007312565510575064</v>
          </cell>
          <cell r="N19">
            <v>0.007158424211290413</v>
          </cell>
          <cell r="O19">
            <v>0.006947888699366372</v>
          </cell>
          <cell r="P19">
            <v>0.006602694470475481</v>
          </cell>
          <cell r="Q19">
            <v>0.006262621925894127</v>
          </cell>
          <cell r="R19">
            <v>0.005635333473468341</v>
          </cell>
          <cell r="S19">
            <v>0.005383619423047878</v>
          </cell>
        </row>
        <row r="20">
          <cell r="B20" t="str">
            <v>Greece</v>
          </cell>
          <cell r="C20">
            <v>0.10014561328266378</v>
          </cell>
          <cell r="D20">
            <v>0.11639816951577402</v>
          </cell>
          <cell r="E20">
            <v>0.1158235712043671</v>
          </cell>
          <cell r="F20">
            <v>0.11783589367930805</v>
          </cell>
          <cell r="G20">
            <v>0.11290662529133859</v>
          </cell>
          <cell r="H20">
            <v>0.12104806339539287</v>
          </cell>
          <cell r="I20">
            <v>0.11308471916692765</v>
          </cell>
          <cell r="J20">
            <v>0.10756040154451847</v>
          </cell>
          <cell r="K20">
            <v>0.09846667597420801</v>
          </cell>
          <cell r="L20">
            <v>0.10013251431968297</v>
          </cell>
          <cell r="M20">
            <v>0.08123301696984203</v>
          </cell>
          <cell r="N20">
            <v>0.08080109641013608</v>
          </cell>
          <cell r="O20">
            <v>0.08373162009803922</v>
          </cell>
          <cell r="P20">
            <v>0.08854537266381446</v>
          </cell>
          <cell r="Q20">
            <v>0.08398627711376716</v>
          </cell>
          <cell r="R20">
            <v>0.08445745856353591</v>
          </cell>
          <cell r="S20">
            <v>0.07967289719626168</v>
          </cell>
        </row>
        <row r="21">
          <cell r="B21" t="str">
            <v>Hungary</v>
          </cell>
          <cell r="C21">
            <v>0.15214215514215512</v>
          </cell>
          <cell r="D21">
            <v>0.13844577163540636</v>
          </cell>
          <cell r="E21">
            <v>0.15304315224681422</v>
          </cell>
          <cell r="F21">
            <v>0.14677371905077996</v>
          </cell>
          <cell r="G21">
            <v>0.14987721053896327</v>
          </cell>
          <cell r="H21">
            <v>0.14949947651591292</v>
          </cell>
          <cell r="I21">
            <v>0.14335383681967212</v>
          </cell>
          <cell r="J21">
            <v>0.14147014768151311</v>
          </cell>
          <cell r="K21">
            <v>0.13041103328635853</v>
          </cell>
          <cell r="L21">
            <v>0.1261961406043956</v>
          </cell>
          <cell r="M21">
            <v>0.1146100966208134</v>
          </cell>
          <cell r="N21">
            <v>0.08215630711439954</v>
          </cell>
          <cell r="O21">
            <v>0.07556493337404581</v>
          </cell>
          <cell r="P21">
            <v>0.06604671532846716</v>
          </cell>
          <cell r="Q21">
            <v>0.03823253965360073</v>
          </cell>
          <cell r="R21">
            <v>0.006241378785046728</v>
          </cell>
          <cell r="S21">
            <v>0.0029684323688327313</v>
          </cell>
        </row>
        <row r="22">
          <cell r="B22" t="str">
            <v>Ireland</v>
          </cell>
          <cell r="C22">
            <v>0.08991623036649214</v>
          </cell>
          <cell r="D22">
            <v>0.08722610141313383</v>
          </cell>
          <cell r="E22">
            <v>0.07611741528762805</v>
          </cell>
          <cell r="F22">
            <v>0.06696546431312356</v>
          </cell>
          <cell r="G22">
            <v>0.07091091314031181</v>
          </cell>
          <cell r="H22">
            <v>0.06402865129280223</v>
          </cell>
          <cell r="I22">
            <v>0.05278858625162127</v>
          </cell>
          <cell r="J22">
            <v>0.05954267912772585</v>
          </cell>
          <cell r="K22">
            <v>0.06359112709832135</v>
          </cell>
          <cell r="L22">
            <v>0.05852511415525114</v>
          </cell>
          <cell r="M22">
            <v>0.04217001055966209</v>
          </cell>
          <cell r="N22">
            <v>0.038553768844221105</v>
          </cell>
          <cell r="O22">
            <v>0.031047667342799186</v>
          </cell>
          <cell r="P22">
            <v>0.02236778725539388</v>
          </cell>
          <cell r="Q22">
            <v>0.02199000499750125</v>
          </cell>
          <cell r="R22">
            <v>0.021818788501026695</v>
          </cell>
          <cell r="S22">
            <v>0.01846512794781736</v>
          </cell>
        </row>
        <row r="23">
          <cell r="B23" t="str">
            <v>Italy</v>
          </cell>
          <cell r="C23">
            <v>0.055571888319006</v>
          </cell>
          <cell r="D23">
            <v>0.052237255139056825</v>
          </cell>
          <cell r="E23">
            <v>0.04534901492537314</v>
          </cell>
          <cell r="F23">
            <v>0.044345901165033556</v>
          </cell>
          <cell r="G23">
            <v>0.04328905419766206</v>
          </cell>
          <cell r="H23">
            <v>0.041531716548678765</v>
          </cell>
          <cell r="I23">
            <v>0.039168271667511405</v>
          </cell>
          <cell r="J23">
            <v>0.038385099992674525</v>
          </cell>
          <cell r="K23">
            <v>0.035486108590768346</v>
          </cell>
          <cell r="L23">
            <v>0.030772980270906948</v>
          </cell>
          <cell r="M23">
            <v>0.022170622300600212</v>
          </cell>
          <cell r="N23">
            <v>0.016752575094810124</v>
          </cell>
          <cell r="O23">
            <v>0.013705550698179306</v>
          </cell>
          <cell r="P23">
            <v>0.010037159493670886</v>
          </cell>
          <cell r="Q23">
            <v>0.008676813110181312</v>
          </cell>
          <cell r="R23">
            <v>0.005451740019431626</v>
          </cell>
          <cell r="S23">
            <v>0.005378415179401376</v>
          </cell>
        </row>
        <row r="24">
          <cell r="B24" t="str">
            <v>Latvia</v>
          </cell>
          <cell r="C24">
            <v>0.01470222514274062</v>
          </cell>
          <cell r="D24">
            <v>0.01215320207986689</v>
          </cell>
          <cell r="E24">
            <v>0.014491899939759035</v>
          </cell>
          <cell r="F24">
            <v>0.020445783629032255</v>
          </cell>
          <cell r="G24">
            <v>0.026775921780016792</v>
          </cell>
          <cell r="H24">
            <v>0.01979195268722467</v>
          </cell>
          <cell r="I24">
            <v>0.02302614666948436</v>
          </cell>
          <cell r="J24">
            <v>0.014930255592935239</v>
          </cell>
          <cell r="K24">
            <v>0.016081196898066787</v>
          </cell>
          <cell r="L24">
            <v>0.014935943119170984</v>
          </cell>
          <cell r="M24">
            <v>0.004394736680701754</v>
          </cell>
          <cell r="N24">
            <v>0.0031700887554347826</v>
          </cell>
          <cell r="O24">
            <v>0.0031016209235033257</v>
          </cell>
          <cell r="P24">
            <v>0.0020743505287730726</v>
          </cell>
          <cell r="Q24">
            <v>0.0015927907141190197</v>
          </cell>
          <cell r="R24">
            <v>0.0012665117564102564</v>
          </cell>
          <cell r="S24">
            <v>0.000722688245711061</v>
          </cell>
        </row>
        <row r="25">
          <cell r="B25" t="str">
            <v>Lithuania</v>
          </cell>
          <cell r="C25">
            <v>0.03253796095444685</v>
          </cell>
          <cell r="D25">
            <v>0.03222094361334867</v>
          </cell>
          <cell r="E25">
            <v>0.030660377358490566</v>
          </cell>
          <cell r="F25">
            <v>0.03836317135549872</v>
          </cell>
          <cell r="G25">
            <v>0.03205128205128205</v>
          </cell>
          <cell r="H25">
            <v>0.03600248292985723</v>
          </cell>
          <cell r="I25">
            <v>0.03403755868544601</v>
          </cell>
          <cell r="J25">
            <v>0.03191489361702128</v>
          </cell>
          <cell r="K25">
            <v>0.04296388542963886</v>
          </cell>
          <cell r="L25">
            <v>0.03256150506512301</v>
          </cell>
          <cell r="M25">
            <v>0.015875613747954175</v>
          </cell>
          <cell r="N25">
            <v>0.01569928400954654</v>
          </cell>
          <cell r="O25">
            <v>0.01559431728492502</v>
          </cell>
          <cell r="P25">
            <v>0.009609699769053117</v>
          </cell>
          <cell r="Q25">
            <v>0.008962770739575137</v>
          </cell>
          <cell r="R25">
            <v>0.007937605589586522</v>
          </cell>
          <cell r="S25">
            <v>0.0069807449557251905</v>
          </cell>
        </row>
        <row r="26">
          <cell r="B26" t="str">
            <v>Luxembourg</v>
          </cell>
          <cell r="C26">
            <v>0</v>
          </cell>
          <cell r="D26">
            <v>0.07333333333333333</v>
          </cell>
          <cell r="E26">
            <v>0.09</v>
          </cell>
          <cell r="F26">
            <v>0.07333333333333333</v>
          </cell>
          <cell r="G26">
            <v>0.03333333333333333</v>
          </cell>
          <cell r="H26">
            <v>0.03</v>
          </cell>
          <cell r="I26">
            <v>0.0175</v>
          </cell>
          <cell r="J26">
            <v>0.0125</v>
          </cell>
          <cell r="K26">
            <v>0.0075</v>
          </cell>
          <cell r="L26">
            <v>0.0025</v>
          </cell>
          <cell r="M26">
            <v>0.005</v>
          </cell>
          <cell r="N26">
            <v>0.005</v>
          </cell>
          <cell r="O26">
            <v>0.0001</v>
          </cell>
          <cell r="P26">
            <v>0.00010101010101010101</v>
          </cell>
          <cell r="Q26">
            <v>8.333333333333333E-05</v>
          </cell>
          <cell r="R26">
            <v>8.510638297872341E-05</v>
          </cell>
          <cell r="S26">
            <v>8.130081300813008E-05</v>
          </cell>
        </row>
        <row r="27">
          <cell r="B27" t="str">
            <v>Malta</v>
          </cell>
          <cell r="C27">
            <v>0.15526315789473685</v>
          </cell>
          <cell r="D27">
            <v>0.13745901639344263</v>
          </cell>
          <cell r="E27">
            <v>0.145703125</v>
          </cell>
          <cell r="F27">
            <v>0.14868217054263563</v>
          </cell>
          <cell r="G27">
            <v>0.17015037593984964</v>
          </cell>
          <cell r="H27">
            <v>0.1975714285714286</v>
          </cell>
          <cell r="I27">
            <v>0.20447552447552447</v>
          </cell>
          <cell r="J27">
            <v>0.21089655172413793</v>
          </cell>
          <cell r="K27">
            <v>0.21533783783783783</v>
          </cell>
          <cell r="L27">
            <v>0.18675324675324675</v>
          </cell>
          <cell r="M27">
            <v>0.13945454545454547</v>
          </cell>
          <cell r="N27">
            <v>0.15119760479041916</v>
          </cell>
          <cell r="O27">
            <v>0.14102272727272727</v>
          </cell>
          <cell r="P27">
            <v>0.1409375</v>
          </cell>
          <cell r="Q27">
            <v>0.06051371727748692</v>
          </cell>
          <cell r="R27">
            <v>0.06179274611398964</v>
          </cell>
          <cell r="S27">
            <v>0.061269035532994925</v>
          </cell>
        </row>
        <row r="28">
          <cell r="B28" t="str">
            <v>Netherlands</v>
          </cell>
          <cell r="C28">
            <v>0.009224851118521341</v>
          </cell>
          <cell r="D28">
            <v>0.008257603502270661</v>
          </cell>
          <cell r="E28">
            <v>0.00669791195948306</v>
          </cell>
          <cell r="F28">
            <v>0.005528375882873319</v>
          </cell>
          <cell r="G28">
            <v>0.0035928735064741776</v>
          </cell>
          <cell r="H28">
            <v>0.0022881975589799535</v>
          </cell>
          <cell r="I28">
            <v>0.0019001858361475923</v>
          </cell>
          <cell r="J28">
            <v>0.0015886313789359391</v>
          </cell>
          <cell r="K28">
            <v>0.0013130381186421305</v>
          </cell>
          <cell r="L28">
            <v>0.0014329210239423522</v>
          </cell>
          <cell r="M28">
            <v>0.0016725796649426578</v>
          </cell>
          <cell r="N28">
            <v>0.0016865386946639247</v>
          </cell>
          <cell r="O28">
            <v>0.0014611203543307087</v>
          </cell>
          <cell r="P28">
            <v>0.0015086971772192862</v>
          </cell>
          <cell r="Q28">
            <v>0.0010832424769806738</v>
          </cell>
          <cell r="R28">
            <v>0.0009496065594419146</v>
          </cell>
          <cell r="S28">
            <v>0.0010693063223704948</v>
          </cell>
        </row>
        <row r="29">
          <cell r="B29" t="str">
            <v>Poland</v>
          </cell>
          <cell r="C29">
            <v>0.036472134467857624</v>
          </cell>
          <cell r="D29">
            <v>0.03620919957540911</v>
          </cell>
          <cell r="E29">
            <v>0.03810518977891552</v>
          </cell>
          <cell r="F29">
            <v>0.04183179205968014</v>
          </cell>
          <cell r="G29">
            <v>0.04286559518299387</v>
          </cell>
          <cell r="H29">
            <v>0.040979577655420964</v>
          </cell>
          <cell r="I29">
            <v>0.03859560637375071</v>
          </cell>
          <cell r="J29">
            <v>0.039924412484150976</v>
          </cell>
          <cell r="K29">
            <v>0.041260457736115315</v>
          </cell>
          <cell r="L29">
            <v>0.042384034085732034</v>
          </cell>
          <cell r="M29">
            <v>0.043287157108866915</v>
          </cell>
          <cell r="N29">
            <v>0.040164604846130256</v>
          </cell>
          <cell r="O29">
            <v>0.03816454174829247</v>
          </cell>
          <cell r="P29">
            <v>0.03499387630128598</v>
          </cell>
          <cell r="Q29">
            <v>0.033853790154253424</v>
          </cell>
          <cell r="R29">
            <v>0.03298130983133262</v>
          </cell>
          <cell r="S29">
            <v>0.04082813817891374</v>
          </cell>
        </row>
        <row r="30">
          <cell r="B30" t="str">
            <v>Portugal</v>
          </cell>
          <cell r="C30">
            <v>0.11614302759948651</v>
          </cell>
          <cell r="D30">
            <v>0.10859699083283404</v>
          </cell>
          <cell r="E30">
            <v>0.11548998599605523</v>
          </cell>
          <cell r="F30">
            <v>0.10034218591470258</v>
          </cell>
          <cell r="G30">
            <v>0.08984861885245903</v>
          </cell>
          <cell r="H30">
            <v>0.09322501115202525</v>
          </cell>
          <cell r="I30">
            <v>0.08492876117241378</v>
          </cell>
          <cell r="J30">
            <v>0.08512076738703339</v>
          </cell>
          <cell r="K30">
            <v>0.08545938117890382</v>
          </cell>
          <cell r="L30">
            <v>0.06757723631988152</v>
          </cell>
          <cell r="M30">
            <v>0.06490654244332494</v>
          </cell>
          <cell r="N30">
            <v>0.06556445449602677</v>
          </cell>
          <cell r="O30">
            <v>0.05662044015525759</v>
          </cell>
          <cell r="P30">
            <v>0.04666049882988299</v>
          </cell>
          <cell r="Q30">
            <v>0.04241311681518791</v>
          </cell>
          <cell r="R30">
            <v>0.040250112842522286</v>
          </cell>
          <cell r="S30">
            <v>0.03793438457541683</v>
          </cell>
        </row>
        <row r="31">
          <cell r="B31" t="str">
            <v>Romania</v>
          </cell>
          <cell r="C31">
            <v>0.13749344413291795</v>
          </cell>
          <cell r="D31">
            <v>0.11948146166666668</v>
          </cell>
          <cell r="E31">
            <v>0.038841622346423015</v>
          </cell>
          <cell r="F31">
            <v>0.04154001684695701</v>
          </cell>
          <cell r="G31">
            <v>0.04708409886313948</v>
          </cell>
          <cell r="H31">
            <v>0.04468498851214575</v>
          </cell>
          <cell r="I31">
            <v>0.044535327020250724</v>
          </cell>
          <cell r="J31">
            <v>0.04383977047095592</v>
          </cell>
          <cell r="K31">
            <v>0.03749602614219114</v>
          </cell>
          <cell r="L31">
            <v>0.041197741179767405</v>
          </cell>
          <cell r="M31">
            <v>0.041175294353577016</v>
          </cell>
          <cell r="N31">
            <v>0.046686135395902544</v>
          </cell>
          <cell r="O31">
            <v>0.05336861983288664</v>
          </cell>
          <cell r="P31">
            <v>0.053125872486453944</v>
          </cell>
          <cell r="Q31">
            <v>0.054235909682350945</v>
          </cell>
          <cell r="R31">
            <v>0.09662999286733237</v>
          </cell>
          <cell r="S31">
            <v>0.09987071860308931</v>
          </cell>
        </row>
        <row r="32">
          <cell r="B32" t="str">
            <v>Slovakia</v>
          </cell>
          <cell r="C32">
            <v>0.29856400259909033</v>
          </cell>
          <cell r="D32">
            <v>0.24876649417852523</v>
          </cell>
          <cell r="E32">
            <v>0.18780574324324326</v>
          </cell>
          <cell r="F32">
            <v>0.18130268199233718</v>
          </cell>
          <cell r="G32">
            <v>0.14149494268374915</v>
          </cell>
          <cell r="H32">
            <v>0.12359942693409742</v>
          </cell>
          <cell r="I32">
            <v>0.11273590021691975</v>
          </cell>
          <cell r="J32">
            <v>0.10899301106581247</v>
          </cell>
          <cell r="K32">
            <v>0.09132851584213453</v>
          </cell>
          <cell r="L32">
            <v>0.09419832735961768</v>
          </cell>
          <cell r="M32">
            <v>0.03586046511627907</v>
          </cell>
          <cell r="N32">
            <v>0.03192263490364026</v>
          </cell>
          <cell r="O32">
            <v>0.0325768149024246</v>
          </cell>
          <cell r="P32">
            <v>0.031133301752464402</v>
          </cell>
          <cell r="Q32">
            <v>0.030044268513284345</v>
          </cell>
          <cell r="R32">
            <v>0.028615514235909356</v>
          </cell>
          <cell r="S32">
            <v>0.030079582517938682</v>
          </cell>
        </row>
        <row r="33">
          <cell r="B33" t="str">
            <v>Slovenia</v>
          </cell>
          <cell r="C33">
            <v>0.2996101364522417</v>
          </cell>
          <cell r="D33">
            <v>0.26534653465346536</v>
          </cell>
          <cell r="E33">
            <v>0.28243992606284657</v>
          </cell>
          <cell r="F33">
            <v>0.2701818181818182</v>
          </cell>
          <cell r="G33">
            <v>0.2667279411764706</v>
          </cell>
          <cell r="H33">
            <v>0.18701067615658362</v>
          </cell>
          <cell r="I33">
            <v>0.1695957820738137</v>
          </cell>
          <cell r="J33">
            <v>0.1713815789473684</v>
          </cell>
          <cell r="K33">
            <v>0.17818471337579617</v>
          </cell>
          <cell r="L33">
            <v>0.15397631133671744</v>
          </cell>
          <cell r="M33">
            <v>0.1405704697986577</v>
          </cell>
          <cell r="N33">
            <v>0.08325705329153606</v>
          </cell>
          <cell r="O33">
            <v>0.08484094256259204</v>
          </cell>
          <cell r="P33">
            <v>0.0745985401459854</v>
          </cell>
          <cell r="Q33">
            <v>0.06594202898550725</v>
          </cell>
          <cell r="R33">
            <v>0.04616216216216216</v>
          </cell>
          <cell r="S33">
            <v>0.013598877980364656</v>
          </cell>
        </row>
        <row r="34">
          <cell r="B34" t="str">
            <v>Spain</v>
          </cell>
          <cell r="C34">
            <v>0.24842675021283842</v>
          </cell>
          <cell r="D34">
            <v>0.24213781960586156</v>
          </cell>
          <cell r="E34">
            <v>0.21156334566800417</v>
          </cell>
          <cell r="F34">
            <v>0.21068441529334211</v>
          </cell>
          <cell r="G34">
            <v>0.20076298255911454</v>
          </cell>
          <cell r="H34">
            <v>0.15884688888888887</v>
          </cell>
          <cell r="I34">
            <v>0.1718570602951895</v>
          </cell>
          <cell r="J34">
            <v>0.16286611529966136</v>
          </cell>
          <cell r="K34">
            <v>0.15227290546875</v>
          </cell>
          <cell r="L34">
            <v>0.13096500918701232</v>
          </cell>
          <cell r="M34">
            <v>0.11415011794416845</v>
          </cell>
          <cell r="N34">
            <v>0.11699261976933684</v>
          </cell>
          <cell r="O34">
            <v>0.10996765049840715</v>
          </cell>
          <cell r="P34">
            <v>0.09515086691521091</v>
          </cell>
          <cell r="Q34">
            <v>0.08614680944889051</v>
          </cell>
          <cell r="R34">
            <v>0.07069017932714264</v>
          </cell>
          <cell r="S34">
            <v>0.06391284638206056</v>
          </cell>
        </row>
        <row r="35">
          <cell r="B35" t="str">
            <v>Sweden</v>
          </cell>
          <cell r="C35">
            <v>0.008038452522781774</v>
          </cell>
          <cell r="D35">
            <v>0.007824652469184892</v>
          </cell>
          <cell r="E35">
            <v>0.007600930192678228</v>
          </cell>
          <cell r="F35">
            <v>0.003987842424958639</v>
          </cell>
          <cell r="G35">
            <v>0.003722855113531047</v>
          </cell>
          <cell r="H35">
            <v>0.0025985354943566592</v>
          </cell>
          <cell r="I35">
            <v>0.0034468097908036456</v>
          </cell>
          <cell r="J35">
            <v>0.0024445048295</v>
          </cell>
          <cell r="K35">
            <v>0.0026125338781896965</v>
          </cell>
          <cell r="L35">
            <v>0.0020507382656019656</v>
          </cell>
          <cell r="M35">
            <v>0.0016733694773565034</v>
          </cell>
          <cell r="N35">
            <v>0.0017797731759433963</v>
          </cell>
          <cell r="O35">
            <v>0.0019825420368505377</v>
          </cell>
          <cell r="P35">
            <v>0.0021407853759448643</v>
          </cell>
          <cell r="Q35">
            <v>0.001997841201460187</v>
          </cell>
          <cell r="R35">
            <v>0.0018856295764242705</v>
          </cell>
          <cell r="S35">
            <v>0.0017941433695795729</v>
          </cell>
        </row>
        <row r="36">
          <cell r="B36" t="str">
            <v>United Kingdom</v>
          </cell>
          <cell r="C36">
            <v>0.13750169046659277</v>
          </cell>
          <cell r="D36">
            <v>0.12844708668558114</v>
          </cell>
          <cell r="E36">
            <v>0.12833476909694763</v>
          </cell>
          <cell r="F36">
            <v>0.11477979072329643</v>
          </cell>
          <cell r="G36">
            <v>0.09630762491130397</v>
          </cell>
          <cell r="H36">
            <v>0.08442945164369035</v>
          </cell>
          <cell r="I36">
            <v>0.0676160249731334</v>
          </cell>
          <cell r="J36">
            <v>0.053976980491139505</v>
          </cell>
          <cell r="K36">
            <v>0.05464221779312447</v>
          </cell>
          <cell r="L36">
            <v>0.034479555169962234</v>
          </cell>
          <cell r="M36">
            <v>0.035040698076923074</v>
          </cell>
          <cell r="N36">
            <v>0.030803311682223607</v>
          </cell>
          <cell r="O36">
            <v>0.028282878802494804</v>
          </cell>
          <cell r="P36">
            <v>0.027589117762380273</v>
          </cell>
          <cell r="Q36">
            <v>0.02113536369834539</v>
          </cell>
          <cell r="R36">
            <v>0.015952046968502304</v>
          </cell>
          <cell r="S36">
            <v>0.014676431210762331</v>
          </cell>
        </row>
        <row r="38">
          <cell r="B38" t="str">
            <v>EU-27</v>
          </cell>
          <cell r="C38">
            <v>0.08588379989271225</v>
          </cell>
          <cell r="D38">
            <v>0.07897349288291085</v>
          </cell>
          <cell r="E38">
            <v>0.07418239694345391</v>
          </cell>
          <cell r="F38">
            <v>0.07026153415855328</v>
          </cell>
          <cell r="G38">
            <v>0.06470971999758741</v>
          </cell>
          <cell r="H38">
            <v>0.05758095426855993</v>
          </cell>
          <cell r="I38">
            <v>0.049473107209508094</v>
          </cell>
          <cell r="J38">
            <v>0.04994787471521536</v>
          </cell>
          <cell r="K38">
            <v>0.044965022101697824</v>
          </cell>
          <cell r="L38">
            <v>0.03985851302433834</v>
          </cell>
          <cell r="M38">
            <v>0.035585942461569264</v>
          </cell>
          <cell r="N38">
            <v>0.03296238735924975</v>
          </cell>
          <cell r="O38">
            <v>0.03136866926984306</v>
          </cell>
          <cell r="P38">
            <v>0.028666972997392442</v>
          </cell>
          <cell r="Q38">
            <v>0.02646839826554285</v>
          </cell>
          <cell r="R38">
            <v>0.025068061225863136</v>
          </cell>
          <cell r="S38">
            <v>0.0243679212035261</v>
          </cell>
        </row>
        <row r="39">
          <cell r="B39" t="str">
            <v>EU-15</v>
          </cell>
          <cell r="C39">
            <v>0.08422150117504597</v>
          </cell>
          <cell r="D39">
            <v>0.07633922843619287</v>
          </cell>
          <cell r="E39">
            <v>0.07255508778389932</v>
          </cell>
          <cell r="F39">
            <v>0.06476143707067043</v>
          </cell>
          <cell r="G39">
            <v>0.05712910420883638</v>
          </cell>
          <cell r="H39">
            <v>0.04971243581982694</v>
          </cell>
          <cell r="I39">
            <v>0.04214447391352923</v>
          </cell>
          <cell r="J39">
            <v>0.039155295198706384</v>
          </cell>
          <cell r="K39">
            <v>0.03593970472152999</v>
          </cell>
          <cell r="L39">
            <v>0.030335570579408878</v>
          </cell>
          <cell r="M39">
            <v>0.02626041457064592</v>
          </cell>
          <cell r="N39">
            <v>0.023642772501600424</v>
          </cell>
          <cell r="O39">
            <v>0.023091987419957462</v>
          </cell>
          <cell r="P39">
            <v>0.02046960120893106</v>
          </cell>
          <cell r="Q39">
            <v>0.01893328106674583</v>
          </cell>
          <cell r="R39">
            <v>0.016860176472027238</v>
          </cell>
          <cell r="S39">
            <v>0.015190332182045692</v>
          </cell>
        </row>
        <row r="40">
          <cell r="B40" t="str">
            <v>EU-12</v>
          </cell>
          <cell r="C40">
            <v>0.0890953512693551</v>
          </cell>
          <cell r="D40">
            <v>0.08423711802640327</v>
          </cell>
          <cell r="E40">
            <v>0.077244592225229</v>
          </cell>
          <cell r="F40">
            <v>0.08118411814956161</v>
          </cell>
          <cell r="G40">
            <v>0.08099375149308415</v>
          </cell>
          <cell r="H40">
            <v>0.07446151234119781</v>
          </cell>
          <cell r="I40">
            <v>0.06496414079375493</v>
          </cell>
          <cell r="J40">
            <v>0.0733332172641137</v>
          </cell>
          <cell r="K40">
            <v>0.06595314223576737</v>
          </cell>
          <cell r="L40">
            <v>0.06421274084509501</v>
          </cell>
          <cell r="M40">
            <v>0.061074386805516495</v>
          </cell>
          <cell r="N40">
            <v>0.05844910939416151</v>
          </cell>
          <cell r="O40">
            <v>0.056003261167123106</v>
          </cell>
          <cell r="P40">
            <v>0.05279748024338772</v>
          </cell>
          <cell r="Q40">
            <v>0.04937243471006933</v>
          </cell>
          <cell r="R40">
            <v>0.050971453167968916</v>
          </cell>
          <cell r="S40">
            <v>0.05377838654398176</v>
          </cell>
        </row>
        <row r="41">
          <cell r="B41" t="str">
            <v>EEA32</v>
          </cell>
          <cell r="C41">
            <v>0.41513792081537426</v>
          </cell>
          <cell r="D41">
            <v>0.3979907930202406</v>
          </cell>
          <cell r="E41">
            <v>0.3700582516647323</v>
          </cell>
          <cell r="F41">
            <v>0.3521792231279993</v>
          </cell>
          <cell r="G41">
            <v>0.36278337864868937</v>
          </cell>
          <cell r="H41">
            <v>0.34386885859692035</v>
          </cell>
          <cell r="I41">
            <v>0.34267280356644064</v>
          </cell>
          <cell r="J41">
            <v>0.3148238858758592</v>
          </cell>
          <cell r="K41">
            <v>0.32768224494446974</v>
          </cell>
          <cell r="L41">
            <v>0.27315531099719403</v>
          </cell>
          <cell r="M41">
            <v>0.2563886551650413</v>
          </cell>
          <cell r="N41">
            <v>0.24207217014233592</v>
          </cell>
          <cell r="O41">
            <v>0.20677565829047373</v>
          </cell>
          <cell r="P41">
            <v>0.15265158797927106</v>
          </cell>
          <cell r="Q41">
            <v>0.1383239726441918</v>
          </cell>
          <cell r="R41">
            <v>0.11832860975668133</v>
          </cell>
          <cell r="S41">
            <v>0.1060243394791376</v>
          </cell>
        </row>
      </sheetData>
      <sheetData sheetId="14">
        <row r="3">
          <cell r="C3">
            <v>1990</v>
          </cell>
        </row>
        <row r="5">
          <cell r="B5" t="str">
            <v>Iceland</v>
          </cell>
        </row>
        <row r="6">
          <cell r="B6" t="str">
            <v>Norway</v>
          </cell>
          <cell r="C6">
            <v>0.00986974412686567</v>
          </cell>
          <cell r="D6">
            <v>0.008256004099337749</v>
          </cell>
          <cell r="E6">
            <v>0.00891995311764706</v>
          </cell>
          <cell r="F6">
            <v>0.007071724624242424</v>
          </cell>
          <cell r="G6">
            <v>0.00755842787195122</v>
          </cell>
          <cell r="H6">
            <v>0.007011895532967033</v>
          </cell>
          <cell r="I6">
            <v>0.006785482984848485</v>
          </cell>
          <cell r="J6">
            <v>0.006938269196531792</v>
          </cell>
          <cell r="K6">
            <v>0.006656048882022472</v>
          </cell>
          <cell r="L6">
            <v>0.006275282040201006</v>
          </cell>
          <cell r="M6">
            <v>0.006770334120418847</v>
          </cell>
          <cell r="N6">
            <v>0.005976092441558441</v>
          </cell>
          <cell r="O6">
            <v>0.006308382138075314</v>
          </cell>
          <cell r="P6">
            <v>0.00606344125</v>
          </cell>
          <cell r="Q6">
            <v>0.004347650034965035</v>
          </cell>
          <cell r="R6">
            <v>0.0037776340524590165</v>
          </cell>
          <cell r="S6">
            <v>0.0036063224860681115</v>
          </cell>
        </row>
        <row r="7">
          <cell r="B7" t="str">
            <v>Turkey</v>
          </cell>
          <cell r="C7">
            <v>0.03340726863994005</v>
          </cell>
          <cell r="D7">
            <v>0.033184013605442174</v>
          </cell>
          <cell r="E7">
            <v>0.03521713209915281</v>
          </cell>
          <cell r="F7">
            <v>0.03472768729641694</v>
          </cell>
          <cell r="G7">
            <v>0.033847087378640776</v>
          </cell>
          <cell r="H7">
            <v>0.03320582924941966</v>
          </cell>
          <cell r="I7">
            <v>0.03353333333333333</v>
          </cell>
          <cell r="J7">
            <v>0.0327072203672788</v>
          </cell>
          <cell r="K7">
            <v>0.03429146027342976</v>
          </cell>
          <cell r="L7">
            <v>0.031668962042324486</v>
          </cell>
          <cell r="M7">
            <v>0.031111028426849235</v>
          </cell>
          <cell r="N7">
            <v>0.031016244968372627</v>
          </cell>
          <cell r="O7">
            <v>0.0305139380871708</v>
          </cell>
          <cell r="P7">
            <v>0.02794125913434514</v>
          </cell>
          <cell r="Q7">
            <v>0.028209434223267393</v>
          </cell>
          <cell r="R7">
            <v>0.017884607263513513</v>
          </cell>
          <cell r="S7">
            <v>0.015891463414634144</v>
          </cell>
        </row>
        <row r="8">
          <cell r="B8" t="str">
            <v>Switzerland</v>
          </cell>
          <cell r="C8">
            <v>0.04253887856551724</v>
          </cell>
          <cell r="D8">
            <v>0.029902744979487177</v>
          </cell>
          <cell r="E8">
            <v>0.029221072170103096</v>
          </cell>
          <cell r="F8">
            <v>0.0350102994351145</v>
          </cell>
          <cell r="G8">
            <v>0.03404045426229508</v>
          </cell>
          <cell r="H8">
            <v>0.028152209217391307</v>
          </cell>
          <cell r="I8">
            <v>0.023197966198757764</v>
          </cell>
          <cell r="J8">
            <v>0.02042451435582822</v>
          </cell>
          <cell r="K8">
            <v>0.018522430367021277</v>
          </cell>
          <cell r="L8">
            <v>0.01815404885443038</v>
          </cell>
          <cell r="M8">
            <v>0.018589726445255476</v>
          </cell>
          <cell r="N8">
            <v>0.015319851911564627</v>
          </cell>
          <cell r="O8">
            <v>0.013728825676258992</v>
          </cell>
          <cell r="P8">
            <v>0.009847012551948054</v>
          </cell>
          <cell r="Q8">
            <v>0.00980676009433962</v>
          </cell>
          <cell r="R8">
            <v>0.009828273493975906</v>
          </cell>
          <cell r="S8">
            <v>0</v>
          </cell>
        </row>
        <row r="10">
          <cell r="B10" t="str">
            <v>Austria</v>
          </cell>
          <cell r="C10">
            <v>0.0069988905616676315</v>
          </cell>
          <cell r="D10">
            <v>0.006222411255458516</v>
          </cell>
          <cell r="E10">
            <v>0.006231272280629705</v>
          </cell>
          <cell r="F10">
            <v>0.00482622682428115</v>
          </cell>
          <cell r="G10">
            <v>0.0038876535943339363</v>
          </cell>
          <cell r="H10">
            <v>0.004099328109207708</v>
          </cell>
          <cell r="I10">
            <v>0.003136964840347667</v>
          </cell>
          <cell r="J10">
            <v>0.003692537486823191</v>
          </cell>
          <cell r="K10">
            <v>0.003137779979366603</v>
          </cell>
          <cell r="L10">
            <v>0.0030932638064060294</v>
          </cell>
          <cell r="M10">
            <v>0.003471976726419753</v>
          </cell>
          <cell r="N10">
            <v>0.0035056756199832776</v>
          </cell>
          <cell r="O10">
            <v>0.0035248150491875275</v>
          </cell>
          <cell r="P10">
            <v>0.003603318631734317</v>
          </cell>
          <cell r="Q10">
            <v>0.003655724443243243</v>
          </cell>
          <cell r="R10">
            <v>0.003393139871751603</v>
          </cell>
          <cell r="S10">
            <v>0.0036147240895008604</v>
          </cell>
        </row>
        <row r="11">
          <cell r="B11" t="str">
            <v>Belgium</v>
          </cell>
          <cell r="C11">
            <v>0.025292179104477615</v>
          </cell>
          <cell r="D11">
            <v>0.02477872193667763</v>
          </cell>
          <cell r="E11">
            <v>0.024484795261162595</v>
          </cell>
          <cell r="F11">
            <v>0.023272877800500837</v>
          </cell>
          <cell r="G11">
            <v>0.02276176854888376</v>
          </cell>
          <cell r="H11">
            <v>0.02062841232575202</v>
          </cell>
          <cell r="I11">
            <v>0.019531858342460753</v>
          </cell>
          <cell r="J11">
            <v>0.017828681304347824</v>
          </cell>
          <cell r="K11">
            <v>0.01580223553051643</v>
          </cell>
          <cell r="L11">
            <v>0.011269261471433131</v>
          </cell>
          <cell r="M11">
            <v>0.012548502484975962</v>
          </cell>
          <cell r="N11">
            <v>0.011099314233206592</v>
          </cell>
          <cell r="O11">
            <v>0.009616434106382979</v>
          </cell>
          <cell r="P11">
            <v>0.00978845224240704</v>
          </cell>
          <cell r="Q11">
            <v>0.010131411715645116</v>
          </cell>
          <cell r="R11">
            <v>0.009618692465488682</v>
          </cell>
          <cell r="S11">
            <v>0.00816775181477516</v>
          </cell>
        </row>
        <row r="12">
          <cell r="B12" t="str">
            <v>Bulgaria</v>
          </cell>
          <cell r="C12">
            <v>0.010056001705413202</v>
          </cell>
          <cell r="D12">
            <v>0.014028824504367642</v>
          </cell>
          <cell r="E12">
            <v>0.016122798523274477</v>
          </cell>
          <cell r="F12">
            <v>0.017031620621468926</v>
          </cell>
          <cell r="G12">
            <v>0.014873603424291065</v>
          </cell>
          <cell r="H12">
            <v>0.014187345186830414</v>
          </cell>
          <cell r="I12">
            <v>0.015100200566718186</v>
          </cell>
          <cell r="J12">
            <v>0.016532420446120015</v>
          </cell>
          <cell r="K12">
            <v>0.01652790218109716</v>
          </cell>
          <cell r="L12">
            <v>0.01620122905088416</v>
          </cell>
          <cell r="M12">
            <v>0.0173112414553473</v>
          </cell>
          <cell r="N12">
            <v>0.01949687556375839</v>
          </cell>
          <cell r="O12">
            <v>0.0183327185540391</v>
          </cell>
          <cell r="P12">
            <v>0.019136317738135306</v>
          </cell>
          <cell r="Q12">
            <v>0.019219899479166667</v>
          </cell>
          <cell r="R12">
            <v>0.019265882789419445</v>
          </cell>
          <cell r="S12">
            <v>0.01994521218101395</v>
          </cell>
        </row>
        <row r="13">
          <cell r="B13" t="str">
            <v>Cyprus</v>
          </cell>
          <cell r="C13">
            <v>0.019941176470588236</v>
          </cell>
          <cell r="D13">
            <v>0.019664804469273742</v>
          </cell>
          <cell r="E13">
            <v>0.01956521739130435</v>
          </cell>
          <cell r="F13">
            <v>0.01963963963963964</v>
          </cell>
          <cell r="G13">
            <v>0.019740259740259742</v>
          </cell>
          <cell r="H13">
            <v>0.01948356807511737</v>
          </cell>
          <cell r="I13">
            <v>0.01977578475336323</v>
          </cell>
          <cell r="J13">
            <v>0.020042918454935624</v>
          </cell>
          <cell r="K13">
            <v>0.020039370078740158</v>
          </cell>
          <cell r="L13">
            <v>0.019925925925925927</v>
          </cell>
          <cell r="M13">
            <v>0.019896551724137932</v>
          </cell>
          <cell r="N13">
            <v>0.018491803278688525</v>
          </cell>
          <cell r="O13">
            <v>0.01996923076923077</v>
          </cell>
          <cell r="P13">
            <v>0.01577586206896552</v>
          </cell>
          <cell r="Q13">
            <v>0.01821727019498607</v>
          </cell>
          <cell r="R13">
            <v>0.01855614973262032</v>
          </cell>
          <cell r="S13">
            <v>0.017984886649874056</v>
          </cell>
        </row>
        <row r="14">
          <cell r="B14" t="str">
            <v>Czech Republic</v>
          </cell>
          <cell r="C14">
            <v>0.05112849810687022</v>
          </cell>
          <cell r="D14">
            <v>0.0555810047335471</v>
          </cell>
          <cell r="E14">
            <v>0.05405998763141621</v>
          </cell>
          <cell r="F14">
            <v>0.05384354789036033</v>
          </cell>
          <cell r="G14">
            <v>0.019152603255387438</v>
          </cell>
          <cell r="H14">
            <v>0.016938519447929734</v>
          </cell>
          <cell r="I14">
            <v>0.015905223196753502</v>
          </cell>
          <cell r="J14">
            <v>0.016479045164790453</v>
          </cell>
          <cell r="K14">
            <v>0.010248749455325232</v>
          </cell>
          <cell r="L14">
            <v>0.008846887301587301</v>
          </cell>
          <cell r="M14">
            <v>0.009142574046908315</v>
          </cell>
          <cell r="N14">
            <v>0.013270856520307356</v>
          </cell>
          <cell r="O14">
            <v>0.013794073529411765</v>
          </cell>
          <cell r="P14">
            <v>0.013434046866333888</v>
          </cell>
          <cell r="Q14">
            <v>0.013162237833262803</v>
          </cell>
          <cell r="R14">
            <v>0.013186206668625149</v>
          </cell>
          <cell r="S14">
            <v>0.0137558179527322</v>
          </cell>
        </row>
        <row r="15">
          <cell r="B15" t="str">
            <v>Denmark</v>
          </cell>
          <cell r="C15">
            <v>0.021059711151079134</v>
          </cell>
          <cell r="D15">
            <v>0.024064057817055395</v>
          </cell>
          <cell r="E15">
            <v>0.018319097310400323</v>
          </cell>
          <cell r="F15">
            <v>0.017594255857811037</v>
          </cell>
          <cell r="G15">
            <v>0.016575169400271834</v>
          </cell>
          <cell r="H15">
            <v>0.014579384718804921</v>
          </cell>
          <cell r="I15">
            <v>0.016338132415570326</v>
          </cell>
          <cell r="J15">
            <v>0.012470451170145476</v>
          </cell>
          <cell r="K15">
            <v>0.010727159630928525</v>
          </cell>
          <cell r="L15">
            <v>0.009155781033931425</v>
          </cell>
          <cell r="M15">
            <v>0.0083692595288162</v>
          </cell>
          <cell r="N15">
            <v>0.007811121271770682</v>
          </cell>
          <cell r="O15">
            <v>0.008089837684533476</v>
          </cell>
          <cell r="P15">
            <v>0.00909751407389243</v>
          </cell>
          <cell r="Q15">
            <v>0.008029068513316308</v>
          </cell>
          <cell r="R15">
            <v>0.007735326680539041</v>
          </cell>
          <cell r="S15">
            <v>0.007337588549644189</v>
          </cell>
        </row>
        <row r="16">
          <cell r="B16" t="str">
            <v>Estonia</v>
          </cell>
          <cell r="C16">
            <v>0.007079085147423533</v>
          </cell>
          <cell r="D16">
            <v>0.006735112936344969</v>
          </cell>
          <cell r="E16">
            <v>0.006835392586687924</v>
          </cell>
          <cell r="F16">
            <v>0.006428943258719417</v>
          </cell>
          <cell r="G16">
            <v>0.007680216802168021</v>
          </cell>
          <cell r="H16">
            <v>0.009688149688149688</v>
          </cell>
          <cell r="I16">
            <v>0.01</v>
          </cell>
          <cell r="J16">
            <v>0.009110251450676982</v>
          </cell>
          <cell r="K16">
            <v>0.009772727272727273</v>
          </cell>
          <cell r="L16">
            <v>0.009625629949604031</v>
          </cell>
          <cell r="M16">
            <v>0.009184581171237953</v>
          </cell>
          <cell r="N16">
            <v>0.009650297619047619</v>
          </cell>
          <cell r="O16">
            <v>0.009491150442477876</v>
          </cell>
          <cell r="P16">
            <v>0.010485968514715947</v>
          </cell>
          <cell r="Q16">
            <v>0.009237400530503979</v>
          </cell>
          <cell r="R16">
            <v>0.008017241379310345</v>
          </cell>
          <cell r="S16">
            <v>0.0072477693891558</v>
          </cell>
        </row>
        <row r="17">
          <cell r="B17" t="str">
            <v>Finland</v>
          </cell>
          <cell r="C17">
            <v>0.012232952882645596</v>
          </cell>
          <cell r="D17">
            <v>0.012527412280701755</v>
          </cell>
          <cell r="E17">
            <v>0.01294151708164447</v>
          </cell>
          <cell r="F17">
            <v>0.012394957983193278</v>
          </cell>
          <cell r="G17">
            <v>0.011167395809348377</v>
          </cell>
          <cell r="H17">
            <v>0.008166706817634305</v>
          </cell>
          <cell r="I17">
            <v>0.00842483529646636</v>
          </cell>
          <cell r="J17">
            <v>0.008058685945141399</v>
          </cell>
          <cell r="K17">
            <v>0.008556278621354543</v>
          </cell>
          <cell r="L17">
            <v>0.007245714285714286</v>
          </cell>
          <cell r="M17">
            <v>0.007084626833935785</v>
          </cell>
          <cell r="N17">
            <v>0.009399708773207133</v>
          </cell>
          <cell r="O17">
            <v>0.007797108843537415</v>
          </cell>
          <cell r="P17">
            <v>0.007797231926901371</v>
          </cell>
          <cell r="Q17">
            <v>0.00707507825426401</v>
          </cell>
          <cell r="R17">
            <v>0.005581744405161747</v>
          </cell>
          <cell r="S17">
            <v>0.0066183858665786</v>
          </cell>
        </row>
        <row r="18">
          <cell r="B18" t="str">
            <v>France</v>
          </cell>
          <cell r="C18">
            <v>0.048036620573566086</v>
          </cell>
          <cell r="D18">
            <v>0.04518921498010234</v>
          </cell>
          <cell r="E18">
            <v>0.0461523503288335</v>
          </cell>
          <cell r="F18">
            <v>0.06882305673913043</v>
          </cell>
          <cell r="G18">
            <v>0.06713340560711524</v>
          </cell>
          <cell r="H18">
            <v>0.054384697196261676</v>
          </cell>
          <cell r="I18">
            <v>0.052733764883268475</v>
          </cell>
          <cell r="J18">
            <v>0.05818755737304075</v>
          </cell>
          <cell r="K18">
            <v>0.046375917899675205</v>
          </cell>
          <cell r="L18">
            <v>0.039692412940773705</v>
          </cell>
          <cell r="M18">
            <v>0.0352024323769254</v>
          </cell>
          <cell r="N18">
            <v>0.032273924195780006</v>
          </cell>
          <cell r="O18">
            <v>0.03129391392291605</v>
          </cell>
          <cell r="P18">
            <v>0.029387739754433834</v>
          </cell>
          <cell r="Q18">
            <v>0.028941732918552038</v>
          </cell>
          <cell r="R18">
            <v>0.03173246605363984</v>
          </cell>
          <cell r="S18">
            <v>0.028929256808326104</v>
          </cell>
        </row>
        <row r="19">
          <cell r="B19" t="str">
            <v>Germany</v>
          </cell>
          <cell r="C19">
            <v>0.012791780406654343</v>
          </cell>
          <cell r="D19">
            <v>0.011645541931242832</v>
          </cell>
          <cell r="E19">
            <v>0.010637210803364695</v>
          </cell>
          <cell r="F19">
            <v>0.00950105197711792</v>
          </cell>
          <cell r="G19">
            <v>0.008330652206920905</v>
          </cell>
          <cell r="H19">
            <v>0.007539677145255116</v>
          </cell>
          <cell r="I19">
            <v>0.007310247718390643</v>
          </cell>
          <cell r="J19">
            <v>0.007082222285597286</v>
          </cell>
          <cell r="K19">
            <v>0.006673673552764951</v>
          </cell>
          <cell r="L19">
            <v>0.006591095684170405</v>
          </cell>
          <cell r="M19">
            <v>0.006534106772080676</v>
          </cell>
          <cell r="N19">
            <v>0.006521467446535261</v>
          </cell>
          <cell r="O19">
            <v>0.00661513589895904</v>
          </cell>
          <cell r="P19">
            <v>0.0067032981949842925</v>
          </cell>
          <cell r="Q19">
            <v>0.006640164409326286</v>
          </cell>
          <cell r="R19">
            <v>0.006206440733145347</v>
          </cell>
          <cell r="S19">
            <v>0.006128233094195237</v>
          </cell>
        </row>
        <row r="20">
          <cell r="B20" t="str">
            <v>Greece</v>
          </cell>
          <cell r="C20">
            <v>0.01952781676800579</v>
          </cell>
          <cell r="D20">
            <v>0.01957787770726339</v>
          </cell>
          <cell r="E20">
            <v>0.019621303814397816</v>
          </cell>
          <cell r="F20">
            <v>0.019251243203592814</v>
          </cell>
          <cell r="G20">
            <v>0.01957039501417323</v>
          </cell>
          <cell r="H20">
            <v>0.019462333499526665</v>
          </cell>
          <cell r="I20">
            <v>0.019930825555903538</v>
          </cell>
          <cell r="J20">
            <v>0.019865184427619625</v>
          </cell>
          <cell r="K20">
            <v>0.017413029198205778</v>
          </cell>
          <cell r="L20">
            <v>0.01594758965918098</v>
          </cell>
          <cell r="M20">
            <v>0.01643918042125419</v>
          </cell>
          <cell r="N20">
            <v>0.017906434671515724</v>
          </cell>
          <cell r="O20">
            <v>0.01923326362745098</v>
          </cell>
          <cell r="P20">
            <v>0.01790812879981986</v>
          </cell>
          <cell r="Q20">
            <v>0.01876936697653829</v>
          </cell>
          <cell r="R20">
            <v>0.01912486187845304</v>
          </cell>
          <cell r="S20">
            <v>0.01835113484646195</v>
          </cell>
        </row>
        <row r="21">
          <cell r="B21" t="str">
            <v>Hungary</v>
          </cell>
          <cell r="C21">
            <v>0.01581417307596771</v>
          </cell>
          <cell r="D21">
            <v>0.012767357683448504</v>
          </cell>
          <cell r="E21">
            <v>0.013732394366197184</v>
          </cell>
          <cell r="F21">
            <v>0.015096192618652506</v>
          </cell>
          <cell r="G21">
            <v>0.01592504987298318</v>
          </cell>
          <cell r="H21">
            <v>0.014850167105527638</v>
          </cell>
          <cell r="I21">
            <v>0.014646962950819672</v>
          </cell>
          <cell r="J21">
            <v>0.014650688129957292</v>
          </cell>
          <cell r="K21">
            <v>0.014079346589627959</v>
          </cell>
          <cell r="L21">
            <v>0.013566306593406595</v>
          </cell>
          <cell r="M21">
            <v>0.011522283441985644</v>
          </cell>
          <cell r="N21">
            <v>0.009725043836084236</v>
          </cell>
          <cell r="O21">
            <v>0.009886013816793894</v>
          </cell>
          <cell r="P21">
            <v>0.008963503649635036</v>
          </cell>
          <cell r="Q21">
            <v>0.00835841385597083</v>
          </cell>
          <cell r="R21">
            <v>0.008424209213144409</v>
          </cell>
          <cell r="S21">
            <v>0.0080242165944645</v>
          </cell>
        </row>
        <row r="22">
          <cell r="B22" t="str">
            <v>Ireland</v>
          </cell>
          <cell r="C22">
            <v>0.04046596858638743</v>
          </cell>
          <cell r="D22">
            <v>0.038394014962593516</v>
          </cell>
          <cell r="E22">
            <v>0.04181639085894406</v>
          </cell>
          <cell r="F22">
            <v>0.03602762854950115</v>
          </cell>
          <cell r="G22">
            <v>0.03348181143281366</v>
          </cell>
          <cell r="H22">
            <v>0.02892452830188679</v>
          </cell>
          <cell r="I22">
            <v>0.027151102464332038</v>
          </cell>
          <cell r="J22">
            <v>0.02504797507788162</v>
          </cell>
          <cell r="K22">
            <v>0.023617505995203836</v>
          </cell>
          <cell r="L22">
            <v>0.022134132420091324</v>
          </cell>
          <cell r="M22">
            <v>0.02097729672650475</v>
          </cell>
          <cell r="N22">
            <v>0.02068140703517588</v>
          </cell>
          <cell r="O22">
            <v>0.01908215010141988</v>
          </cell>
          <cell r="P22">
            <v>0.01696939287506272</v>
          </cell>
          <cell r="Q22">
            <v>0.016162918540729633</v>
          </cell>
          <cell r="R22">
            <v>0.016630390143737166</v>
          </cell>
          <cell r="S22">
            <v>0.014994982438534872</v>
          </cell>
        </row>
        <row r="23">
          <cell r="B23" t="str">
            <v>Italy</v>
          </cell>
          <cell r="C23">
            <v>0.029518890413927617</v>
          </cell>
          <cell r="D23">
            <v>0.0294543530834341</v>
          </cell>
          <cell r="E23">
            <v>0.02703858208955224</v>
          </cell>
          <cell r="F23">
            <v>0.025228840367255614</v>
          </cell>
          <cell r="G23">
            <v>0.022726430848641264</v>
          </cell>
          <cell r="H23">
            <v>0.020957454265087265</v>
          </cell>
          <cell r="I23">
            <v>0.020418506987184126</v>
          </cell>
          <cell r="J23">
            <v>0.017764266354113253</v>
          </cell>
          <cell r="K23">
            <v>0.012947966587455895</v>
          </cell>
          <cell r="L23">
            <v>0.010618287470553593</v>
          </cell>
          <cell r="M23">
            <v>0.008026431099560671</v>
          </cell>
          <cell r="N23">
            <v>0.006385688918904878</v>
          </cell>
          <cell r="O23">
            <v>0.0059939737504317355</v>
          </cell>
          <cell r="P23">
            <v>0.006221944303797468</v>
          </cell>
          <cell r="Q23">
            <v>0.005534409244869497</v>
          </cell>
          <cell r="R23">
            <v>0.004066809327179986</v>
          </cell>
          <cell r="S23">
            <v>0.003641965478713516</v>
          </cell>
        </row>
        <row r="24">
          <cell r="B24" t="str">
            <v>Latvia</v>
          </cell>
          <cell r="C24">
            <v>0.006579555261011419</v>
          </cell>
          <cell r="D24">
            <v>0.006156205698835275</v>
          </cell>
          <cell r="E24">
            <v>0.006797434184008763</v>
          </cell>
          <cell r="F24">
            <v>0.007265724580645162</v>
          </cell>
          <cell r="G24">
            <v>0.0077831591561712855</v>
          </cell>
          <cell r="H24">
            <v>0.007330620261674008</v>
          </cell>
          <cell r="I24">
            <v>0.007195657765849536</v>
          </cell>
          <cell r="J24">
            <v>0.0070326159100084105</v>
          </cell>
          <cell r="K24">
            <v>0.007279333011423549</v>
          </cell>
          <cell r="L24">
            <v>0.007495066036269431</v>
          </cell>
          <cell r="M24">
            <v>0.007003830666666667</v>
          </cell>
          <cell r="N24">
            <v>0.006992505346739131</v>
          </cell>
          <cell r="O24">
            <v>0.006933520698447894</v>
          </cell>
          <cell r="P24">
            <v>0.006756071524429967</v>
          </cell>
          <cell r="Q24">
            <v>0.0067681442508751456</v>
          </cell>
          <cell r="R24">
            <v>0.00672694605011655</v>
          </cell>
          <cell r="S24">
            <v>0.006658824014672687</v>
          </cell>
        </row>
        <row r="25">
          <cell r="B25" t="str">
            <v>Lithuania</v>
          </cell>
          <cell r="C25">
            <v>0.01456461109389526</v>
          </cell>
          <cell r="D25">
            <v>0.013233601841196778</v>
          </cell>
          <cell r="E25">
            <v>0.013207547169811321</v>
          </cell>
          <cell r="F25">
            <v>0.0159846547314578</v>
          </cell>
          <cell r="G25">
            <v>0.013986013986013986</v>
          </cell>
          <cell r="H25">
            <v>0.011793916821849782</v>
          </cell>
          <cell r="I25">
            <v>0.011150234741784037</v>
          </cell>
          <cell r="J25">
            <v>0.010638297872340425</v>
          </cell>
          <cell r="K25">
            <v>0.012453300124533</v>
          </cell>
          <cell r="L25">
            <v>0.010853835021707671</v>
          </cell>
          <cell r="M25">
            <v>0.009165302782324058</v>
          </cell>
          <cell r="N25">
            <v>0.0047255369928400955</v>
          </cell>
          <cell r="O25">
            <v>0.0057150749802683505</v>
          </cell>
          <cell r="P25">
            <v>0.004587374903772133</v>
          </cell>
          <cell r="Q25">
            <v>0.004726859461054288</v>
          </cell>
          <cell r="R25">
            <v>0.004751873926493109</v>
          </cell>
          <cell r="S25">
            <v>0.00438581108778626</v>
          </cell>
        </row>
        <row r="26">
          <cell r="B26" t="str">
            <v>Luxembourg</v>
          </cell>
          <cell r="C26">
            <v>0</v>
          </cell>
          <cell r="D26">
            <v>0.1</v>
          </cell>
          <cell r="E26">
            <v>0.1</v>
          </cell>
          <cell r="F26">
            <v>0.1</v>
          </cell>
          <cell r="G26">
            <v>0.11333333333333333</v>
          </cell>
          <cell r="H26">
            <v>0.10333333333333333</v>
          </cell>
          <cell r="I26">
            <v>0.0775</v>
          </cell>
          <cell r="J26">
            <v>0.06</v>
          </cell>
          <cell r="K26">
            <v>0.03</v>
          </cell>
          <cell r="L26">
            <v>0.045</v>
          </cell>
          <cell r="M26">
            <v>0.1125</v>
          </cell>
          <cell r="N26">
            <v>0.1175</v>
          </cell>
          <cell r="O26">
            <v>0.00235</v>
          </cell>
          <cell r="P26">
            <v>0.002373737373737374</v>
          </cell>
          <cell r="Q26">
            <v>0.001958333333333333</v>
          </cell>
          <cell r="R26">
            <v>0.002</v>
          </cell>
          <cell r="S26">
            <v>0.001910569105691057</v>
          </cell>
        </row>
        <row r="27">
          <cell r="B27" t="str">
            <v>Malta</v>
          </cell>
          <cell r="C27">
            <v>0.061684210526315786</v>
          </cell>
          <cell r="D27">
            <v>0.05131147540983606</v>
          </cell>
          <cell r="E27">
            <v>0.049375</v>
          </cell>
          <cell r="F27">
            <v>0.05023255813953488</v>
          </cell>
          <cell r="G27">
            <v>0.048045112781954884</v>
          </cell>
          <cell r="H27">
            <v>0.03485714285714286</v>
          </cell>
          <cell r="I27">
            <v>0.032447552447552444</v>
          </cell>
          <cell r="J27">
            <v>0.03137931034482759</v>
          </cell>
          <cell r="K27">
            <v>0.03108108108108108</v>
          </cell>
          <cell r="L27">
            <v>0.03220779220779221</v>
          </cell>
          <cell r="M27">
            <v>0.028242424242424242</v>
          </cell>
          <cell r="N27">
            <v>0.029221556886227545</v>
          </cell>
          <cell r="O27">
            <v>0.028395795454545455</v>
          </cell>
          <cell r="P27">
            <v>0.028645833333333332</v>
          </cell>
          <cell r="Q27">
            <v>0.02769544502617801</v>
          </cell>
          <cell r="R27">
            <v>0.027698445595854923</v>
          </cell>
          <cell r="S27">
            <v>0.027258883248730964</v>
          </cell>
        </row>
        <row r="28">
          <cell r="B28" t="str">
            <v>Netherlands</v>
          </cell>
          <cell r="C28">
            <v>0.015630964858993904</v>
          </cell>
          <cell r="D28">
            <v>0.014858475812897365</v>
          </cell>
          <cell r="E28">
            <v>0.013512154926650366</v>
          </cell>
          <cell r="F28">
            <v>0.012906102066525121</v>
          </cell>
          <cell r="G28">
            <v>0.010197942945378777</v>
          </cell>
          <cell r="H28">
            <v>0.00841606142233738</v>
          </cell>
          <cell r="I28">
            <v>0.007000596677923703</v>
          </cell>
          <cell r="J28">
            <v>0.006283581733622873</v>
          </cell>
          <cell r="K28">
            <v>0.004812030976111555</v>
          </cell>
          <cell r="L28">
            <v>0.006180926662017666</v>
          </cell>
          <cell r="M28">
            <v>0.005862004983134697</v>
          </cell>
          <cell r="N28">
            <v>0.005213827903452754</v>
          </cell>
          <cell r="O28">
            <v>0.0052479000744839336</v>
          </cell>
          <cell r="P28">
            <v>0.0053936987649660225</v>
          </cell>
          <cell r="Q28">
            <v>0.004464176174238592</v>
          </cell>
          <cell r="R28">
            <v>0.004176043183800019</v>
          </cell>
          <cell r="S28">
            <v>0.0043117232709887566</v>
          </cell>
        </row>
        <row r="29">
          <cell r="B29" t="str">
            <v>Poland</v>
          </cell>
          <cell r="C29">
            <v>0.02074053179489464</v>
          </cell>
          <cell r="D29">
            <v>0.016623167642636</v>
          </cell>
          <cell r="E29">
            <v>0.01652660936467303</v>
          </cell>
          <cell r="F29">
            <v>0.01833588407848347</v>
          </cell>
          <cell r="G29">
            <v>0.018789024938478456</v>
          </cell>
          <cell r="H29">
            <v>0.019522225177695463</v>
          </cell>
          <cell r="I29">
            <v>0.01794133282104469</v>
          </cell>
          <cell r="J29">
            <v>0.015888006798010338</v>
          </cell>
          <cell r="K29">
            <v>0.013849650650136075</v>
          </cell>
          <cell r="L29">
            <v>0.0131512295506316</v>
          </cell>
          <cell r="M29">
            <v>0.012832284386400888</v>
          </cell>
          <cell r="N29">
            <v>0.012769992843267559</v>
          </cell>
          <cell r="O29">
            <v>0.012886140599354053</v>
          </cell>
          <cell r="P29">
            <v>0.012769631302306595</v>
          </cell>
          <cell r="Q29">
            <v>0.012548490556432316</v>
          </cell>
          <cell r="R29">
            <v>0.012664098667882288</v>
          </cell>
          <cell r="S29">
            <v>0.014466948587260383</v>
          </cell>
        </row>
        <row r="30">
          <cell r="B30" t="str">
            <v>Portugal</v>
          </cell>
          <cell r="C30">
            <v>0.04186000149550707</v>
          </cell>
          <cell r="D30">
            <v>0.04125654541641701</v>
          </cell>
          <cell r="E30">
            <v>0.039291388703155815</v>
          </cell>
          <cell r="F30">
            <v>0.040056436083052746</v>
          </cell>
          <cell r="G30">
            <v>0.04211889510088272</v>
          </cell>
          <cell r="H30">
            <v>0.039944192887953714</v>
          </cell>
          <cell r="I30">
            <v>0.0443842528275862</v>
          </cell>
          <cell r="J30">
            <v>0.03960622328749182</v>
          </cell>
          <cell r="K30">
            <v>0.03363512240951396</v>
          </cell>
          <cell r="L30">
            <v>0.02589498780821918</v>
          </cell>
          <cell r="M30">
            <v>0.02481238311502939</v>
          </cell>
          <cell r="N30">
            <v>0.02365085730238394</v>
          </cell>
          <cell r="O30">
            <v>0.02315384321453776</v>
          </cell>
          <cell r="P30">
            <v>0.022750322484248426</v>
          </cell>
          <cell r="Q30">
            <v>0.019233943525765206</v>
          </cell>
          <cell r="R30">
            <v>0.020035075378012548</v>
          </cell>
          <cell r="S30">
            <v>0.019153656816595577</v>
          </cell>
        </row>
        <row r="31">
          <cell r="B31" t="str">
            <v>Romania</v>
          </cell>
          <cell r="C31">
            <v>0.06801070223260644</v>
          </cell>
          <cell r="D31">
            <v>0.060739084180790964</v>
          </cell>
          <cell r="E31">
            <v>0.018765668740279937</v>
          </cell>
          <cell r="F31">
            <v>0.01856667293763522</v>
          </cell>
          <cell r="G31">
            <v>0.02040308264101443</v>
          </cell>
          <cell r="H31">
            <v>0.01929641700404858</v>
          </cell>
          <cell r="I31">
            <v>0.01906116682738669</v>
          </cell>
          <cell r="J31">
            <v>0.01804157236771204</v>
          </cell>
          <cell r="K31">
            <v>0.017356771561771563</v>
          </cell>
          <cell r="L31">
            <v>0.018371815889029003</v>
          </cell>
          <cell r="M31">
            <v>0.018899230109515004</v>
          </cell>
          <cell r="N31">
            <v>0.01966424820044297</v>
          </cell>
          <cell r="O31">
            <v>0.022781261816175312</v>
          </cell>
          <cell r="P31">
            <v>0.02257382244130042</v>
          </cell>
          <cell r="Q31">
            <v>0.02387830395787328</v>
          </cell>
          <cell r="R31">
            <v>0.018373751783166907</v>
          </cell>
          <cell r="S31">
            <v>0.01858428475486904</v>
          </cell>
        </row>
        <row r="32">
          <cell r="B32" t="str">
            <v>Slovakia</v>
          </cell>
          <cell r="C32">
            <v>0.09559720597790773</v>
          </cell>
          <cell r="D32">
            <v>0.08870213454075032</v>
          </cell>
          <cell r="E32">
            <v>0.07290940315315315</v>
          </cell>
          <cell r="F32">
            <v>0.07961200510855683</v>
          </cell>
          <cell r="G32">
            <v>0.0761556979096426</v>
          </cell>
          <cell r="H32">
            <v>0.06818510028653296</v>
          </cell>
          <cell r="I32">
            <v>0.043696420824295014</v>
          </cell>
          <cell r="J32">
            <v>0.043280896913220734</v>
          </cell>
          <cell r="K32">
            <v>0.043398054474708174</v>
          </cell>
          <cell r="L32">
            <v>0.04134452807646356</v>
          </cell>
          <cell r="M32">
            <v>0.019752868217054263</v>
          </cell>
          <cell r="N32">
            <v>0.012244057815845824</v>
          </cell>
          <cell r="O32">
            <v>0.010925432288586634</v>
          </cell>
          <cell r="P32">
            <v>0.009468358707557505</v>
          </cell>
          <cell r="Q32">
            <v>0.008765729790842282</v>
          </cell>
          <cell r="R32">
            <v>0.008833527019174899</v>
          </cell>
          <cell r="S32">
            <v>0.008256360078277887</v>
          </cell>
        </row>
        <row r="33">
          <cell r="B33" t="str">
            <v>Slovenia</v>
          </cell>
          <cell r="C33">
            <v>0.03333333333333333</v>
          </cell>
          <cell r="D33">
            <v>0.028712871287128714</v>
          </cell>
          <cell r="E33">
            <v>0.03123844731977819</v>
          </cell>
          <cell r="F33">
            <v>0.030181818181818185</v>
          </cell>
          <cell r="G33">
            <v>0.029411764705882353</v>
          </cell>
          <cell r="H33">
            <v>0.02935943060498221</v>
          </cell>
          <cell r="I33">
            <v>0.02864674868189807</v>
          </cell>
          <cell r="J33">
            <v>0.02680921052631579</v>
          </cell>
          <cell r="K33">
            <v>0.027070063694267517</v>
          </cell>
          <cell r="L33">
            <v>0.026057529610829102</v>
          </cell>
          <cell r="M33">
            <v>0.02547818791946309</v>
          </cell>
          <cell r="N33">
            <v>0.025420062695924766</v>
          </cell>
          <cell r="O33">
            <v>0.025225331369661267</v>
          </cell>
          <cell r="P33">
            <v>0.023986861313868613</v>
          </cell>
          <cell r="Q33">
            <v>0.024168115942028986</v>
          </cell>
          <cell r="R33">
            <v>0.021334281650071122</v>
          </cell>
          <cell r="S33">
            <v>0.01850490883590463</v>
          </cell>
        </row>
        <row r="34">
          <cell r="B34" t="str">
            <v>Spain</v>
          </cell>
          <cell r="C34">
            <v>0.03887637265452069</v>
          </cell>
          <cell r="D34">
            <v>0.03987615135590365</v>
          </cell>
          <cell r="E34">
            <v>0.03722324470203596</v>
          </cell>
          <cell r="F34">
            <v>0.040213702933421226</v>
          </cell>
          <cell r="G34">
            <v>0.0424858586114372</v>
          </cell>
          <cell r="H34">
            <v>0.04060532945945946</v>
          </cell>
          <cell r="I34">
            <v>0.04189509085276968</v>
          </cell>
          <cell r="J34">
            <v>0.04139721441613901</v>
          </cell>
          <cell r="K34">
            <v>0.03900991873468137</v>
          </cell>
          <cell r="L34">
            <v>0.03654334714321671</v>
          </cell>
          <cell r="M34">
            <v>0.036883726058670456</v>
          </cell>
          <cell r="N34">
            <v>0.03522817010154194</v>
          </cell>
          <cell r="O34">
            <v>0.033443151454115715</v>
          </cell>
          <cell r="P34">
            <v>0.03211492422241159</v>
          </cell>
          <cell r="Q34">
            <v>0.029479796353219352</v>
          </cell>
          <cell r="R34">
            <v>0.02505315447556706</v>
          </cell>
          <cell r="S34">
            <v>0.023157566155505894</v>
          </cell>
        </row>
        <row r="35">
          <cell r="B35" t="str">
            <v>Sweden</v>
          </cell>
          <cell r="C35">
            <v>0.0069277095203836925</v>
          </cell>
          <cell r="D35">
            <v>0.0066797440000000005</v>
          </cell>
          <cell r="E35">
            <v>0.006158410493256263</v>
          </cell>
          <cell r="F35">
            <v>0.0035000210635783503</v>
          </cell>
          <cell r="G35">
            <v>0.0035141079749768304</v>
          </cell>
          <cell r="H35">
            <v>0.0027933812505643338</v>
          </cell>
          <cell r="I35">
            <v>0.0035160020422535213</v>
          </cell>
          <cell r="J35">
            <v>0.0030099129649999996</v>
          </cell>
          <cell r="K35">
            <v>0.0030148268127106405</v>
          </cell>
          <cell r="L35">
            <v>0.0027945463316953315</v>
          </cell>
          <cell r="M35">
            <v>0.0024674737941021586</v>
          </cell>
          <cell r="N35">
            <v>0.00249421929245283</v>
          </cell>
          <cell r="O35">
            <v>0.0026721970679789426</v>
          </cell>
          <cell r="P35">
            <v>0.0029460437038683856</v>
          </cell>
          <cell r="Q35">
            <v>0.002789151213780516</v>
          </cell>
          <cell r="R35">
            <v>0.002874364221861973</v>
          </cell>
          <cell r="S35">
            <v>0.002826482780101255</v>
          </cell>
        </row>
        <row r="36">
          <cell r="B36" t="str">
            <v>United Kingdom</v>
          </cell>
          <cell r="C36">
            <v>0.03910958601229467</v>
          </cell>
          <cell r="D36">
            <v>0.034307851849224844</v>
          </cell>
          <cell r="E36">
            <v>0.03495650487637725</v>
          </cell>
          <cell r="F36">
            <v>0.030762433779540573</v>
          </cell>
          <cell r="G36">
            <v>0.02817713099721631</v>
          </cell>
          <cell r="H36">
            <v>0.025611080408271474</v>
          </cell>
          <cell r="I36">
            <v>0.022297458108592193</v>
          </cell>
          <cell r="J36">
            <v>0.018763877325550824</v>
          </cell>
          <cell r="K36">
            <v>0.017825124343675416</v>
          </cell>
          <cell r="L36">
            <v>0.013823395645412129</v>
          </cell>
          <cell r="M36">
            <v>0.014471673577857022</v>
          </cell>
          <cell r="N36">
            <v>0.015069435685542417</v>
          </cell>
          <cell r="O36">
            <v>0.01431934649064449</v>
          </cell>
          <cell r="P36">
            <v>0.015344760786631342</v>
          </cell>
          <cell r="Q36">
            <v>0.014823964567223747</v>
          </cell>
          <cell r="R36">
            <v>0.01546063890940781</v>
          </cell>
          <cell r="S36">
            <v>0.0158648915368936</v>
          </cell>
        </row>
        <row r="38">
          <cell r="B38" t="str">
            <v>EU-27</v>
          </cell>
          <cell r="C38">
            <v>0.024916325060619707</v>
          </cell>
          <cell r="D38">
            <v>0.023495093082420475</v>
          </cell>
          <cell r="E38">
            <v>0.022095783847518497</v>
          </cell>
          <cell r="F38">
            <v>0.021165668958804985</v>
          </cell>
          <cell r="G38">
            <v>0.018756222130057273</v>
          </cell>
          <cell r="H38">
            <v>0.01772940250111325</v>
          </cell>
          <cell r="I38">
            <v>0.016456855726639054</v>
          </cell>
          <cell r="J38">
            <v>0.015415841790886994</v>
          </cell>
          <cell r="K38">
            <v>0.013946622199220167</v>
          </cell>
          <cell r="L38">
            <v>0.012959128438985505</v>
          </cell>
          <cell r="M38">
            <v>0.012470756378945291</v>
          </cell>
          <cell r="N38">
            <v>0.01206731500680953</v>
          </cell>
          <cell r="O38">
            <v>0.012117134988410296</v>
          </cell>
          <cell r="P38">
            <v>0.011991361624827843</v>
          </cell>
          <cell r="Q38">
            <v>0.011648456468571055</v>
          </cell>
          <cell r="R38">
            <v>0.011196691607534288</v>
          </cell>
          <cell r="S38">
            <v>0.011003315683903286</v>
          </cell>
        </row>
        <row r="39">
          <cell r="B39" t="str">
            <v>EU-15</v>
          </cell>
          <cell r="C39">
            <v>0.023913570379621253</v>
          </cell>
          <cell r="D39">
            <v>0.0227743556554681</v>
          </cell>
          <cell r="E39">
            <v>0.021950657996327064</v>
          </cell>
          <cell r="F39">
            <v>0.019799699662957887</v>
          </cell>
          <cell r="G39">
            <v>0.01828788039470507</v>
          </cell>
          <cell r="H39">
            <v>0.01692149530163401</v>
          </cell>
          <cell r="I39">
            <v>0.015802670955691715</v>
          </cell>
          <cell r="J39">
            <v>0.014744315849731258</v>
          </cell>
          <cell r="K39">
            <v>0.013426827120351587</v>
          </cell>
          <cell r="L39">
            <v>0.012328918695705206</v>
          </cell>
          <cell r="M39">
            <v>0.012083930241196307</v>
          </cell>
          <cell r="N39">
            <v>0.011384926538915133</v>
          </cell>
          <cell r="O39">
            <v>0.011368251626998614</v>
          </cell>
          <cell r="P39">
            <v>0.011274393942560003</v>
          </cell>
          <cell r="Q39">
            <v>0.010897348955150394</v>
          </cell>
          <cell r="R39">
            <v>0.01057064119114606</v>
          </cell>
          <cell r="S39">
            <v>0.01005231683912353</v>
          </cell>
        </row>
        <row r="40">
          <cell r="B40" t="str">
            <v>EU-12</v>
          </cell>
          <cell r="C40">
            <v>0.026853641225259926</v>
          </cell>
          <cell r="D40">
            <v>0.024935226265362334</v>
          </cell>
          <cell r="E40">
            <v>0.02236887497723574</v>
          </cell>
          <cell r="F40">
            <v>0.023878332776303426</v>
          </cell>
          <cell r="G40">
            <v>0.019762273852194142</v>
          </cell>
          <cell r="H40">
            <v>0.019462628963879902</v>
          </cell>
          <cell r="I40">
            <v>0.017839650832871014</v>
          </cell>
          <cell r="J40">
            <v>0.016870903033695223</v>
          </cell>
          <cell r="K40">
            <v>0.01515539094394756</v>
          </cell>
          <cell r="L40">
            <v>0.01457084369941755</v>
          </cell>
          <cell r="M40">
            <v>0.013528025908147551</v>
          </cell>
          <cell r="N40">
            <v>0.013933469935602438</v>
          </cell>
          <cell r="O40">
            <v>0.014346100209212535</v>
          </cell>
          <cell r="P40">
            <v>0.014101890986990124</v>
          </cell>
          <cell r="Q40">
            <v>0.013931552193199075</v>
          </cell>
          <cell r="R40">
            <v>0.013172453913851275</v>
          </cell>
          <cell r="S40">
            <v>0.014050882806133917</v>
          </cell>
        </row>
        <row r="41">
          <cell r="B41" t="str">
            <v>EEA32</v>
          </cell>
          <cell r="C41">
            <v>0.11073221639294266</v>
          </cell>
          <cell r="D41">
            <v>0.09483785576668757</v>
          </cell>
          <cell r="E41">
            <v>0.09545394123442145</v>
          </cell>
          <cell r="F41">
            <v>0.09797538031457884</v>
          </cell>
          <cell r="G41">
            <v>0.09420219164294434</v>
          </cell>
          <cell r="H41">
            <v>0.08609933650089126</v>
          </cell>
          <cell r="I41">
            <v>0.07997363824357864</v>
          </cell>
          <cell r="J41">
            <v>0.0754858457105258</v>
          </cell>
          <cell r="K41">
            <v>0.07341656172169367</v>
          </cell>
          <cell r="L41">
            <v>0.06905742137594137</v>
          </cell>
          <cell r="M41">
            <v>0.06894184537146884</v>
          </cell>
          <cell r="N41">
            <v>0.06437950432830522</v>
          </cell>
          <cell r="O41">
            <v>0.0626682808899154</v>
          </cell>
          <cell r="P41">
            <v>0.05584307456112103</v>
          </cell>
          <cell r="Q41">
            <v>0.05401230082114311</v>
          </cell>
          <cell r="R41">
            <v>0.04268720641748273</v>
          </cell>
          <cell r="S41">
            <v>0.03050110158460554</v>
          </cell>
        </row>
      </sheetData>
      <sheetData sheetId="15">
        <row r="5">
          <cell r="B5" t="str">
            <v>Iceland</v>
          </cell>
          <cell r="C5">
            <v>0.4058686311764706</v>
          </cell>
          <cell r="D5">
            <v>0.4546129646938775</v>
          </cell>
          <cell r="E5">
            <v>0.4731184122222222</v>
          </cell>
          <cell r="F5">
            <v>0.5017179247916667</v>
          </cell>
          <cell r="G5">
            <v>0.48868355918367345</v>
          </cell>
          <cell r="H5">
            <v>0.5694235985106383</v>
          </cell>
          <cell r="I5">
            <v>0.4372474430769231</v>
          </cell>
          <cell r="J5">
            <v>0.3216319310714285</v>
          </cell>
          <cell r="K5">
            <v>0.50475694675</v>
          </cell>
          <cell r="L5">
            <v>0.183118138359375</v>
          </cell>
          <cell r="M5">
            <v>0.12291868707142858</v>
          </cell>
          <cell r="N5">
            <v>0.11557916253333335</v>
          </cell>
          <cell r="O5">
            <v>0.11791066342105262</v>
          </cell>
          <cell r="P5">
            <v>0.10957049953020134</v>
          </cell>
          <cell r="Q5">
            <v>0.13181734141935483</v>
          </cell>
          <cell r="R5">
            <v>0.13520387180232557</v>
          </cell>
          <cell r="S5">
            <v>0.12845510999999998</v>
          </cell>
        </row>
        <row r="6">
          <cell r="B6" t="str">
            <v>Norway</v>
          </cell>
          <cell r="C6">
            <v>2.3574793462686565</v>
          </cell>
          <cell r="D6">
            <v>2.339557516556291</v>
          </cell>
          <cell r="E6">
            <v>2.224627633986928</v>
          </cell>
          <cell r="F6">
            <v>2.092841036363636</v>
          </cell>
          <cell r="G6">
            <v>2.408435562195122</v>
          </cell>
          <cell r="H6">
            <v>2.1469105510989013</v>
          </cell>
          <cell r="I6">
            <v>2.4083915616161615</v>
          </cell>
          <cell r="J6">
            <v>2.4148312046242775</v>
          </cell>
          <cell r="K6">
            <v>2.5179517764044945</v>
          </cell>
          <cell r="L6">
            <v>2.1012656809045227</v>
          </cell>
          <cell r="M6">
            <v>1.8342754858638743</v>
          </cell>
          <cell r="N6">
            <v>1.668568806060606</v>
          </cell>
          <cell r="O6">
            <v>1.7854050907949792</v>
          </cell>
          <cell r="P6">
            <v>1.8751781095070423</v>
          </cell>
          <cell r="Q6">
            <v>1.4621582132867135</v>
          </cell>
          <cell r="R6">
            <v>1.2707533793442625</v>
          </cell>
          <cell r="S6">
            <v>1.2741841832817338</v>
          </cell>
        </row>
        <row r="7">
          <cell r="B7" t="str">
            <v>Turkey</v>
          </cell>
          <cell r="C7">
            <v>11.362101888347695</v>
          </cell>
          <cell r="D7">
            <v>11.236803870748298</v>
          </cell>
          <cell r="E7">
            <v>11.910360539692501</v>
          </cell>
          <cell r="F7">
            <v>11.764770781758957</v>
          </cell>
          <cell r="G7">
            <v>11.450459824703344</v>
          </cell>
          <cell r="H7">
            <v>11.284541379932937</v>
          </cell>
          <cell r="I7">
            <v>11.381373359807462</v>
          </cell>
          <cell r="J7">
            <v>11.107973522537563</v>
          </cell>
          <cell r="K7">
            <v>11.66906653259362</v>
          </cell>
          <cell r="L7">
            <v>10.840265972455493</v>
          </cell>
          <cell r="M7">
            <v>10.729182911147493</v>
          </cell>
          <cell r="N7">
            <v>10.712390638297872</v>
          </cell>
          <cell r="O7">
            <v>10.598293559217618</v>
          </cell>
          <cell r="P7">
            <v>9.69270061410905</v>
          </cell>
          <cell r="Q7">
            <v>9.752312929865818</v>
          </cell>
          <cell r="R7">
            <v>8.83442698585304</v>
          </cell>
          <cell r="S7">
            <v>8.76934179737336</v>
          </cell>
        </row>
        <row r="8">
          <cell r="B8" t="str">
            <v>Switzerland</v>
          </cell>
          <cell r="C8">
            <v>14.618349606896553</v>
          </cell>
          <cell r="D8">
            <v>11.467733784615383</v>
          </cell>
          <cell r="E8">
            <v>12.125659041237114</v>
          </cell>
          <cell r="F8">
            <v>14.761808320610685</v>
          </cell>
          <cell r="G8">
            <v>15.30434405737705</v>
          </cell>
          <cell r="H8">
            <v>13.822806137681159</v>
          </cell>
          <cell r="I8">
            <v>12.857711559006212</v>
          </cell>
          <cell r="J8">
            <v>12.574774766871165</v>
          </cell>
          <cell r="K8">
            <v>12.509526946808512</v>
          </cell>
          <cell r="L8">
            <v>13.728834848101265</v>
          </cell>
          <cell r="M8">
            <v>15.68690906569343</v>
          </cell>
          <cell r="N8">
            <v>15.138452183673468</v>
          </cell>
          <cell r="O8">
            <v>16.232928417266187</v>
          </cell>
          <cell r="P8">
            <v>14.848918636363639</v>
          </cell>
          <cell r="Q8">
            <v>14.735973220125787</v>
          </cell>
          <cell r="R8">
            <v>14.784416120481927</v>
          </cell>
        </row>
        <row r="10">
          <cell r="B10" t="str">
            <v>Austria</v>
          </cell>
          <cell r="C10">
            <v>6.304532570932253</v>
          </cell>
          <cell r="D10">
            <v>6.356574061135372</v>
          </cell>
          <cell r="E10">
            <v>5.865633635181383</v>
          </cell>
          <cell r="F10">
            <v>5.310063051757188</v>
          </cell>
          <cell r="G10">
            <v>5.183605514767932</v>
          </cell>
          <cell r="H10">
            <v>5.201827331905782</v>
          </cell>
          <cell r="I10">
            <v>4.985060361390667</v>
          </cell>
          <cell r="J10">
            <v>5.255549281264973</v>
          </cell>
          <cell r="K10">
            <v>4.8068648272552785</v>
          </cell>
          <cell r="L10">
            <v>4.702118244465379</v>
          </cell>
          <cell r="M10">
            <v>4.7795374449382715</v>
          </cell>
          <cell r="N10">
            <v>4.75119864548495</v>
          </cell>
          <cell r="O10">
            <v>4.649242367149758</v>
          </cell>
          <cell r="P10">
            <v>4.797256081180811</v>
          </cell>
          <cell r="Q10">
            <v>4.660755293693693</v>
          </cell>
          <cell r="R10">
            <v>4.301053034087074</v>
          </cell>
          <cell r="S10">
            <v>4.147668774526678</v>
          </cell>
        </row>
        <row r="11">
          <cell r="B11" t="str">
            <v>Belgium</v>
          </cell>
          <cell r="C11">
            <v>10.023025637526652</v>
          </cell>
          <cell r="D11">
            <v>9.706952195723684</v>
          </cell>
          <cell r="E11">
            <v>9.441698378264533</v>
          </cell>
          <cell r="F11">
            <v>9.567219674457428</v>
          </cell>
          <cell r="G11">
            <v>9.478528868360277</v>
          </cell>
          <cell r="H11">
            <v>8.922447410124725</v>
          </cell>
          <cell r="I11">
            <v>8.623983804308141</v>
          </cell>
          <cell r="J11">
            <v>8.44598807134894</v>
          </cell>
          <cell r="K11">
            <v>7.808853339593115</v>
          </cell>
          <cell r="L11">
            <v>6.971171883179062</v>
          </cell>
          <cell r="M11">
            <v>6.93631294170673</v>
          </cell>
          <cell r="N11">
            <v>6.750830123574144</v>
          </cell>
          <cell r="O11">
            <v>6.958355458966565</v>
          </cell>
          <cell r="P11">
            <v>6.784612296338349</v>
          </cell>
          <cell r="Q11">
            <v>6.812823408900083</v>
          </cell>
          <cell r="R11">
            <v>6.75379612921038</v>
          </cell>
          <cell r="S11">
            <v>6.059113126338329</v>
          </cell>
        </row>
        <row r="12">
          <cell r="B12" t="str">
            <v>Bulgaria</v>
          </cell>
          <cell r="C12">
            <v>6.438038043441371</v>
          </cell>
          <cell r="D12">
            <v>6.802755765286745</v>
          </cell>
          <cell r="E12">
            <v>7.5399654322403125</v>
          </cell>
          <cell r="F12">
            <v>8.098607079341686</v>
          </cell>
          <cell r="G12">
            <v>7.980257113429642</v>
          </cell>
          <cell r="H12">
            <v>7.930533668669977</v>
          </cell>
          <cell r="I12">
            <v>7.591529587841319</v>
          </cell>
          <cell r="J12">
            <v>9.40270792648445</v>
          </cell>
          <cell r="K12">
            <v>8.743471493721083</v>
          </cell>
          <cell r="L12">
            <v>8.841116033922772</v>
          </cell>
          <cell r="M12">
            <v>9.144209614112459</v>
          </cell>
          <cell r="N12">
            <v>9.33059210738255</v>
          </cell>
          <cell r="O12">
            <v>9.295707971228328</v>
          </cell>
          <cell r="P12">
            <v>9.176729141703131</v>
          </cell>
          <cell r="Q12">
            <v>9.390100118055555</v>
          </cell>
          <cell r="R12">
            <v>9.365345805565099</v>
          </cell>
          <cell r="S12">
            <v>9.331494406260632</v>
          </cell>
        </row>
        <row r="13">
          <cell r="B13" t="str">
            <v>Cyprus</v>
          </cell>
          <cell r="C13">
            <v>9.786588235294117</v>
          </cell>
          <cell r="D13">
            <v>9.639944134078211</v>
          </cell>
          <cell r="E13">
            <v>9.72497584541063</v>
          </cell>
          <cell r="F13">
            <v>9.677387387387387</v>
          </cell>
          <cell r="G13">
            <v>9.704069264069263</v>
          </cell>
          <cell r="H13">
            <v>9.67981220657277</v>
          </cell>
          <cell r="I13">
            <v>9.783183856502243</v>
          </cell>
          <cell r="J13">
            <v>9.894506437768241</v>
          </cell>
          <cell r="K13">
            <v>9.974370078740158</v>
          </cell>
          <cell r="L13">
            <v>10.124248144444444</v>
          </cell>
          <cell r="M13">
            <v>9.878362068965519</v>
          </cell>
          <cell r="N13">
            <v>9.170826229508197</v>
          </cell>
          <cell r="O13">
            <v>9.90939076923077</v>
          </cell>
          <cell r="P13">
            <v>9.897227011494254</v>
          </cell>
          <cell r="Q13">
            <v>10.237167114206128</v>
          </cell>
          <cell r="R13">
            <v>9.283005347593583</v>
          </cell>
          <cell r="S13">
            <v>9.202468513853905</v>
          </cell>
        </row>
        <row r="14">
          <cell r="B14" t="str">
            <v>Czech Republic</v>
          </cell>
          <cell r="C14">
            <v>8.247058380152671</v>
          </cell>
          <cell r="D14">
            <v>8.261728570774164</v>
          </cell>
          <cell r="E14">
            <v>7.3962236224489795</v>
          </cell>
          <cell r="F14">
            <v>7.72432931013243</v>
          </cell>
          <cell r="G14">
            <v>7.750904695093994</v>
          </cell>
          <cell r="H14">
            <v>7.530686831172452</v>
          </cell>
          <cell r="I14">
            <v>7.392636283544967</v>
          </cell>
          <cell r="J14">
            <v>7.62203905330259</v>
          </cell>
          <cell r="K14">
            <v>7.624227106504646</v>
          </cell>
          <cell r="L14">
            <v>7.715741675824176</v>
          </cell>
          <cell r="M14">
            <v>8.120192378109452</v>
          </cell>
          <cell r="N14">
            <v>7.786601819429199</v>
          </cell>
          <cell r="O14">
            <v>7.906316412918109</v>
          </cell>
          <cell r="P14">
            <v>7.69506014697726</v>
          </cell>
          <cell r="Q14">
            <v>7.731448252221751</v>
          </cell>
          <cell r="R14">
            <v>8.057549234723854</v>
          </cell>
          <cell r="S14">
            <v>8.204424345928045</v>
          </cell>
        </row>
        <row r="15">
          <cell r="B15" t="str">
            <v>Denmark</v>
          </cell>
          <cell r="C15">
            <v>5.74056183801346</v>
          </cell>
          <cell r="D15">
            <v>6.118611643586006</v>
          </cell>
          <cell r="E15">
            <v>5.698540535103601</v>
          </cell>
          <cell r="F15">
            <v>5.583353115060804</v>
          </cell>
          <cell r="G15">
            <v>5.684381714237173</v>
          </cell>
          <cell r="H15">
            <v>5.242253358523726</v>
          </cell>
          <cell r="I15">
            <v>5.704228162213481</v>
          </cell>
          <cell r="J15">
            <v>5.196078222643896</v>
          </cell>
          <cell r="K15">
            <v>4.872121432865732</v>
          </cell>
          <cell r="L15">
            <v>4.598817454254752</v>
          </cell>
          <cell r="M15">
            <v>4.4152907632398755</v>
          </cell>
          <cell r="N15">
            <v>4.349078931422351</v>
          </cell>
          <cell r="O15">
            <v>4.342165583829634</v>
          </cell>
          <cell r="P15">
            <v>4.719422777505313</v>
          </cell>
          <cell r="Q15">
            <v>4.166310943086465</v>
          </cell>
          <cell r="R15">
            <v>3.8848078577090766</v>
          </cell>
          <cell r="S15">
            <v>4.550588961369028</v>
          </cell>
        </row>
        <row r="16">
          <cell r="B16" t="str">
            <v>Estonia</v>
          </cell>
          <cell r="C16">
            <v>7.829701570680629</v>
          </cell>
          <cell r="D16">
            <v>7.817090014667057</v>
          </cell>
          <cell r="E16">
            <v>7.764285831008369</v>
          </cell>
          <cell r="F16">
            <v>7.930594627798021</v>
          </cell>
          <cell r="G16">
            <v>8.442247441734416</v>
          </cell>
          <cell r="H16">
            <v>9.730130977130978</v>
          </cell>
          <cell r="I16">
            <v>9.565848592833875</v>
          </cell>
          <cell r="J16">
            <v>9.138235332043843</v>
          </cell>
          <cell r="K16">
            <v>9.079285511363636</v>
          </cell>
          <cell r="L16">
            <v>8.831097192224622</v>
          </cell>
          <cell r="M16">
            <v>8.710633061527057</v>
          </cell>
          <cell r="N16">
            <v>8.596831019345238</v>
          </cell>
          <cell r="O16">
            <v>8.32920796460177</v>
          </cell>
          <cell r="P16">
            <v>8.933127994524298</v>
          </cell>
          <cell r="Q16">
            <v>8.574924403183024</v>
          </cell>
          <cell r="R16">
            <v>8.054342175066314</v>
          </cell>
          <cell r="S16">
            <v>7.856159917638984</v>
          </cell>
        </row>
        <row r="17">
          <cell r="B17" t="str">
            <v>Finland</v>
          </cell>
          <cell r="C17">
            <v>4.813604784899034</v>
          </cell>
          <cell r="D17">
            <v>4.444821345942983</v>
          </cell>
          <cell r="E17">
            <v>4.626904745222929</v>
          </cell>
          <cell r="F17">
            <v>4.917714227941176</v>
          </cell>
          <cell r="G17">
            <v>5.359631455215289</v>
          </cell>
          <cell r="H17">
            <v>5.070366343049868</v>
          </cell>
          <cell r="I17">
            <v>5.293171892593332</v>
          </cell>
          <cell r="J17">
            <v>5.177017924728897</v>
          </cell>
          <cell r="K17">
            <v>5.041721653410461</v>
          </cell>
          <cell r="L17">
            <v>4.647516779428572</v>
          </cell>
          <cell r="M17">
            <v>4.037918930469913</v>
          </cell>
          <cell r="N17">
            <v>4.437723245358573</v>
          </cell>
          <cell r="O17">
            <v>4.5676202551020415</v>
          </cell>
          <cell r="P17">
            <v>4.520377127116366</v>
          </cell>
          <cell r="Q17">
            <v>4.211741638239931</v>
          </cell>
          <cell r="R17">
            <v>3.2974803376347888</v>
          </cell>
          <cell r="S17">
            <v>3.8853782430647295</v>
          </cell>
        </row>
        <row r="18">
          <cell r="B18" t="str">
            <v>France</v>
          </cell>
          <cell r="C18">
            <v>19.91890740648379</v>
          </cell>
          <cell r="D18">
            <v>16.994071137009666</v>
          </cell>
          <cell r="E18">
            <v>18.097118328141228</v>
          </cell>
          <cell r="F18">
            <v>31.058203043478265</v>
          </cell>
          <cell r="G18">
            <v>27.923517834493428</v>
          </cell>
          <cell r="H18">
            <v>22.63939323598131</v>
          </cell>
          <cell r="I18">
            <v>21.032263214980546</v>
          </cell>
          <cell r="J18">
            <v>24.284289542319748</v>
          </cell>
          <cell r="K18">
            <v>18.4813848682786</v>
          </cell>
          <cell r="L18">
            <v>15.507468702499143</v>
          </cell>
          <cell r="M18">
            <v>13.40671253397765</v>
          </cell>
          <cell r="N18">
            <v>13.112449899688688</v>
          </cell>
          <cell r="O18">
            <v>12.750179746041232</v>
          </cell>
          <cell r="P18">
            <v>12.36746054297408</v>
          </cell>
          <cell r="Q18">
            <v>12.625054389140272</v>
          </cell>
          <cell r="R18">
            <v>12.845291933588761</v>
          </cell>
          <cell r="S18">
            <v>13.553991616074011</v>
          </cell>
        </row>
        <row r="19">
          <cell r="B19" t="str">
            <v>Germany</v>
          </cell>
          <cell r="C19">
            <v>9.265982230253538</v>
          </cell>
          <cell r="D19">
            <v>9.188774611877255</v>
          </cell>
          <cell r="E19">
            <v>9.25959838213312</v>
          </cell>
          <cell r="F19">
            <v>9.065001615899508</v>
          </cell>
          <cell r="G19">
            <v>9.043144303201506</v>
          </cell>
          <cell r="H19">
            <v>8.746080641333602</v>
          </cell>
          <cell r="I19">
            <v>8.835015424410269</v>
          </cell>
          <cell r="J19">
            <v>8.775829127179128</v>
          </cell>
          <cell r="K19">
            <v>8.60924767991891</v>
          </cell>
          <cell r="L19">
            <v>8.690574102090478</v>
          </cell>
          <cell r="M19">
            <v>8.937861525810082</v>
          </cell>
          <cell r="N19">
            <v>8.97738593723826</v>
          </cell>
          <cell r="O19">
            <v>9.127728170966282</v>
          </cell>
          <cell r="P19">
            <v>8.991367882434375</v>
          </cell>
          <cell r="Q19">
            <v>8.940926106087842</v>
          </cell>
          <cell r="R19">
            <v>8.33993098692643</v>
          </cell>
          <cell r="S19">
            <v>8.289142239339476</v>
          </cell>
        </row>
        <row r="20">
          <cell r="B20" t="str">
            <v>Greece</v>
          </cell>
          <cell r="C20">
            <v>14.432926909156713</v>
          </cell>
          <cell r="D20">
            <v>14.450317094644166</v>
          </cell>
          <cell r="E20">
            <v>14.24574957011259</v>
          </cell>
          <cell r="F20">
            <v>13.86523611443779</v>
          </cell>
          <cell r="G20">
            <v>13.691427880314961</v>
          </cell>
          <cell r="H20">
            <v>13.320378327548124</v>
          </cell>
          <cell r="I20">
            <v>12.887716980895709</v>
          </cell>
          <cell r="J20">
            <v>13.486498706844335</v>
          </cell>
          <cell r="K20">
            <v>13.18028907485282</v>
          </cell>
          <cell r="L20">
            <v>12.59435645970938</v>
          </cell>
          <cell r="M20">
            <v>12.32743064863571</v>
          </cell>
          <cell r="N20">
            <v>12.194148364617549</v>
          </cell>
          <cell r="O20">
            <v>11.971307922502334</v>
          </cell>
          <cell r="P20">
            <v>11.863763330331007</v>
          </cell>
          <cell r="Q20">
            <v>11.916998842408146</v>
          </cell>
          <cell r="R20">
            <v>11.894664769060773</v>
          </cell>
          <cell r="S20">
            <v>11.336221223854027</v>
          </cell>
        </row>
        <row r="21">
          <cell r="B21" t="str">
            <v>Hungary</v>
          </cell>
          <cell r="C21">
            <v>7.153380417690417</v>
          </cell>
          <cell r="D21">
            <v>6.936013794011188</v>
          </cell>
          <cell r="E21">
            <v>7.400965305164319</v>
          </cell>
          <cell r="F21">
            <v>7.639585310321938</v>
          </cell>
          <cell r="G21">
            <v>7.677697476828013</v>
          </cell>
          <cell r="H21">
            <v>7.4315781239530985</v>
          </cell>
          <cell r="I21">
            <v>7.519389183606558</v>
          </cell>
          <cell r="J21">
            <v>6.961766458206223</v>
          </cell>
          <cell r="K21">
            <v>6.7558831623449835</v>
          </cell>
          <cell r="L21">
            <v>6.541918414835165</v>
          </cell>
          <cell r="M21">
            <v>6.582372377392344</v>
          </cell>
          <cell r="N21">
            <v>6.285428531587934</v>
          </cell>
          <cell r="O21">
            <v>6.185530928244275</v>
          </cell>
          <cell r="P21">
            <v>6.24469743649635</v>
          </cell>
          <cell r="Q21">
            <v>5.842073141902158</v>
          </cell>
          <cell r="R21">
            <v>5.098809635212541</v>
          </cell>
          <cell r="S21">
            <v>5.257471895306859</v>
          </cell>
        </row>
        <row r="22">
          <cell r="B22" t="str">
            <v>Ireland</v>
          </cell>
          <cell r="C22">
            <v>9.490828970331588</v>
          </cell>
          <cell r="D22">
            <v>9.444563591022444</v>
          </cell>
          <cell r="E22">
            <v>9.477643814026793</v>
          </cell>
          <cell r="F22">
            <v>9.245986185725249</v>
          </cell>
          <cell r="G22">
            <v>9.18218262806236</v>
          </cell>
          <cell r="H22">
            <v>9.12038504542278</v>
          </cell>
          <cell r="I22">
            <v>8.92724383916991</v>
          </cell>
          <cell r="J22">
            <v>8.97457320872274</v>
          </cell>
          <cell r="K22">
            <v>8.830989208633094</v>
          </cell>
          <cell r="L22">
            <v>8.796797945205478</v>
          </cell>
          <cell r="M22">
            <v>8.272072333685323</v>
          </cell>
          <cell r="N22">
            <v>8.442063316582916</v>
          </cell>
          <cell r="O22">
            <v>8.027615618661258</v>
          </cell>
          <cell r="P22">
            <v>7.580827897641746</v>
          </cell>
          <cell r="Q22">
            <v>7.364728635682159</v>
          </cell>
          <cell r="R22">
            <v>7.770250390143737</v>
          </cell>
          <cell r="S22">
            <v>7.230694856999499</v>
          </cell>
        </row>
        <row r="23">
          <cell r="B23" t="str">
            <v>Italy</v>
          </cell>
          <cell r="C23">
            <v>7.739338495990753</v>
          </cell>
          <cell r="D23">
            <v>7.798488883010883</v>
          </cell>
          <cell r="E23">
            <v>7.678453813432835</v>
          </cell>
          <cell r="F23">
            <v>7.549642863976545</v>
          </cell>
          <cell r="G23">
            <v>7.609190526795202</v>
          </cell>
          <cell r="H23">
            <v>7.6734473820705125</v>
          </cell>
          <cell r="I23">
            <v>7.621066454275578</v>
          </cell>
          <cell r="J23">
            <v>7.45397917368691</v>
          </cell>
          <cell r="K23">
            <v>8.260057766256212</v>
          </cell>
          <cell r="L23">
            <v>8.229032494110719</v>
          </cell>
          <cell r="M23">
            <v>7.158978132541303</v>
          </cell>
          <cell r="N23">
            <v>6.069123289521533</v>
          </cell>
          <cell r="O23">
            <v>6.084391715596783</v>
          </cell>
          <cell r="P23">
            <v>6.340333002531645</v>
          </cell>
          <cell r="Q23">
            <v>6.110402634987049</v>
          </cell>
          <cell r="R23">
            <v>5.827944095214963</v>
          </cell>
          <cell r="S23">
            <v>5.6506323666108935</v>
          </cell>
        </row>
        <row r="24">
          <cell r="B24" t="str">
            <v>Latvia</v>
          </cell>
          <cell r="C24">
            <v>2.48696577406199</v>
          </cell>
          <cell r="D24">
            <v>2.3361163585690514</v>
          </cell>
          <cell r="E24">
            <v>2.5912977234392116</v>
          </cell>
          <cell r="F24">
            <v>2.806911819648094</v>
          </cell>
          <cell r="G24">
            <v>3.0135113576826194</v>
          </cell>
          <cell r="H24">
            <v>2.8651760660792953</v>
          </cell>
          <cell r="I24">
            <v>2.797753974640744</v>
          </cell>
          <cell r="J24">
            <v>2.678496827586207</v>
          </cell>
          <cell r="K24">
            <v>2.7058433154657293</v>
          </cell>
          <cell r="L24">
            <v>2.748472156476684</v>
          </cell>
          <cell r="M24">
            <v>2.6312422070175434</v>
          </cell>
          <cell r="N24">
            <v>2.544690564130435</v>
          </cell>
          <cell r="O24">
            <v>2.4967636929046564</v>
          </cell>
          <cell r="P24">
            <v>2.380382364820847</v>
          </cell>
          <cell r="Q24">
            <v>2.326626266044341</v>
          </cell>
          <cell r="R24">
            <v>2.325958168997669</v>
          </cell>
          <cell r="S24">
            <v>2.278746086907449</v>
          </cell>
        </row>
        <row r="25">
          <cell r="B25" t="str">
            <v>Lithuania</v>
          </cell>
          <cell r="C25">
            <v>3.788270994731949</v>
          </cell>
          <cell r="D25">
            <v>3.761903653624856</v>
          </cell>
          <cell r="E25">
            <v>3.638532124528302</v>
          </cell>
          <cell r="F25">
            <v>3.8514838459079286</v>
          </cell>
          <cell r="G25">
            <v>3.715459365967366</v>
          </cell>
          <cell r="H25">
            <v>3.530024022346369</v>
          </cell>
          <cell r="I25">
            <v>3.697933927230047</v>
          </cell>
          <cell r="J25">
            <v>3.5261516182728414</v>
          </cell>
          <cell r="K25">
            <v>3.793700696762142</v>
          </cell>
          <cell r="L25">
            <v>3.5705093357452964</v>
          </cell>
          <cell r="M25">
            <v>3.255995599836334</v>
          </cell>
          <cell r="N25">
            <v>3.283014367541766</v>
          </cell>
          <cell r="O25">
            <v>3.0990683464877664</v>
          </cell>
          <cell r="P25">
            <v>2.9741678783679752</v>
          </cell>
          <cell r="Q25">
            <v>2.999239848151062</v>
          </cell>
          <cell r="R25">
            <v>3.0088899571209797</v>
          </cell>
          <cell r="S25">
            <v>2.8606481045801524</v>
          </cell>
        </row>
        <row r="26">
          <cell r="B26" t="str">
            <v>Luxembourg</v>
          </cell>
          <cell r="C26">
            <v>0</v>
          </cell>
          <cell r="D26">
            <v>415.2987693333333</v>
          </cell>
          <cell r="E26">
            <v>380.96531400000003</v>
          </cell>
          <cell r="F26">
            <v>410.4010466666666</v>
          </cell>
          <cell r="G26">
            <v>343.20501666666667</v>
          </cell>
          <cell r="H26">
            <v>272.4871144</v>
          </cell>
          <cell r="I26">
            <v>176.98390062500002</v>
          </cell>
          <cell r="J26">
            <v>107.939670225</v>
          </cell>
          <cell r="K26">
            <v>30.67102935</v>
          </cell>
          <cell r="L26">
            <v>41.231444325</v>
          </cell>
          <cell r="M26">
            <v>78.85045845</v>
          </cell>
          <cell r="N26">
            <v>81.4846</v>
          </cell>
          <cell r="O26">
            <v>5.836702979999999</v>
          </cell>
          <cell r="P26">
            <v>5.828309045454547</v>
          </cell>
          <cell r="Q26">
            <v>6.060698295833334</v>
          </cell>
          <cell r="R26">
            <v>6.021947906382978</v>
          </cell>
          <cell r="S26">
            <v>1</v>
          </cell>
        </row>
        <row r="27">
          <cell r="B27" t="str">
            <v>Malta</v>
          </cell>
          <cell r="C27">
            <v>14.205824210526316</v>
          </cell>
          <cell r="D27">
            <v>12.222704918032786</v>
          </cell>
          <cell r="E27">
            <v>12.303125</v>
          </cell>
          <cell r="F27">
            <v>12.493023255813954</v>
          </cell>
          <cell r="G27">
            <v>12.975413533834585</v>
          </cell>
          <cell r="H27">
            <v>12.002214285714286</v>
          </cell>
          <cell r="I27">
            <v>11.96111888111888</v>
          </cell>
          <cell r="J27">
            <v>11.816896551724138</v>
          </cell>
          <cell r="K27">
            <v>11.727646621621622</v>
          </cell>
          <cell r="L27">
            <v>11.703246688311689</v>
          </cell>
          <cell r="M27">
            <v>10.090648484848485</v>
          </cell>
          <cell r="N27">
            <v>10.676347305389221</v>
          </cell>
          <cell r="O27">
            <v>10.223806818181817</v>
          </cell>
          <cell r="P27">
            <v>10.27625</v>
          </cell>
          <cell r="Q27">
            <v>10.07282722513089</v>
          </cell>
          <cell r="R27">
            <v>10.154766839378238</v>
          </cell>
          <cell r="S27">
            <v>10.028934010152286</v>
          </cell>
        </row>
        <row r="28">
          <cell r="B28" t="str">
            <v>Netherlands</v>
          </cell>
          <cell r="C28">
            <v>7.607330312499999</v>
          </cell>
          <cell r="D28">
            <v>7.348664626702998</v>
          </cell>
          <cell r="E28">
            <v>7.153204187914775</v>
          </cell>
          <cell r="F28">
            <v>7.46999283616419</v>
          </cell>
          <cell r="G28">
            <v>6.7443621982437865</v>
          </cell>
          <cell r="H28">
            <v>6.569117755352516</v>
          </cell>
          <cell r="I28">
            <v>6.137281804878049</v>
          </cell>
          <cell r="J28">
            <v>5.993074141633491</v>
          </cell>
          <cell r="K28">
            <v>5.878174702251686</v>
          </cell>
          <cell r="L28">
            <v>5.633303028823803</v>
          </cell>
          <cell r="M28">
            <v>5.584750217000225</v>
          </cell>
          <cell r="N28">
            <v>5.758029871198182</v>
          </cell>
          <cell r="O28">
            <v>5.786485885294744</v>
          </cell>
          <cell r="P28">
            <v>5.956983988782224</v>
          </cell>
          <cell r="Q28">
            <v>5.742990588890013</v>
          </cell>
          <cell r="R28">
            <v>5.229143240965023</v>
          </cell>
          <cell r="S28">
            <v>5.181496055479668</v>
          </cell>
        </row>
        <row r="29">
          <cell r="B29" t="str">
            <v>Poland</v>
          </cell>
          <cell r="C29">
            <v>9.841371096360316</v>
          </cell>
          <cell r="D29">
            <v>9.67083743476338</v>
          </cell>
          <cell r="E29">
            <v>9.770705087270189</v>
          </cell>
          <cell r="F29">
            <v>10.119471559961168</v>
          </cell>
          <cell r="G29">
            <v>10.108170700036652</v>
          </cell>
          <cell r="H29">
            <v>8.872871894083492</v>
          </cell>
          <cell r="I29">
            <v>8.621513445219687</v>
          </cell>
          <cell r="J29">
            <v>8.689116726811664</v>
          </cell>
          <cell r="K29">
            <v>8.639378288478984</v>
          </cell>
          <cell r="L29">
            <v>8.659752976806793</v>
          </cell>
          <cell r="M29">
            <v>8.747655104954266</v>
          </cell>
          <cell r="N29">
            <v>8.552524021061242</v>
          </cell>
          <cell r="O29">
            <v>8.605228273415578</v>
          </cell>
          <cell r="P29">
            <v>8.700218891610533</v>
          </cell>
          <cell r="Q29">
            <v>8.593549193096779</v>
          </cell>
          <cell r="R29">
            <v>8.547345307197487</v>
          </cell>
          <cell r="S29">
            <v>8.804614332068692</v>
          </cell>
        </row>
        <row r="30">
          <cell r="B30" t="str">
            <v>Portugal</v>
          </cell>
          <cell r="C30">
            <v>8.960184428754813</v>
          </cell>
          <cell r="D30">
            <v>8.854641515877772</v>
          </cell>
          <cell r="E30">
            <v>8.697171070019724</v>
          </cell>
          <cell r="F30">
            <v>8.771070751964086</v>
          </cell>
          <cell r="G30">
            <v>9.011114962168978</v>
          </cell>
          <cell r="H30">
            <v>8.82924718569174</v>
          </cell>
          <cell r="I30">
            <v>8.94621144137931</v>
          </cell>
          <cell r="J30">
            <v>8.911982809430256</v>
          </cell>
          <cell r="K30">
            <v>8.289708702171666</v>
          </cell>
          <cell r="L30">
            <v>8.148566412439836</v>
          </cell>
          <cell r="M30">
            <v>7.8304500251889175</v>
          </cell>
          <cell r="N30">
            <v>7.998625704726055</v>
          </cell>
          <cell r="O30">
            <v>7.904771365561045</v>
          </cell>
          <cell r="P30">
            <v>8.131593753375338</v>
          </cell>
          <cell r="Q30">
            <v>7.569984203796978</v>
          </cell>
          <cell r="R30">
            <v>7.460686817431496</v>
          </cell>
          <cell r="S30">
            <v>7.564358999612253</v>
          </cell>
        </row>
        <row r="31">
          <cell r="B31" t="str">
            <v>Romania</v>
          </cell>
          <cell r="C31">
            <v>25.381951503115268</v>
          </cell>
          <cell r="D31">
            <v>22.18500531073446</v>
          </cell>
          <cell r="E31">
            <v>6.699657926710731</v>
          </cell>
          <cell r="F31">
            <v>6.544466647540213</v>
          </cell>
          <cell r="G31">
            <v>7.181906213379974</v>
          </cell>
          <cell r="H31">
            <v>6.798479760121458</v>
          </cell>
          <cell r="I31">
            <v>6.742598864995179</v>
          </cell>
          <cell r="J31">
            <v>6.413795951072314</v>
          </cell>
          <cell r="K31">
            <v>6.188183813519813</v>
          </cell>
          <cell r="L31">
            <v>6.505783654196441</v>
          </cell>
          <cell r="M31">
            <v>6.6359527862324</v>
          </cell>
          <cell r="N31">
            <v>6.897415841638981</v>
          </cell>
          <cell r="O31">
            <v>7.999601281727889</v>
          </cell>
          <cell r="P31">
            <v>7.896251765502709</v>
          </cell>
          <cell r="Q31">
            <v>8.323493754034313</v>
          </cell>
          <cell r="R31">
            <v>8.25061327211127</v>
          </cell>
          <cell r="S31">
            <v>8.191422140698457</v>
          </cell>
        </row>
        <row r="32">
          <cell r="B32" t="str">
            <v>Slovakia</v>
          </cell>
          <cell r="C32">
            <v>9.548108343079923</v>
          </cell>
          <cell r="D32">
            <v>8.184822477360932</v>
          </cell>
          <cell r="E32">
            <v>6.237041120495495</v>
          </cell>
          <cell r="F32">
            <v>6.33747646743295</v>
          </cell>
          <cell r="G32">
            <v>6.152996225219151</v>
          </cell>
          <cell r="H32">
            <v>4.949916303151862</v>
          </cell>
          <cell r="I32">
            <v>4.558281435466378</v>
          </cell>
          <cell r="J32">
            <v>4.87791776878276</v>
          </cell>
          <cell r="K32">
            <v>4.719714440800444</v>
          </cell>
          <cell r="L32">
            <v>5.188073278375149</v>
          </cell>
          <cell r="M32">
            <v>6.992982225581396</v>
          </cell>
          <cell r="N32">
            <v>5.247789213062099</v>
          </cell>
          <cell r="O32">
            <v>5.567224538734476</v>
          </cell>
          <cell r="P32">
            <v>5.3653431243154435</v>
          </cell>
          <cell r="Q32">
            <v>5.236942151498021</v>
          </cell>
          <cell r="R32">
            <v>5.090186857059849</v>
          </cell>
          <cell r="S32">
            <v>5.37247777756034</v>
          </cell>
        </row>
        <row r="33">
          <cell r="B33" t="str">
            <v>Slovenia</v>
          </cell>
          <cell r="C33">
            <v>11.674113109161793</v>
          </cell>
          <cell r="D33">
            <v>10.345465649504952</v>
          </cell>
          <cell r="E33">
            <v>10.512820412199632</v>
          </cell>
          <cell r="F33">
            <v>10.235954974545454</v>
          </cell>
          <cell r="G33">
            <v>9.423519966911766</v>
          </cell>
          <cell r="H33">
            <v>9.699153044483987</v>
          </cell>
          <cell r="I33">
            <v>9.111470760984183</v>
          </cell>
          <cell r="J33">
            <v>9.223844271381578</v>
          </cell>
          <cell r="K33">
            <v>9.32269794267516</v>
          </cell>
          <cell r="L33">
            <v>8.79141566328257</v>
          </cell>
          <cell r="M33">
            <v>9.15431407885906</v>
          </cell>
          <cell r="N33">
            <v>9.726387416927901</v>
          </cell>
          <cell r="O33">
            <v>9.402017293078055</v>
          </cell>
          <cell r="P33">
            <v>8.97052339270073</v>
          </cell>
          <cell r="Q33">
            <v>9.105744991304347</v>
          </cell>
          <cell r="R33">
            <v>9.039085836415364</v>
          </cell>
          <cell r="S33">
            <v>8.892690973352034</v>
          </cell>
        </row>
        <row r="34">
          <cell r="B34" t="str">
            <v>Spain</v>
          </cell>
          <cell r="C34">
            <v>10.955453131278732</v>
          </cell>
          <cell r="D34">
            <v>10.951877330301498</v>
          </cell>
          <cell r="E34">
            <v>10.786243954525188</v>
          </cell>
          <cell r="F34">
            <v>11.013767715886619</v>
          </cell>
          <cell r="G34">
            <v>11.041716882441724</v>
          </cell>
          <cell r="H34">
            <v>10.755703705705706</v>
          </cell>
          <cell r="I34">
            <v>10.718861120626821</v>
          </cell>
          <cell r="J34">
            <v>10.370922366367251</v>
          </cell>
          <cell r="K34">
            <v>10.648955332414214</v>
          </cell>
          <cell r="L34">
            <v>10.746035352378554</v>
          </cell>
          <cell r="M34">
            <v>10.619382122072391</v>
          </cell>
          <cell r="N34">
            <v>10.560946631565752</v>
          </cell>
          <cell r="O34">
            <v>10.090551018394821</v>
          </cell>
          <cell r="P34">
            <v>9.70197868129527</v>
          </cell>
          <cell r="Q34">
            <v>9.061933222990177</v>
          </cell>
          <cell r="R34">
            <v>8.37588553052215</v>
          </cell>
          <cell r="S34">
            <v>7.810831070355244</v>
          </cell>
        </row>
        <row r="35">
          <cell r="B35" t="str">
            <v>Sweden</v>
          </cell>
          <cell r="C35">
            <v>3.688903020143885</v>
          </cell>
          <cell r="D35">
            <v>3.5039135928429426</v>
          </cell>
          <cell r="E35">
            <v>3.595936255105973</v>
          </cell>
          <cell r="F35">
            <v>2.1620620914677384</v>
          </cell>
          <cell r="G35">
            <v>2.2314206269694163</v>
          </cell>
          <cell r="H35">
            <v>1.9774377243792327</v>
          </cell>
          <cell r="I35">
            <v>2.6110483492129246</v>
          </cell>
          <cell r="J35">
            <v>2.167506484</v>
          </cell>
          <cell r="K35">
            <v>2.3167170267212325</v>
          </cell>
          <cell r="L35">
            <v>2.0201722965601965</v>
          </cell>
          <cell r="M35">
            <v>1.7907634041600844</v>
          </cell>
          <cell r="N35">
            <v>1.889613261556604</v>
          </cell>
          <cell r="O35">
            <v>2.0898891165026323</v>
          </cell>
          <cell r="P35">
            <v>2.2711373677189863</v>
          </cell>
          <cell r="Q35">
            <v>2.1422371811544605</v>
          </cell>
          <cell r="R35">
            <v>1.9453841104678091</v>
          </cell>
          <cell r="S35">
            <v>1.7884725833149904</v>
          </cell>
        </row>
        <row r="36">
          <cell r="B36" t="str">
            <v>United Kingdom</v>
          </cell>
          <cell r="C36">
            <v>10.309514083442508</v>
          </cell>
          <cell r="D36">
            <v>10.311621126760564</v>
          </cell>
          <cell r="E36">
            <v>10.094944393484106</v>
          </cell>
          <cell r="F36">
            <v>9.490613479865587</v>
          </cell>
          <cell r="G36">
            <v>9.138339441078545</v>
          </cell>
          <cell r="H36">
            <v>8.708501426299046</v>
          </cell>
          <cell r="I36">
            <v>8.388363389795813</v>
          </cell>
          <cell r="J36">
            <v>7.908983225535048</v>
          </cell>
          <cell r="K36">
            <v>7.900265759406896</v>
          </cell>
          <cell r="L36">
            <v>6.5499881804043545</v>
          </cell>
          <cell r="M36">
            <v>6.749448577857021</v>
          </cell>
          <cell r="N36">
            <v>7.025701497614603</v>
          </cell>
          <cell r="O36">
            <v>6.862893326403326</v>
          </cell>
          <cell r="P36">
            <v>7.097719955166089</v>
          </cell>
          <cell r="Q36">
            <v>7.211469489481998</v>
          </cell>
          <cell r="R36">
            <v>7.293957878574096</v>
          </cell>
          <cell r="S36">
            <v>7.52154596004892</v>
          </cell>
        </row>
        <row r="38">
          <cell r="B38" t="str">
            <v>EU-27</v>
          </cell>
          <cell r="C38">
            <v>9.296523687090218</v>
          </cell>
          <cell r="D38">
            <v>9.09619349526736</v>
          </cell>
          <cell r="E38">
            <v>8.67487181395098</v>
          </cell>
          <cell r="F38">
            <v>8.549004636075246</v>
          </cell>
          <cell r="G38">
            <v>8.48917046301103</v>
          </cell>
          <cell r="H38">
            <v>8.1081907673645</v>
          </cell>
          <cell r="I38">
            <v>7.959062616570159</v>
          </cell>
          <cell r="J38">
            <v>7.92358296549921</v>
          </cell>
          <cell r="K38">
            <v>7.9187409070754455</v>
          </cell>
          <cell r="L38">
            <v>7.708567021488226</v>
          </cell>
          <cell r="M38">
            <v>7.703646227021016</v>
          </cell>
          <cell r="N38">
            <v>7.524573631042115</v>
          </cell>
          <cell r="O38">
            <v>7.5694394205424596</v>
          </cell>
          <cell r="P38">
            <v>7.57468694076511</v>
          </cell>
          <cell r="Q38">
            <v>7.496122879769942</v>
          </cell>
          <cell r="R38">
            <v>7.280940993731963</v>
          </cell>
          <cell r="S38">
            <v>7.223803193594306</v>
          </cell>
        </row>
        <row r="39">
          <cell r="B39" t="str">
            <v>EU-15</v>
          </cell>
          <cell r="C39">
            <v>9.231087305593652</v>
          </cell>
          <cell r="D39">
            <v>9.136431707913875</v>
          </cell>
          <cell r="E39">
            <v>9.068575644930915</v>
          </cell>
          <cell r="F39">
            <v>8.732765790990795</v>
          </cell>
          <cell r="G39">
            <v>8.556365066496115</v>
          </cell>
          <cell r="H39">
            <v>8.284994392649466</v>
          </cell>
          <cell r="I39">
            <v>8.146983935490592</v>
          </cell>
          <cell r="J39">
            <v>8.049059043096726</v>
          </cell>
          <cell r="K39">
            <v>8.085135337276425</v>
          </cell>
          <cell r="L39">
            <v>7.73015094428731</v>
          </cell>
          <cell r="M39">
            <v>7.639163752980461</v>
          </cell>
          <cell r="N39">
            <v>7.460686302431633</v>
          </cell>
          <cell r="O39">
            <v>7.45909682726369</v>
          </cell>
          <cell r="P39">
            <v>7.467353659549212</v>
          </cell>
          <cell r="Q39">
            <v>7.364725907984329</v>
          </cell>
          <cell r="R39">
            <v>7.107763823964778</v>
          </cell>
          <cell r="S39">
            <v>6.9896334068555115</v>
          </cell>
        </row>
        <row r="40">
          <cell r="B40" t="str">
            <v>EU-12</v>
          </cell>
          <cell r="C40">
            <v>9.422946392494739</v>
          </cell>
          <cell r="D40">
            <v>9.015789681432235</v>
          </cell>
          <cell r="E40">
            <v>7.933996516794353</v>
          </cell>
          <cell r="F40">
            <v>8.184064534425394</v>
          </cell>
          <cell r="G40">
            <v>8.344824604664087</v>
          </cell>
          <cell r="H40">
            <v>7.728878420953997</v>
          </cell>
          <cell r="I40">
            <v>7.561826379540428</v>
          </cell>
          <cell r="J40">
            <v>7.651691711212001</v>
          </cell>
          <cell r="K40">
            <v>7.531781777934331</v>
          </cell>
          <cell r="L40">
            <v>7.653365836412818</v>
          </cell>
          <cell r="M40">
            <v>7.87989486916159</v>
          </cell>
          <cell r="N40">
            <v>7.699294283277031</v>
          </cell>
          <cell r="O40">
            <v>7.898356849982042</v>
          </cell>
          <cell r="P40">
            <v>7.8910989096393305</v>
          </cell>
          <cell r="Q40">
            <v>7.896216320039618</v>
          </cell>
          <cell r="R40">
            <v>7.828376899822419</v>
          </cell>
          <cell r="S40">
            <v>7.975491975389429</v>
          </cell>
        </row>
        <row r="41">
          <cell r="B41" t="str">
            <v>EEA32</v>
          </cell>
          <cell r="C41">
            <v>9.327344911201736</v>
          </cell>
          <cell r="D41">
            <v>9.129152424267225</v>
          </cell>
          <cell r="E41">
            <v>8.734584627736245</v>
          </cell>
          <cell r="F41">
            <v>8.608207776101333</v>
          </cell>
          <cell r="G41">
            <v>8.555559291562737</v>
          </cell>
          <cell r="H41">
            <v>8.179447735962063</v>
          </cell>
          <cell r="I41">
            <v>8.03825452035559</v>
          </cell>
          <cell r="J41">
            <v>8.011973240109409</v>
          </cell>
          <cell r="K41">
            <v>8.02706455054493</v>
          </cell>
          <cell r="L41">
            <v>7.8119078118825005</v>
          </cell>
          <cell r="M41">
            <v>7.81391701217218</v>
          </cell>
          <cell r="N41">
            <v>7.638228322536462</v>
          </cell>
          <cell r="O41">
            <v>7.669001471046466</v>
          </cell>
          <cell r="P41">
            <v>7.644943697739694</v>
          </cell>
          <cell r="Q41">
            <v>7.572287760638379</v>
          </cell>
          <cell r="R41">
            <v>7.34622297507086</v>
          </cell>
          <cell r="S41">
            <v>7.299438243675712</v>
          </cell>
        </row>
      </sheetData>
      <sheetData sheetId="17">
        <row r="41">
          <cell r="C41">
            <v>159028</v>
          </cell>
          <cell r="D41">
            <v>161175</v>
          </cell>
          <cell r="E41">
            <v>161188</v>
          </cell>
          <cell r="F41">
            <v>155984</v>
          </cell>
          <cell r="G41">
            <v>156994</v>
          </cell>
          <cell r="H41">
            <v>163690</v>
          </cell>
          <cell r="I41">
            <v>170702</v>
          </cell>
          <cell r="J41">
            <v>165618</v>
          </cell>
          <cell r="K41">
            <v>168352</v>
          </cell>
          <cell r="L41">
            <v>169519</v>
          </cell>
          <cell r="M41">
            <v>174479</v>
          </cell>
          <cell r="N41">
            <v>183271</v>
          </cell>
          <cell r="O41">
            <v>184363</v>
          </cell>
          <cell r="P41">
            <v>191598</v>
          </cell>
          <cell r="Q41">
            <v>191610</v>
          </cell>
          <cell r="R41">
            <v>197574</v>
          </cell>
          <cell r="S41">
            <v>202320</v>
          </cell>
        </row>
      </sheetData>
      <sheetData sheetId="22">
        <row r="37">
          <cell r="B37">
            <v>5.824061411695731</v>
          </cell>
          <cell r="D37">
            <v>4.916347395537963</v>
          </cell>
          <cell r="F37">
            <v>4.517355219885202</v>
          </cell>
          <cell r="H37">
            <v>3.9912900212137936</v>
          </cell>
        </row>
      </sheetData>
      <sheetData sheetId="26">
        <row r="41">
          <cell r="C41">
            <v>14194680.408351</v>
          </cell>
          <cell r="D41">
            <v>13326092.116688</v>
          </cell>
          <cell r="E41">
            <v>12544914.115736997</v>
          </cell>
          <cell r="F41">
            <v>11516368.461538998</v>
          </cell>
          <cell r="G41">
            <v>10919264.06539</v>
          </cell>
          <cell r="H41">
            <v>10218076.700004</v>
          </cell>
          <cell r="I41">
            <v>9364638.019325998</v>
          </cell>
          <cell r="J41">
            <v>9216231.891636001</v>
          </cell>
          <cell r="K41">
            <v>8656222.494799</v>
          </cell>
          <cell r="L41">
            <v>7807844.811868</v>
          </cell>
          <cell r="M41">
            <v>7354235.751915</v>
          </cell>
          <cell r="N41">
            <v>7182029.8604136</v>
          </cell>
          <cell r="O41">
            <v>6636471.4694251</v>
          </cell>
          <cell r="P41">
            <v>6100435.738417899</v>
          </cell>
          <cell r="Q41">
            <v>5624308.7863307</v>
          </cell>
          <cell r="R41">
            <v>5525958.4825727</v>
          </cell>
          <cell r="S41">
            <v>5482819.249462599</v>
          </cell>
        </row>
      </sheetData>
      <sheetData sheetId="27">
        <row r="41">
          <cell r="C41">
            <v>3984323.965988432</v>
          </cell>
          <cell r="D41">
            <v>3813033.6987400004</v>
          </cell>
          <cell r="E41">
            <v>3601698.7499</v>
          </cell>
          <cell r="F41">
            <v>3341549.799827</v>
          </cell>
          <cell r="G41">
            <v>2999624.179939</v>
          </cell>
          <cell r="H41">
            <v>2960729.292844</v>
          </cell>
          <cell r="I41">
            <v>2878419.7537669996</v>
          </cell>
          <cell r="J41">
            <v>2634426.0149230002</v>
          </cell>
          <cell r="K41">
            <v>2449013.1518640006</v>
          </cell>
          <cell r="L41">
            <v>2305996.950161</v>
          </cell>
          <cell r="M41">
            <v>2299082.819461</v>
          </cell>
          <cell r="N41">
            <v>2340610.329427</v>
          </cell>
          <cell r="O41">
            <v>2347972.301947</v>
          </cell>
          <cell r="P41">
            <v>2404845.613644</v>
          </cell>
          <cell r="Q41">
            <v>2344698.051463</v>
          </cell>
          <cell r="R41">
            <v>2268476.061315</v>
          </cell>
          <cell r="S41">
            <v>2272131.442148</v>
          </cell>
        </row>
      </sheetData>
      <sheetData sheetId="28">
        <row r="41">
          <cell r="C41">
            <v>1483309006.5385897</v>
          </cell>
          <cell r="D41">
            <v>1471391141.98127</v>
          </cell>
          <cell r="E41">
            <v>1407910226.97555</v>
          </cell>
          <cell r="F41">
            <v>1342742681.7473903</v>
          </cell>
          <cell r="G41">
            <v>1343171475.4196002</v>
          </cell>
          <cell r="H41">
            <v>1338893799.89963</v>
          </cell>
          <cell r="I41">
            <v>1372146123.13374</v>
          </cell>
          <cell r="J41">
            <v>1326926984.0804403</v>
          </cell>
          <cell r="K41">
            <v>1351372371.21334</v>
          </cell>
          <cell r="L41">
            <v>1324266800.3625097</v>
          </cell>
          <cell r="M41">
            <v>1363364426.3667898</v>
          </cell>
          <cell r="N41">
            <v>1399865742.89958</v>
          </cell>
          <cell r="O41">
            <v>1413880118.2065396</v>
          </cell>
          <cell r="P41">
            <v>1464755922.59953</v>
          </cell>
          <cell r="Q41">
            <v>1450926057.8159199</v>
          </cell>
          <cell r="R41">
            <v>1451422658.07665</v>
          </cell>
          <cell r="S41">
            <v>1476822345.4604702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Cronos Data_2005"/>
      <sheetName val="Cronos Data_2005_110907"/>
      <sheetName val="nrg_100a_110907_Data2"/>
      <sheetName val="nrg_100a_110907"/>
      <sheetName val="New Cronos Data_2005 vs 2004"/>
      <sheetName val="New Cronos Data_2004"/>
      <sheetName val="nrg_1072a"/>
      <sheetName val="nrg_100a"/>
      <sheetName val="nrg_102a"/>
      <sheetName val="nrg_1071a"/>
      <sheetName val="nrg_103a"/>
      <sheetName val="nrg_105a"/>
      <sheetName val="nrg_100a_2"/>
      <sheetName val="nrg_1071a_2"/>
      <sheetName val="nrg_1071a_3"/>
      <sheetName val="nrg_1071a_5"/>
      <sheetName val="nrg_101a"/>
      <sheetName val="nrg_100a_3"/>
    </sheetNames>
    <sheetDataSet>
      <sheetData sheetId="17">
        <row r="114">
          <cell r="A114" t="str">
            <v>eu27_European Union (27 countries)</v>
          </cell>
          <cell r="B114" t="str">
            <v>eu27</v>
          </cell>
          <cell r="C114" t="str">
            <v>European Union (27 countries)</v>
          </cell>
          <cell r="E114">
            <v>136653</v>
          </cell>
          <cell r="F114">
            <v>138419</v>
          </cell>
          <cell r="G114">
            <v>139625</v>
          </cell>
          <cell r="H114">
            <v>135794</v>
          </cell>
          <cell r="I114">
            <v>137699</v>
          </cell>
          <cell r="J114">
            <v>143499</v>
          </cell>
          <cell r="K114">
            <v>149469</v>
          </cell>
          <cell r="L114">
            <v>146291</v>
          </cell>
          <cell r="M114">
            <v>149293</v>
          </cell>
          <cell r="N114">
            <v>148259</v>
          </cell>
          <cell r="O114">
            <v>152628</v>
          </cell>
          <cell r="P114">
            <v>160775</v>
          </cell>
          <cell r="Q114">
            <v>163412</v>
          </cell>
          <cell r="R114">
            <v>171872</v>
          </cell>
          <cell r="S114">
            <v>172297</v>
          </cell>
          <cell r="T114">
            <v>173691</v>
          </cell>
          <cell r="U114" t="str">
            <v>p</v>
          </cell>
        </row>
        <row r="115">
          <cell r="A115" t="str">
            <v>eu25_European Union (25 countries)</v>
          </cell>
          <cell r="B115" t="str">
            <v>eu25</v>
          </cell>
          <cell r="C115" t="str">
            <v>European Union (25 countries)</v>
          </cell>
          <cell r="E115">
            <v>129364</v>
          </cell>
          <cell r="F115">
            <v>131761</v>
          </cell>
          <cell r="G115">
            <v>127996</v>
          </cell>
          <cell r="H115">
            <v>124179</v>
          </cell>
          <cell r="I115">
            <v>127411</v>
          </cell>
          <cell r="J115">
            <v>132578</v>
          </cell>
          <cell r="K115">
            <v>138525</v>
          </cell>
          <cell r="L115">
            <v>136073</v>
          </cell>
          <cell r="M115">
            <v>140207</v>
          </cell>
          <cell r="N115">
            <v>140387</v>
          </cell>
          <cell r="O115">
            <v>144662</v>
          </cell>
          <cell r="P115">
            <v>152160</v>
          </cell>
          <cell r="Q115">
            <v>155696</v>
          </cell>
          <cell r="R115">
            <v>163485</v>
          </cell>
          <cell r="S115">
            <v>164643</v>
          </cell>
          <cell r="T115">
            <v>166175</v>
          </cell>
          <cell r="U115" t="str">
            <v>p</v>
          </cell>
        </row>
        <row r="116">
          <cell r="A116" t="str">
            <v>eu15_European Union (15 countries)</v>
          </cell>
          <cell r="B116" t="str">
            <v>eu15</v>
          </cell>
          <cell r="C116" t="str">
            <v>European Union (15 countries)</v>
          </cell>
          <cell r="E116">
            <v>99941</v>
          </cell>
          <cell r="F116">
            <v>102156</v>
          </cell>
          <cell r="G116">
            <v>99957</v>
          </cell>
          <cell r="H116">
            <v>97184</v>
          </cell>
          <cell r="I116">
            <v>100242</v>
          </cell>
          <cell r="J116">
            <v>104675</v>
          </cell>
          <cell r="K116">
            <v>109414</v>
          </cell>
          <cell r="L116">
            <v>106853</v>
          </cell>
          <cell r="M116">
            <v>110956</v>
          </cell>
          <cell r="N116">
            <v>111928</v>
          </cell>
          <cell r="O116">
            <v>116340</v>
          </cell>
          <cell r="P116">
            <v>122625</v>
          </cell>
          <cell r="Q116">
            <v>127094</v>
          </cell>
          <cell r="R116">
            <v>133302</v>
          </cell>
          <cell r="S116">
            <v>134283</v>
          </cell>
          <cell r="T116">
            <v>135816</v>
          </cell>
          <cell r="U116" t="str">
            <v>p</v>
          </cell>
        </row>
        <row r="117">
          <cell r="A117" t="str">
            <v>nms10_New Member States (CZ, EE, CY, LV, LT, HU, MT, PL, SI, SK)</v>
          </cell>
          <cell r="B117" t="str">
            <v>nms10</v>
          </cell>
          <cell r="C117" t="str">
            <v>New Member States (CZ, EE, CY, LV, LT, HU, MT, PL, SI, SK)</v>
          </cell>
          <cell r="E117">
            <v>29423</v>
          </cell>
          <cell r="F117">
            <v>29605</v>
          </cell>
          <cell r="G117">
            <v>28038</v>
          </cell>
          <cell r="H117">
            <v>26995</v>
          </cell>
          <cell r="I117">
            <v>27169</v>
          </cell>
          <cell r="J117">
            <v>27903</v>
          </cell>
          <cell r="K117">
            <v>29111</v>
          </cell>
          <cell r="L117">
            <v>29220</v>
          </cell>
          <cell r="M117">
            <v>29251</v>
          </cell>
          <cell r="N117">
            <v>28459</v>
          </cell>
          <cell r="O117">
            <v>28322</v>
          </cell>
          <cell r="P117">
            <v>29535</v>
          </cell>
          <cell r="Q117">
            <v>28603</v>
          </cell>
          <cell r="R117">
            <v>30183</v>
          </cell>
          <cell r="S117">
            <v>30361</v>
          </cell>
          <cell r="T117">
            <v>30359</v>
          </cell>
        </row>
        <row r="118">
          <cell r="A118" t="str">
            <v>be_Belgium</v>
          </cell>
          <cell r="B118" t="str">
            <v>be</v>
          </cell>
          <cell r="C118" t="str">
            <v>Belgium</v>
          </cell>
          <cell r="E118">
            <v>2327</v>
          </cell>
          <cell r="F118">
            <v>2424</v>
          </cell>
          <cell r="G118">
            <v>2370</v>
          </cell>
          <cell r="H118">
            <v>2392</v>
          </cell>
          <cell r="I118">
            <v>2594</v>
          </cell>
          <cell r="J118">
            <v>2722</v>
          </cell>
          <cell r="K118">
            <v>2730</v>
          </cell>
          <cell r="L118">
            <v>2683</v>
          </cell>
          <cell r="M118">
            <v>3196</v>
          </cell>
          <cell r="N118">
            <v>3124</v>
          </cell>
          <cell r="O118">
            <v>3309</v>
          </cell>
          <cell r="P118">
            <v>3098</v>
          </cell>
          <cell r="Q118">
            <v>3259</v>
          </cell>
          <cell r="R118">
            <v>3478</v>
          </cell>
          <cell r="S118">
            <v>3516</v>
          </cell>
          <cell r="T118">
            <v>3552</v>
          </cell>
        </row>
        <row r="119">
          <cell r="A119" t="str">
            <v>bg_Bulgaria</v>
          </cell>
          <cell r="B119" t="str">
            <v>bg</v>
          </cell>
          <cell r="C119" t="str">
            <v>Bulgaria</v>
          </cell>
          <cell r="E119">
            <v>3437</v>
          </cell>
          <cell r="F119">
            <v>3118</v>
          </cell>
          <cell r="G119">
            <v>2910</v>
          </cell>
          <cell r="H119">
            <v>2626</v>
          </cell>
          <cell r="I119">
            <v>2453</v>
          </cell>
          <cell r="J119">
            <v>2506</v>
          </cell>
          <cell r="K119">
            <v>2523</v>
          </cell>
          <cell r="L119">
            <v>2772</v>
          </cell>
          <cell r="M119">
            <v>2645</v>
          </cell>
          <cell r="N119">
            <v>2424</v>
          </cell>
          <cell r="O119">
            <v>2427</v>
          </cell>
          <cell r="P119">
            <v>2685</v>
          </cell>
          <cell r="Q119">
            <v>2451</v>
          </cell>
          <cell r="R119">
            <v>2684</v>
          </cell>
          <cell r="S119">
            <v>2621</v>
          </cell>
          <cell r="T119">
            <v>2566</v>
          </cell>
        </row>
        <row r="120">
          <cell r="A120" t="str">
            <v>cz_Czech Republic</v>
          </cell>
          <cell r="B120" t="str">
            <v>cz</v>
          </cell>
          <cell r="C120" t="str">
            <v>Czech Republic</v>
          </cell>
          <cell r="E120">
            <v>5660</v>
          </cell>
          <cell r="F120">
            <v>5572</v>
          </cell>
          <cell r="G120">
            <v>5427</v>
          </cell>
          <cell r="H120">
            <v>5395</v>
          </cell>
          <cell r="I120">
            <v>5457</v>
          </cell>
          <cell r="J120">
            <v>6003</v>
          </cell>
          <cell r="K120">
            <v>6378</v>
          </cell>
          <cell r="L120">
            <v>6317</v>
          </cell>
          <cell r="M120">
            <v>6016</v>
          </cell>
          <cell r="N120">
            <v>5641</v>
          </cell>
          <cell r="O120">
            <v>6188</v>
          </cell>
          <cell r="P120">
            <v>6397</v>
          </cell>
          <cell r="Q120">
            <v>6070</v>
          </cell>
          <cell r="R120">
            <v>6372</v>
          </cell>
          <cell r="S120">
            <v>6293</v>
          </cell>
          <cell r="T120">
            <v>6039</v>
          </cell>
        </row>
        <row r="121">
          <cell r="A121" t="str">
            <v>dk_Denmark</v>
          </cell>
          <cell r="B121" t="str">
            <v>dk</v>
          </cell>
          <cell r="C121" t="str">
            <v>Denmark</v>
          </cell>
          <cell r="E121">
            <v>3400</v>
          </cell>
          <cell r="F121">
            <v>4516</v>
          </cell>
          <cell r="G121">
            <v>4063</v>
          </cell>
          <cell r="H121">
            <v>4528</v>
          </cell>
          <cell r="I121">
            <v>5096</v>
          </cell>
          <cell r="J121">
            <v>4945</v>
          </cell>
          <cell r="K121">
            <v>6679</v>
          </cell>
          <cell r="L121">
            <v>5698</v>
          </cell>
          <cell r="M121">
            <v>5382</v>
          </cell>
          <cell r="N121">
            <v>5067</v>
          </cell>
          <cell r="O121">
            <v>4609</v>
          </cell>
          <cell r="P121">
            <v>4948</v>
          </cell>
          <cell r="Q121">
            <v>5013</v>
          </cell>
          <cell r="R121">
            <v>5527</v>
          </cell>
          <cell r="S121">
            <v>4908</v>
          </cell>
          <cell r="T121">
            <v>4458</v>
          </cell>
        </row>
        <row r="122">
          <cell r="A122" t="str">
            <v>de_Germany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36247</v>
          </cell>
          <cell r="F122">
            <v>35749</v>
          </cell>
          <cell r="G122">
            <v>34119</v>
          </cell>
          <cell r="H122">
            <v>33913</v>
          </cell>
          <cell r="I122">
            <v>33984</v>
          </cell>
          <cell r="J122">
            <v>34553</v>
          </cell>
          <cell r="K122">
            <v>36268</v>
          </cell>
          <cell r="L122">
            <v>34707</v>
          </cell>
          <cell r="M122">
            <v>36029</v>
          </cell>
          <cell r="N122">
            <v>35074</v>
          </cell>
          <cell r="O122">
            <v>34715</v>
          </cell>
          <cell r="P122">
            <v>35954</v>
          </cell>
          <cell r="Q122">
            <v>35351</v>
          </cell>
          <cell r="R122">
            <v>39067</v>
          </cell>
          <cell r="S122">
            <v>38132</v>
          </cell>
          <cell r="T122">
            <v>38403</v>
          </cell>
          <cell r="U122" t="str">
            <v>p</v>
          </cell>
        </row>
        <row r="123">
          <cell r="A123" t="str">
            <v>ee_Estonia</v>
          </cell>
          <cell r="B123" t="str">
            <v>ee</v>
          </cell>
          <cell r="C123" t="str">
            <v>Estonia</v>
          </cell>
          <cell r="E123">
            <v>2396</v>
          </cell>
          <cell r="F123">
            <v>2324</v>
          </cell>
          <cell r="G123">
            <v>1916</v>
          </cell>
          <cell r="H123">
            <v>1492</v>
          </cell>
          <cell r="I123">
            <v>1463</v>
          </cell>
          <cell r="J123">
            <v>997</v>
          </cell>
          <cell r="K123">
            <v>1049</v>
          </cell>
          <cell r="L123">
            <v>1028</v>
          </cell>
          <cell r="M123">
            <v>950</v>
          </cell>
          <cell r="N123">
            <v>931</v>
          </cell>
          <cell r="O123">
            <v>967</v>
          </cell>
          <cell r="P123">
            <v>969</v>
          </cell>
          <cell r="Q123">
            <v>954</v>
          </cell>
          <cell r="R123">
            <v>1096</v>
          </cell>
          <cell r="S123">
            <v>1099</v>
          </cell>
          <cell r="T123">
            <v>1080</v>
          </cell>
        </row>
        <row r="124">
          <cell r="A124" t="str">
            <v>ie_Ireland</v>
          </cell>
          <cell r="B124" t="str">
            <v>ie</v>
          </cell>
          <cell r="C124" t="str">
            <v>Ireland</v>
          </cell>
          <cell r="E124">
            <v>1146</v>
          </cell>
          <cell r="F124">
            <v>1203</v>
          </cell>
          <cell r="G124">
            <v>1269</v>
          </cell>
          <cell r="H124">
            <v>1303</v>
          </cell>
          <cell r="I124">
            <v>1347</v>
          </cell>
          <cell r="J124">
            <v>1431</v>
          </cell>
          <cell r="K124">
            <v>1542</v>
          </cell>
          <cell r="L124">
            <v>1605</v>
          </cell>
          <cell r="M124">
            <v>1668</v>
          </cell>
          <cell r="N124">
            <v>1752</v>
          </cell>
          <cell r="O124">
            <v>1894</v>
          </cell>
          <cell r="P124">
            <v>1990</v>
          </cell>
          <cell r="Q124">
            <v>1972</v>
          </cell>
          <cell r="R124">
            <v>1993</v>
          </cell>
          <cell r="S124">
            <v>2001</v>
          </cell>
          <cell r="T124">
            <v>1948</v>
          </cell>
        </row>
        <row r="125">
          <cell r="A125" t="str">
            <v>gr_Greece</v>
          </cell>
          <cell r="B125" t="str">
            <v>gr</v>
          </cell>
          <cell r="C125" t="str">
            <v>Greece</v>
          </cell>
          <cell r="E125">
            <v>2763</v>
          </cell>
          <cell r="F125">
            <v>2726</v>
          </cell>
          <cell r="G125">
            <v>2931</v>
          </cell>
          <cell r="H125">
            <v>3006</v>
          </cell>
          <cell r="I125">
            <v>3175</v>
          </cell>
          <cell r="J125">
            <v>3169</v>
          </cell>
          <cell r="K125">
            <v>3193</v>
          </cell>
          <cell r="L125">
            <v>3302</v>
          </cell>
          <cell r="M125">
            <v>3567</v>
          </cell>
          <cell r="N125">
            <v>3785</v>
          </cell>
          <cell r="O125">
            <v>4178</v>
          </cell>
          <cell r="P125">
            <v>4262</v>
          </cell>
          <cell r="Q125">
            <v>4284</v>
          </cell>
          <cell r="R125">
            <v>4441</v>
          </cell>
          <cell r="S125">
            <v>4518</v>
          </cell>
          <cell r="T125">
            <v>4525</v>
          </cell>
        </row>
        <row r="126">
          <cell r="A126" t="str">
            <v>es_Spain</v>
          </cell>
          <cell r="B126" t="str">
            <v>es</v>
          </cell>
          <cell r="C126" t="str">
            <v>Spain</v>
          </cell>
          <cell r="E126">
            <v>5873</v>
          </cell>
          <cell r="F126">
            <v>5937</v>
          </cell>
          <cell r="G126">
            <v>6729</v>
          </cell>
          <cell r="H126">
            <v>6068</v>
          </cell>
          <cell r="I126">
            <v>5963</v>
          </cell>
          <cell r="J126">
            <v>6660</v>
          </cell>
          <cell r="K126">
            <v>5488</v>
          </cell>
          <cell r="L126">
            <v>6791</v>
          </cell>
          <cell r="M126">
            <v>6528</v>
          </cell>
          <cell r="N126">
            <v>7946</v>
          </cell>
          <cell r="O126">
            <v>8454</v>
          </cell>
          <cell r="P126">
            <v>7977</v>
          </cell>
          <cell r="Q126">
            <v>9731</v>
          </cell>
          <cell r="R126">
            <v>9388</v>
          </cell>
          <cell r="S126">
            <v>10996</v>
          </cell>
          <cell r="T126">
            <v>13138</v>
          </cell>
          <cell r="U126" t="str">
            <v>p</v>
          </cell>
        </row>
        <row r="127">
          <cell r="A127" t="str">
            <v>fr_France</v>
          </cell>
          <cell r="B127" t="str">
            <v>fr</v>
          </cell>
          <cell r="C127" t="str">
            <v>France</v>
          </cell>
          <cell r="E127">
            <v>2406</v>
          </cell>
          <cell r="F127">
            <v>3518</v>
          </cell>
          <cell r="G127">
            <v>2889</v>
          </cell>
          <cell r="H127">
            <v>1288</v>
          </cell>
          <cell r="I127">
            <v>1293</v>
          </cell>
          <cell r="J127">
            <v>1712</v>
          </cell>
          <cell r="K127">
            <v>2056</v>
          </cell>
          <cell r="L127">
            <v>1595</v>
          </cell>
          <cell r="M127">
            <v>2771</v>
          </cell>
          <cell r="N127">
            <v>2921</v>
          </cell>
          <cell r="O127">
            <v>3311</v>
          </cell>
          <cell r="P127">
            <v>2891</v>
          </cell>
          <cell r="Q127">
            <v>3347</v>
          </cell>
          <cell r="R127">
            <v>3665</v>
          </cell>
          <cell r="S127">
            <v>3498</v>
          </cell>
          <cell r="T127">
            <v>3922</v>
          </cell>
        </row>
        <row r="128">
          <cell r="A128" t="str">
            <v>it_Italy</v>
          </cell>
          <cell r="B128" t="str">
            <v>it</v>
          </cell>
          <cell r="C128" t="str">
            <v>Italy</v>
          </cell>
          <cell r="E128">
            <v>13843</v>
          </cell>
          <cell r="F128">
            <v>13232</v>
          </cell>
          <cell r="G128">
            <v>13400</v>
          </cell>
          <cell r="H128">
            <v>12961</v>
          </cell>
          <cell r="I128">
            <v>13174</v>
          </cell>
          <cell r="J128">
            <v>14267</v>
          </cell>
          <cell r="K128">
            <v>13811</v>
          </cell>
          <cell r="L128">
            <v>13651</v>
          </cell>
          <cell r="M128">
            <v>13887</v>
          </cell>
          <cell r="N128">
            <v>13584</v>
          </cell>
          <cell r="O128">
            <v>16161</v>
          </cell>
          <cell r="P128">
            <v>19249</v>
          </cell>
          <cell r="Q128">
            <v>20267</v>
          </cell>
          <cell r="R128">
            <v>19750</v>
          </cell>
          <cell r="S128">
            <v>20076</v>
          </cell>
          <cell r="T128">
            <v>20585</v>
          </cell>
        </row>
        <row r="129">
          <cell r="A129" t="str">
            <v>cy_Cyprus</v>
          </cell>
          <cell r="B129" t="str">
            <v>cy</v>
          </cell>
          <cell r="C129" t="str">
            <v>Cyprus</v>
          </cell>
          <cell r="E129">
            <v>170</v>
          </cell>
          <cell r="F129">
            <v>179</v>
          </cell>
          <cell r="G129">
            <v>207</v>
          </cell>
          <cell r="H129">
            <v>222</v>
          </cell>
          <cell r="I129">
            <v>231</v>
          </cell>
          <cell r="J129">
            <v>213</v>
          </cell>
          <cell r="K129">
            <v>223</v>
          </cell>
          <cell r="L129">
            <v>233</v>
          </cell>
          <cell r="M129">
            <v>254</v>
          </cell>
          <cell r="N129">
            <v>270</v>
          </cell>
          <cell r="O129">
            <v>290</v>
          </cell>
          <cell r="P129">
            <v>305</v>
          </cell>
          <cell r="Q129">
            <v>325</v>
          </cell>
          <cell r="R129">
            <v>348</v>
          </cell>
          <cell r="S129">
            <v>359</v>
          </cell>
          <cell r="T129">
            <v>374</v>
          </cell>
        </row>
        <row r="130">
          <cell r="A130" t="str">
            <v>lv_Latvia</v>
          </cell>
          <cell r="B130" t="str">
            <v>lv</v>
          </cell>
          <cell r="C130" t="str">
            <v>Latvia</v>
          </cell>
          <cell r="E130">
            <v>612</v>
          </cell>
          <cell r="F130">
            <v>608</v>
          </cell>
          <cell r="G130">
            <v>452</v>
          </cell>
          <cell r="H130">
            <v>375</v>
          </cell>
          <cell r="I130">
            <v>422</v>
          </cell>
          <cell r="J130">
            <v>411</v>
          </cell>
          <cell r="K130">
            <v>421</v>
          </cell>
          <cell r="L130">
            <v>497</v>
          </cell>
          <cell r="M130">
            <v>466</v>
          </cell>
          <cell r="N130">
            <v>430</v>
          </cell>
          <cell r="O130">
            <v>379</v>
          </cell>
          <cell r="P130">
            <v>445</v>
          </cell>
          <cell r="Q130">
            <v>465</v>
          </cell>
          <cell r="R130">
            <v>482</v>
          </cell>
          <cell r="S130">
            <v>468</v>
          </cell>
          <cell r="T130">
            <v>465</v>
          </cell>
        </row>
        <row r="131">
          <cell r="A131" t="str">
            <v>lt_Lithuania</v>
          </cell>
          <cell r="B131" t="str">
            <v>lt</v>
          </cell>
          <cell r="C131" t="str">
            <v>Lithuania</v>
          </cell>
          <cell r="E131">
            <v>1742</v>
          </cell>
          <cell r="F131">
            <v>1879</v>
          </cell>
          <cell r="G131">
            <v>919</v>
          </cell>
          <cell r="H131">
            <v>651</v>
          </cell>
          <cell r="I131">
            <v>743</v>
          </cell>
          <cell r="J131">
            <v>678</v>
          </cell>
          <cell r="K131">
            <v>738</v>
          </cell>
          <cell r="L131">
            <v>713</v>
          </cell>
          <cell r="M131">
            <v>818</v>
          </cell>
          <cell r="N131">
            <v>703</v>
          </cell>
          <cell r="O131">
            <v>618</v>
          </cell>
          <cell r="P131">
            <v>670</v>
          </cell>
          <cell r="Q131">
            <v>668</v>
          </cell>
          <cell r="R131">
            <v>718</v>
          </cell>
          <cell r="S131">
            <v>791</v>
          </cell>
          <cell r="T131">
            <v>824</v>
          </cell>
        </row>
        <row r="132">
          <cell r="A132" t="str">
            <v>lu_Luxembourg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3</v>
          </cell>
          <cell r="G132">
            <v>3</v>
          </cell>
          <cell r="H132">
            <v>3</v>
          </cell>
          <cell r="I132">
            <v>3</v>
          </cell>
          <cell r="J132">
            <v>3</v>
          </cell>
          <cell r="K132">
            <v>4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200</v>
          </cell>
          <cell r="R132">
            <v>198</v>
          </cell>
          <cell r="S132">
            <v>240</v>
          </cell>
          <cell r="T132">
            <v>235</v>
          </cell>
        </row>
        <row r="133">
          <cell r="A133" t="str">
            <v>hu_Hungary</v>
          </cell>
          <cell r="B133" t="str">
            <v>hu</v>
          </cell>
          <cell r="C133" t="str">
            <v>Hungary</v>
          </cell>
          <cell r="E133">
            <v>2029</v>
          </cell>
          <cell r="F133">
            <v>2214</v>
          </cell>
          <cell r="G133">
            <v>2312</v>
          </cell>
          <cell r="H133">
            <v>2378</v>
          </cell>
          <cell r="I133">
            <v>2357</v>
          </cell>
          <cell r="J133">
            <v>2388</v>
          </cell>
          <cell r="K133">
            <v>2448</v>
          </cell>
          <cell r="L133">
            <v>2743</v>
          </cell>
          <cell r="M133">
            <v>3108</v>
          </cell>
          <cell r="N133">
            <v>3203</v>
          </cell>
          <cell r="O133">
            <v>2923</v>
          </cell>
          <cell r="P133">
            <v>3037</v>
          </cell>
          <cell r="Q133">
            <v>2814</v>
          </cell>
          <cell r="R133">
            <v>2955</v>
          </cell>
          <cell r="S133">
            <v>2773</v>
          </cell>
          <cell r="T133">
            <v>2804</v>
          </cell>
        </row>
        <row r="134">
          <cell r="A134" t="str">
            <v>mt_Malta</v>
          </cell>
          <cell r="B134" t="str">
            <v>mt</v>
          </cell>
          <cell r="C134" t="str">
            <v>Malta</v>
          </cell>
          <cell r="E134">
            <v>95</v>
          </cell>
          <cell r="F134">
            <v>122</v>
          </cell>
          <cell r="G134">
            <v>128</v>
          </cell>
          <cell r="H134">
            <v>129</v>
          </cell>
          <cell r="I134">
            <v>133</v>
          </cell>
          <cell r="J134">
            <v>140</v>
          </cell>
          <cell r="K134">
            <v>143</v>
          </cell>
          <cell r="L134">
            <v>145</v>
          </cell>
          <cell r="M134">
            <v>148</v>
          </cell>
          <cell r="N134">
            <v>154</v>
          </cell>
          <cell r="O134">
            <v>165</v>
          </cell>
          <cell r="P134">
            <v>167</v>
          </cell>
          <cell r="Q134">
            <v>176</v>
          </cell>
          <cell r="R134">
            <v>192</v>
          </cell>
          <cell r="S134">
            <v>191</v>
          </cell>
          <cell r="T134">
            <v>193</v>
          </cell>
        </row>
        <row r="135">
          <cell r="A135" t="str">
            <v>nl_Netherlands</v>
          </cell>
          <cell r="B135" t="str">
            <v>nl</v>
          </cell>
          <cell r="C135" t="str">
            <v>Netherlands</v>
          </cell>
          <cell r="E135">
            <v>5103</v>
          </cell>
          <cell r="F135">
            <v>5360</v>
          </cell>
          <cell r="G135">
            <v>5581</v>
          </cell>
          <cell r="H135">
            <v>5507</v>
          </cell>
          <cell r="I135">
            <v>6574</v>
          </cell>
          <cell r="J135">
            <v>7188</v>
          </cell>
          <cell r="K135">
            <v>7850</v>
          </cell>
          <cell r="L135">
            <v>8144</v>
          </cell>
          <cell r="M135">
            <v>8604</v>
          </cell>
          <cell r="N135">
            <v>8443</v>
          </cell>
          <cell r="O135">
            <v>8730</v>
          </cell>
          <cell r="P135">
            <v>9074</v>
          </cell>
          <cell r="Q135">
            <v>9230</v>
          </cell>
          <cell r="R135">
            <v>9271</v>
          </cell>
          <cell r="S135">
            <v>9883</v>
          </cell>
          <cell r="T135">
            <v>9255</v>
          </cell>
        </row>
        <row r="136">
          <cell r="A136" t="str">
            <v>at_Austria</v>
          </cell>
          <cell r="B136" t="str">
            <v>at</v>
          </cell>
          <cell r="C136" t="str">
            <v>Austria</v>
          </cell>
          <cell r="E136">
            <v>1521</v>
          </cell>
          <cell r="F136">
            <v>1564</v>
          </cell>
          <cell r="G136">
            <v>1158</v>
          </cell>
          <cell r="H136">
            <v>1242</v>
          </cell>
          <cell r="I136">
            <v>1368</v>
          </cell>
          <cell r="J136">
            <v>1504</v>
          </cell>
          <cell r="K136">
            <v>1795</v>
          </cell>
          <cell r="L136">
            <v>1748</v>
          </cell>
          <cell r="M136">
            <v>1741</v>
          </cell>
          <cell r="N136">
            <v>1754</v>
          </cell>
          <cell r="O136">
            <v>1580</v>
          </cell>
          <cell r="P136">
            <v>1886</v>
          </cell>
          <cell r="Q136">
            <v>1911</v>
          </cell>
          <cell r="R136">
            <v>2275</v>
          </cell>
          <cell r="S136">
            <v>2321</v>
          </cell>
          <cell r="T136">
            <v>2431</v>
          </cell>
        </row>
        <row r="137">
          <cell r="A137" t="str">
            <v>pl_Poland</v>
          </cell>
          <cell r="B137" t="str">
            <v>pl</v>
          </cell>
          <cell r="C137" t="str">
            <v>Poland</v>
          </cell>
          <cell r="E137">
            <v>14913</v>
          </cell>
          <cell r="F137">
            <v>14902</v>
          </cell>
          <cell r="G137">
            <v>14623</v>
          </cell>
          <cell r="H137">
            <v>14640</v>
          </cell>
          <cell r="I137">
            <v>14770</v>
          </cell>
          <cell r="J137">
            <v>15288</v>
          </cell>
          <cell r="K137">
            <v>15883</v>
          </cell>
          <cell r="L137">
            <v>15738</v>
          </cell>
          <cell r="M137">
            <v>15606</v>
          </cell>
          <cell r="N137">
            <v>15429</v>
          </cell>
          <cell r="O137">
            <v>15476</v>
          </cell>
          <cell r="P137">
            <v>15717</v>
          </cell>
          <cell r="Q137">
            <v>15403</v>
          </cell>
          <cell r="R137">
            <v>16185</v>
          </cell>
          <cell r="S137">
            <v>16619</v>
          </cell>
          <cell r="T137">
            <v>16859</v>
          </cell>
        </row>
        <row r="138">
          <cell r="A138" t="str">
            <v>pt_Portugal</v>
          </cell>
          <cell r="B138" t="str">
            <v>pt</v>
          </cell>
          <cell r="C138" t="str">
            <v>Portugal</v>
          </cell>
          <cell r="E138">
            <v>1558</v>
          </cell>
          <cell r="F138">
            <v>1669</v>
          </cell>
          <cell r="G138">
            <v>2028</v>
          </cell>
          <cell r="H138">
            <v>1782</v>
          </cell>
          <cell r="I138">
            <v>1586</v>
          </cell>
          <cell r="J138">
            <v>1901</v>
          </cell>
          <cell r="K138">
            <v>1450</v>
          </cell>
          <cell r="L138">
            <v>1527</v>
          </cell>
          <cell r="M138">
            <v>1934</v>
          </cell>
          <cell r="N138">
            <v>2701</v>
          </cell>
          <cell r="O138">
            <v>2382</v>
          </cell>
          <cell r="P138">
            <v>2391</v>
          </cell>
          <cell r="Q138">
            <v>2834</v>
          </cell>
          <cell r="R138">
            <v>2222</v>
          </cell>
          <cell r="S138">
            <v>2581</v>
          </cell>
          <cell r="T138">
            <v>3029</v>
          </cell>
        </row>
        <row r="139">
          <cell r="A139" t="str">
            <v>ro_Romania</v>
          </cell>
          <cell r="B139" t="str">
            <v>ro</v>
          </cell>
          <cell r="C139" t="str">
            <v>Romania</v>
          </cell>
          <cell r="E139">
            <v>3852</v>
          </cell>
          <cell r="F139">
            <v>3540</v>
          </cell>
          <cell r="G139">
            <v>8720</v>
          </cell>
          <cell r="H139">
            <v>8988</v>
          </cell>
          <cell r="I139">
            <v>7835</v>
          </cell>
          <cell r="J139">
            <v>8415</v>
          </cell>
          <cell r="K139">
            <v>8421</v>
          </cell>
          <cell r="L139">
            <v>7445</v>
          </cell>
          <cell r="M139">
            <v>6441</v>
          </cell>
          <cell r="N139">
            <v>5447</v>
          </cell>
          <cell r="O139">
            <v>5539</v>
          </cell>
          <cell r="P139">
            <v>5930</v>
          </cell>
          <cell r="Q139">
            <v>5265</v>
          </cell>
          <cell r="R139">
            <v>5703</v>
          </cell>
          <cell r="S139">
            <v>5033</v>
          </cell>
          <cell r="T139">
            <v>4951</v>
          </cell>
        </row>
        <row r="140">
          <cell r="A140" t="str">
            <v>si_Slovenia</v>
          </cell>
          <cell r="B140" t="str">
            <v>si</v>
          </cell>
          <cell r="C140" t="str">
            <v>Slovenia</v>
          </cell>
          <cell r="E140">
            <v>465</v>
          </cell>
          <cell r="F140">
            <v>457</v>
          </cell>
          <cell r="G140">
            <v>492</v>
          </cell>
          <cell r="H140">
            <v>499</v>
          </cell>
          <cell r="I140">
            <v>482</v>
          </cell>
          <cell r="J140">
            <v>497</v>
          </cell>
          <cell r="K140">
            <v>494</v>
          </cell>
          <cell r="L140">
            <v>537</v>
          </cell>
          <cell r="M140">
            <v>579</v>
          </cell>
          <cell r="N140">
            <v>541</v>
          </cell>
          <cell r="O140">
            <v>525</v>
          </cell>
          <cell r="P140">
            <v>567</v>
          </cell>
          <cell r="Q140">
            <v>614</v>
          </cell>
          <cell r="R140">
            <v>613</v>
          </cell>
          <cell r="S140">
            <v>619</v>
          </cell>
          <cell r="T140">
            <v>631</v>
          </cell>
        </row>
        <row r="141">
          <cell r="A141" t="str">
            <v>sk_Slovakia</v>
          </cell>
          <cell r="B141" t="str">
            <v>sk</v>
          </cell>
          <cell r="C141" t="str">
            <v>Slovakia</v>
          </cell>
          <cell r="E141">
            <v>1342</v>
          </cell>
          <cell r="F141">
            <v>1347</v>
          </cell>
          <cell r="G141">
            <v>1563</v>
          </cell>
          <cell r="H141">
            <v>1215</v>
          </cell>
          <cell r="I141">
            <v>1111</v>
          </cell>
          <cell r="J141">
            <v>1289</v>
          </cell>
          <cell r="K141">
            <v>1335</v>
          </cell>
          <cell r="L141">
            <v>1268</v>
          </cell>
          <cell r="M141">
            <v>1306</v>
          </cell>
          <cell r="N141">
            <v>1157</v>
          </cell>
          <cell r="O141">
            <v>792</v>
          </cell>
          <cell r="P141">
            <v>1259</v>
          </cell>
          <cell r="Q141">
            <v>1114</v>
          </cell>
          <cell r="R141">
            <v>1222</v>
          </cell>
          <cell r="S141">
            <v>1148</v>
          </cell>
          <cell r="T141">
            <v>1091</v>
          </cell>
        </row>
        <row r="142">
          <cell r="A142" t="str">
            <v>fi_Finland</v>
          </cell>
          <cell r="B142" t="str">
            <v>fi</v>
          </cell>
          <cell r="C142" t="str">
            <v>Finland</v>
          </cell>
          <cell r="E142">
            <v>2813</v>
          </cell>
          <cell r="F142">
            <v>3031</v>
          </cell>
          <cell r="G142">
            <v>2839</v>
          </cell>
          <cell r="H142">
            <v>3188</v>
          </cell>
          <cell r="I142">
            <v>3745</v>
          </cell>
          <cell r="J142">
            <v>3583</v>
          </cell>
          <cell r="K142">
            <v>4322</v>
          </cell>
          <cell r="L142">
            <v>4107</v>
          </cell>
          <cell r="M142">
            <v>3532</v>
          </cell>
          <cell r="N142">
            <v>3664</v>
          </cell>
          <cell r="O142">
            <v>3972</v>
          </cell>
          <cell r="P142">
            <v>4753</v>
          </cell>
          <cell r="Q142">
            <v>5145</v>
          </cell>
          <cell r="R142">
            <v>6536</v>
          </cell>
          <cell r="S142">
            <v>5993</v>
          </cell>
          <cell r="T142">
            <v>4668</v>
          </cell>
        </row>
        <row r="143">
          <cell r="A143" t="str">
            <v>se_Sweden</v>
          </cell>
          <cell r="B143" t="str">
            <v>se</v>
          </cell>
          <cell r="C143" t="str">
            <v>Sweden</v>
          </cell>
          <cell r="E143">
            <v>1097</v>
          </cell>
          <cell r="F143">
            <v>1485</v>
          </cell>
          <cell r="G143">
            <v>1610</v>
          </cell>
          <cell r="H143">
            <v>1849</v>
          </cell>
          <cell r="I143">
            <v>2020</v>
          </cell>
          <cell r="J143">
            <v>2176</v>
          </cell>
          <cell r="K143">
            <v>2687</v>
          </cell>
          <cell r="L143">
            <v>2273</v>
          </cell>
          <cell r="M143">
            <v>2422</v>
          </cell>
          <cell r="N143">
            <v>2102</v>
          </cell>
          <cell r="O143">
            <v>1924</v>
          </cell>
          <cell r="P143">
            <v>2322</v>
          </cell>
          <cell r="Q143">
            <v>2590</v>
          </cell>
          <cell r="R143">
            <v>2768</v>
          </cell>
          <cell r="S143">
            <v>2843</v>
          </cell>
          <cell r="T143">
            <v>2682</v>
          </cell>
        </row>
        <row r="144">
          <cell r="A144" t="str">
            <v>uk_United Kingdom</v>
          </cell>
          <cell r="B144" t="str">
            <v>uk</v>
          </cell>
          <cell r="C144" t="str">
            <v>United Kingdom</v>
          </cell>
          <cell r="E144">
            <v>19846</v>
          </cell>
          <cell r="F144">
            <v>19738</v>
          </cell>
          <cell r="G144">
            <v>18969</v>
          </cell>
          <cell r="H144">
            <v>18153</v>
          </cell>
          <cell r="I144">
            <v>18321</v>
          </cell>
          <cell r="J144">
            <v>18860</v>
          </cell>
          <cell r="K144">
            <v>19541</v>
          </cell>
          <cell r="L144">
            <v>19017</v>
          </cell>
          <cell r="M144">
            <v>19693</v>
          </cell>
          <cell r="N144">
            <v>20007</v>
          </cell>
          <cell r="O144">
            <v>21117</v>
          </cell>
          <cell r="P144">
            <v>21827</v>
          </cell>
          <cell r="Q144">
            <v>21960</v>
          </cell>
          <cell r="R144">
            <v>22722</v>
          </cell>
          <cell r="S144">
            <v>22776</v>
          </cell>
          <cell r="T144">
            <v>22985</v>
          </cell>
        </row>
        <row r="145">
          <cell r="A145" t="str">
            <v>hr_Croatia</v>
          </cell>
          <cell r="B145" t="str">
            <v>hr</v>
          </cell>
          <cell r="C145" t="str">
            <v>Croatia</v>
          </cell>
          <cell r="E145">
            <v>652</v>
          </cell>
          <cell r="F145">
            <v>445</v>
          </cell>
          <cell r="G145">
            <v>608</v>
          </cell>
          <cell r="H145">
            <v>652</v>
          </cell>
          <cell r="I145">
            <v>491</v>
          </cell>
          <cell r="J145">
            <v>508</v>
          </cell>
          <cell r="K145">
            <v>496</v>
          </cell>
          <cell r="L145">
            <v>586</v>
          </cell>
          <cell r="M145">
            <v>669</v>
          </cell>
          <cell r="N145">
            <v>679</v>
          </cell>
          <cell r="O145">
            <v>575</v>
          </cell>
          <cell r="P145">
            <v>661</v>
          </cell>
          <cell r="Q145">
            <v>756</v>
          </cell>
          <cell r="R145">
            <v>846</v>
          </cell>
          <cell r="S145">
            <v>721</v>
          </cell>
          <cell r="T145">
            <v>709</v>
          </cell>
        </row>
        <row r="146">
          <cell r="A146" t="str">
            <v>tr_Turkey</v>
          </cell>
          <cell r="B146" t="str">
            <v>tr</v>
          </cell>
          <cell r="C146" t="str">
            <v>Turkey</v>
          </cell>
          <cell r="E146">
            <v>2669</v>
          </cell>
          <cell r="F146">
            <v>2940</v>
          </cell>
          <cell r="G146">
            <v>3187</v>
          </cell>
          <cell r="H146">
            <v>3070</v>
          </cell>
          <cell r="I146">
            <v>3708</v>
          </cell>
          <cell r="J146">
            <v>3877</v>
          </cell>
          <cell r="K146">
            <v>4155</v>
          </cell>
          <cell r="L146">
            <v>4792</v>
          </cell>
          <cell r="M146">
            <v>5047</v>
          </cell>
          <cell r="N146">
            <v>5954</v>
          </cell>
          <cell r="O146">
            <v>6717</v>
          </cell>
          <cell r="P146">
            <v>6952</v>
          </cell>
          <cell r="Q146">
            <v>6487</v>
          </cell>
          <cell r="R146">
            <v>7104</v>
          </cell>
          <cell r="S146">
            <v>7082</v>
          </cell>
          <cell r="T146">
            <v>9122</v>
          </cell>
        </row>
        <row r="147">
          <cell r="A147" t="str">
            <v>is_Iceland</v>
          </cell>
          <cell r="B147" t="str">
            <v>is</v>
          </cell>
          <cell r="C147" t="str">
            <v>Iceland</v>
          </cell>
          <cell r="E147">
            <v>26</v>
          </cell>
          <cell r="F147">
            <v>25</v>
          </cell>
          <cell r="G147">
            <v>20</v>
          </cell>
          <cell r="H147">
            <v>22</v>
          </cell>
          <cell r="I147">
            <v>23</v>
          </cell>
          <cell r="J147">
            <v>25</v>
          </cell>
          <cell r="K147">
            <v>30</v>
          </cell>
          <cell r="L147">
            <v>33</v>
          </cell>
          <cell r="M147">
            <v>57</v>
          </cell>
          <cell r="N147">
            <v>98</v>
          </cell>
          <cell r="O147">
            <v>114</v>
          </cell>
          <cell r="P147">
            <v>125</v>
          </cell>
          <cell r="Q147">
            <v>124</v>
          </cell>
          <cell r="R147">
            <v>121</v>
          </cell>
          <cell r="S147">
            <v>128</v>
          </cell>
          <cell r="T147">
            <v>143</v>
          </cell>
        </row>
        <row r="148">
          <cell r="A148" t="str">
            <v>no_Norway</v>
          </cell>
          <cell r="B148" t="str">
            <v>no</v>
          </cell>
          <cell r="C148" t="str">
            <v>Norway</v>
          </cell>
          <cell r="E148">
            <v>50</v>
          </cell>
          <cell r="F148">
            <v>55</v>
          </cell>
          <cell r="G148">
            <v>57</v>
          </cell>
          <cell r="H148">
            <v>69</v>
          </cell>
          <cell r="I148">
            <v>68</v>
          </cell>
          <cell r="J148">
            <v>84</v>
          </cell>
          <cell r="K148">
            <v>89</v>
          </cell>
          <cell r="L148">
            <v>66</v>
          </cell>
          <cell r="M148">
            <v>62</v>
          </cell>
          <cell r="N148">
            <v>73</v>
          </cell>
          <cell r="O148">
            <v>70</v>
          </cell>
          <cell r="P148">
            <v>79</v>
          </cell>
          <cell r="Q148">
            <v>81</v>
          </cell>
          <cell r="R148">
            <v>116</v>
          </cell>
          <cell r="S148">
            <v>143</v>
          </cell>
          <cell r="T148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7"/>
  </sheetPr>
  <dimension ref="A3:R135"/>
  <sheetViews>
    <sheetView zoomScale="85" zoomScaleNormal="85" workbookViewId="0" topLeftCell="A110">
      <selection activeCell="A126" sqref="A126"/>
    </sheetView>
  </sheetViews>
  <sheetFormatPr defaultColWidth="9.140625" defaultRowHeight="12.75"/>
  <cols>
    <col min="1" max="1" width="23.57421875" style="0" customWidth="1"/>
    <col min="2" max="2" width="10.421875" style="0" bestFit="1" customWidth="1"/>
    <col min="3" max="3" width="12.57421875" style="0" customWidth="1"/>
    <col min="4" max="4" width="11.7109375" style="0" customWidth="1"/>
    <col min="5" max="5" width="10.421875" style="0" bestFit="1" customWidth="1"/>
    <col min="6" max="12" width="9.421875" style="0" bestFit="1" customWidth="1"/>
  </cols>
  <sheetData>
    <row r="3" spans="1:2" ht="12.75">
      <c r="A3" s="1" t="s">
        <v>0</v>
      </c>
      <c r="B3" s="2" t="s">
        <v>1</v>
      </c>
    </row>
    <row r="5" spans="2:4" ht="12.75">
      <c r="B5" s="1">
        <f>'[1]SO2 intensity'!C3</f>
        <v>1990</v>
      </c>
      <c r="C5" s="3">
        <v>2006</v>
      </c>
      <c r="D5" s="1" t="s">
        <v>2</v>
      </c>
    </row>
    <row r="6" spans="1:4" s="2" customFormat="1" ht="12.75">
      <c r="A6" s="1" t="s">
        <v>3</v>
      </c>
      <c r="B6" s="4">
        <f>VLOOKUP($A6,'[1]SO2 intensity'!$B$5:$S$41,2,0)</f>
        <v>0.1873494332258612</v>
      </c>
      <c r="C6" s="4">
        <f>VLOOKUP($A6,'[1]SO2 intensity'!$B$5:$S$41,18,0)</f>
        <v>0.24674082698196664</v>
      </c>
      <c r="D6" s="5">
        <f aca="true" t="shared" si="0" ref="D6:D35">C6/B6-1</f>
        <v>0.31700866521707316</v>
      </c>
    </row>
    <row r="7" spans="1:4" s="2" customFormat="1" ht="12.75">
      <c r="A7" s="1" t="s">
        <v>4</v>
      </c>
      <c r="B7" s="4">
        <f>VLOOKUP($A7,'[1]SO2 intensity'!$B$5:$S$41,2,0)</f>
        <v>0.036472134467857624</v>
      </c>
      <c r="C7" s="4">
        <f>VLOOKUP($A7,'[1]SO2 intensity'!$B$5:$S$41,18,0)</f>
        <v>0.04082813817891374</v>
      </c>
      <c r="D7" s="5">
        <f t="shared" si="0"/>
        <v>0.11943374783548788</v>
      </c>
    </row>
    <row r="8" spans="1:4" s="2" customFormat="1" ht="12.75">
      <c r="A8" s="1" t="s">
        <v>5</v>
      </c>
      <c r="B8" s="4">
        <f>VLOOKUP($A8,'[1]SO2 intensity'!$B$5:$S$41,2,0)</f>
        <v>0.10014561328266378</v>
      </c>
      <c r="C8" s="4">
        <f>VLOOKUP($A8,'[1]SO2 intensity'!$B$5:$S$41,18,0)</f>
        <v>0.07967289719626168</v>
      </c>
      <c r="D8" s="5">
        <f t="shared" si="0"/>
        <v>-0.204429484381081</v>
      </c>
    </row>
    <row r="9" spans="1:4" s="2" customFormat="1" ht="12.75">
      <c r="A9" s="1" t="s">
        <v>6</v>
      </c>
      <c r="B9" s="4">
        <f>VLOOKUP($A9,'[1]SO2 intensity'!$B$5:$S$41,2,0)</f>
        <v>0.13749344413291795</v>
      </c>
      <c r="C9" s="4">
        <f>VLOOKUP($A9,'[1]SO2 intensity'!$B$5:$S$41,18,0)</f>
        <v>0.09987071860308931</v>
      </c>
      <c r="D9" s="5">
        <f t="shared" si="0"/>
        <v>-0.2736328685857772</v>
      </c>
    </row>
    <row r="10" spans="1:4" s="2" customFormat="1" ht="12.75">
      <c r="A10" s="1" t="s">
        <v>7</v>
      </c>
      <c r="B10" s="4">
        <f>VLOOKUP($A10,'[1]SO2 intensity'!$B$5:$S$41,2,0)</f>
        <v>0.060732984293193716</v>
      </c>
      <c r="C10" s="4">
        <f>VLOOKUP($A10,'[1]SO2 intensity'!$B$5:$S$41,18,0)</f>
        <v>0.04199725463280714</v>
      </c>
      <c r="D10" s="5">
        <f t="shared" si="0"/>
        <v>-0.30849347975291697</v>
      </c>
    </row>
    <row r="11" spans="1:4" s="2" customFormat="1" ht="12.75">
      <c r="A11" s="1" t="s">
        <v>8</v>
      </c>
      <c r="B11" s="4">
        <f>VLOOKUP($A11,'[1]SO2 intensity'!$B$5:$S$41,2,0)</f>
        <v>0.12717647058823528</v>
      </c>
      <c r="C11" s="4">
        <f>VLOOKUP($A11,'[1]SO2 intensity'!$B$5:$S$41,18,0)</f>
        <v>0.06931989924433249</v>
      </c>
      <c r="D11" s="5">
        <f t="shared" si="0"/>
        <v>-0.45493141204733933</v>
      </c>
    </row>
    <row r="12" spans="1:4" s="2" customFormat="1" ht="12.75">
      <c r="A12" s="1" t="s">
        <v>9</v>
      </c>
      <c r="B12" s="4">
        <f>VLOOKUP($A12,'[1]SO2 intensity'!$B$5:$S$41,2,0)</f>
        <v>0.008187325985074628</v>
      </c>
      <c r="C12" s="4">
        <f>VLOOKUP($A12,'[1]SO2 intensity'!$B$5:$S$41,18,0)</f>
        <v>0.0036884070185758517</v>
      </c>
      <c r="D12" s="5">
        <f t="shared" si="0"/>
        <v>-0.5494979648667022</v>
      </c>
    </row>
    <row r="13" spans="1:4" s="2" customFormat="1" ht="12.75">
      <c r="A13" s="1" t="s">
        <v>10</v>
      </c>
      <c r="B13" s="4">
        <f>VLOOKUP($A13,'[1]SO2 intensity'!$B$5:$S$41,2,0)</f>
        <v>0.15526315789473685</v>
      </c>
      <c r="C13" s="4">
        <f>VLOOKUP($A13,'[1]SO2 intensity'!$B$5:$S$41,18,0)</f>
        <v>0.061269035532994925</v>
      </c>
      <c r="D13" s="5">
        <f t="shared" si="0"/>
        <v>-0.6053858728383378</v>
      </c>
    </row>
    <row r="14" spans="1:4" s="2" customFormat="1" ht="12.75">
      <c r="A14" s="1" t="s">
        <v>11</v>
      </c>
      <c r="B14" s="4">
        <f>VLOOKUP($A14,'[1]SO2 intensity'!$B$5:$S$41,2,0)</f>
        <v>0.11614302759948651</v>
      </c>
      <c r="C14" s="4">
        <f>VLOOKUP($A14,'[1]SO2 intensity'!$B$5:$S$41,18,0)</f>
        <v>0.03793438457541683</v>
      </c>
      <c r="D14" s="5">
        <f t="shared" si="0"/>
        <v>-0.6733821619819342</v>
      </c>
    </row>
    <row r="15" spans="1:4" s="2" customFormat="1" ht="12.75">
      <c r="A15" s="1" t="s">
        <v>12</v>
      </c>
      <c r="B15" s="4">
        <f>VLOOKUP($A15,'[1]SO2 intensity'!$B$5:$S$41,2,0)</f>
        <v>0.019754170324846356</v>
      </c>
      <c r="C15" s="4">
        <f>VLOOKUP($A15,'[1]SO2 intensity'!$B$5:$S$41,18,0)</f>
        <v>0.005244395627476883</v>
      </c>
      <c r="D15" s="5">
        <f t="shared" si="0"/>
        <v>-0.7345170391246147</v>
      </c>
    </row>
    <row r="16" spans="1:4" s="2" customFormat="1" ht="12.75">
      <c r="A16" s="1" t="s">
        <v>13</v>
      </c>
      <c r="B16" s="4">
        <f>VLOOKUP($A16,'[1]SO2 intensity'!$B$5:$S$41,2,0)</f>
        <v>0.2958261521168977</v>
      </c>
      <c r="C16" s="4">
        <f>VLOOKUP($A16,'[1]SO2 intensity'!$B$5:$S$41,18,0)</f>
        <v>0.07796801125703565</v>
      </c>
      <c r="D16" s="5">
        <f t="shared" si="0"/>
        <v>-0.736439761329059</v>
      </c>
    </row>
    <row r="17" spans="1:4" s="2" customFormat="1" ht="12.75">
      <c r="A17" s="1" t="s">
        <v>14</v>
      </c>
      <c r="B17" s="4">
        <f>VLOOKUP($A17,'[1]SO2 intensity'!$B$5:$S$41,2,0)</f>
        <v>0.24842675021283842</v>
      </c>
      <c r="C17" s="4">
        <f>VLOOKUP($A17,'[1]SO2 intensity'!$B$5:$S$41,18,0)</f>
        <v>0.06391284638206056</v>
      </c>
      <c r="D17" s="5">
        <f t="shared" si="0"/>
        <v>-0.7427296121399828</v>
      </c>
    </row>
    <row r="18" spans="1:4" s="2" customFormat="1" ht="12.75">
      <c r="A18" s="1" t="s">
        <v>15</v>
      </c>
      <c r="B18" s="4">
        <f>VLOOKUP($A18,'[1]SO2 intensity'!$B$5:$S$41,2,0)</f>
        <v>0.008038452522781774</v>
      </c>
      <c r="C18" s="4">
        <f>VLOOKUP($A18,'[1]SO2 intensity'!$B$5:$S$41,18,0)</f>
        <v>0.0017941433695795729</v>
      </c>
      <c r="D18" s="5">
        <f t="shared" si="0"/>
        <v>-0.7768048807286239</v>
      </c>
    </row>
    <row r="19" spans="1:4" s="2" customFormat="1" ht="12.75">
      <c r="A19" s="1" t="s">
        <v>16</v>
      </c>
      <c r="B19" s="4">
        <f>VLOOKUP($A19,'[1]SO2 intensity'!$B$5:$S$41,2,0)</f>
        <v>0.03253796095444685</v>
      </c>
      <c r="C19" s="4">
        <f>VLOOKUP($A19,'[1]SO2 intensity'!$B$5:$S$41,18,0)</f>
        <v>0.0069807449557251905</v>
      </c>
      <c r="D19" s="5">
        <f t="shared" si="0"/>
        <v>-0.7854584383607125</v>
      </c>
    </row>
    <row r="20" spans="1:4" s="2" customFormat="1" ht="12.75">
      <c r="A20" s="1" t="s">
        <v>17</v>
      </c>
      <c r="B20" s="4">
        <f>VLOOKUP($A20,'[1]SO2 intensity'!$B$5:$S$41,2,0)</f>
        <v>0.006828106328894036</v>
      </c>
      <c r="C20" s="4">
        <f>VLOOKUP($A20,'[1]SO2 intensity'!$B$5:$S$41,18,0)</f>
        <v>0.0014316199459552495</v>
      </c>
      <c r="D20" s="5">
        <f t="shared" si="0"/>
        <v>-0.7903342629716881</v>
      </c>
    </row>
    <row r="21" spans="1:4" s="2" customFormat="1" ht="12.75">
      <c r="A21" s="1" t="s">
        <v>18</v>
      </c>
      <c r="B21" s="4">
        <f>VLOOKUP($A21,'[1]SO2 intensity'!$B$5:$S$41,2,0)</f>
        <v>0.08991623036649214</v>
      </c>
      <c r="C21" s="4">
        <f>VLOOKUP($A21,'[1]SO2 intensity'!$B$5:$S$41,18,0)</f>
        <v>0.01846512794781736</v>
      </c>
      <c r="D21" s="5">
        <f t="shared" si="0"/>
        <v>-0.7946407687182301</v>
      </c>
    </row>
    <row r="22" spans="1:4" s="2" customFormat="1" ht="12.75">
      <c r="A22" s="1" t="s">
        <v>19</v>
      </c>
      <c r="B22" s="4">
        <f>VLOOKUP($A22,'[1]SO2 intensity'!$B$5:$S$41,2,0)</f>
        <v>0.14152665569409809</v>
      </c>
      <c r="C22" s="4">
        <f>VLOOKUP($A22,'[1]SO2 intensity'!$B$5:$S$41,18,0)</f>
        <v>0.028809979531656548</v>
      </c>
      <c r="D22" s="5">
        <f t="shared" si="0"/>
        <v>-0.7964342519763365</v>
      </c>
    </row>
    <row r="23" spans="1:4" s="2" customFormat="1" ht="12.75">
      <c r="A23" s="1" t="s">
        <v>20</v>
      </c>
      <c r="B23" s="4">
        <f>VLOOKUP($A23,'[1]SO2 intensity'!$B$5:$S$41,2,0)</f>
        <v>0.04029301066098081</v>
      </c>
      <c r="C23" s="4">
        <f>VLOOKUP($A23,'[1]SO2 intensity'!$B$5:$S$41,18,0)</f>
        <v>0.0069621766167023555</v>
      </c>
      <c r="D23" s="5">
        <f t="shared" si="0"/>
        <v>-0.8272113078051914</v>
      </c>
    </row>
    <row r="24" spans="1:4" s="2" customFormat="1" ht="12.75">
      <c r="A24" s="1" t="s">
        <v>21</v>
      </c>
      <c r="B24" s="4">
        <f>VLOOKUP($A24,'[1]SO2 intensity'!$B$5:$S$41,2,0)</f>
        <v>0.1289267783053435</v>
      </c>
      <c r="C24" s="4">
        <f>VLOOKUP($A24,'[1]SO2 intensity'!$B$5:$S$41,18,0)</f>
        <v>0.019077062878217674</v>
      </c>
      <c r="D24" s="5">
        <f t="shared" si="0"/>
        <v>-0.8520318034083149</v>
      </c>
    </row>
    <row r="25" spans="1:4" s="2" customFormat="1" ht="12.75">
      <c r="A25" s="1" t="s">
        <v>22</v>
      </c>
      <c r="B25" s="4">
        <f>VLOOKUP($A25,'[1]SO2 intensity'!$B$5:$S$41,2,0)</f>
        <v>0.009224851118521341</v>
      </c>
      <c r="C25" s="4">
        <f>VLOOKUP($A25,'[1]SO2 intensity'!$B$5:$S$41,18,0)</f>
        <v>0.0010693063223704948</v>
      </c>
      <c r="D25" s="5">
        <f t="shared" si="0"/>
        <v>-0.884084164759735</v>
      </c>
    </row>
    <row r="26" spans="1:4" s="2" customFormat="1" ht="12.75">
      <c r="A26" s="1" t="s">
        <v>23</v>
      </c>
      <c r="B26" s="4">
        <f>VLOOKUP($A26,'[1]SO2 intensity'!$B$5:$S$41,2,0)</f>
        <v>0.13750169046659277</v>
      </c>
      <c r="C26" s="4">
        <f>VLOOKUP($A26,'[1]SO2 intensity'!$B$5:$S$41,18,0)</f>
        <v>0.014676431210762331</v>
      </c>
      <c r="D26" s="5">
        <f t="shared" si="0"/>
        <v>-0.893263630716394</v>
      </c>
    </row>
    <row r="27" spans="1:4" s="2" customFormat="1" ht="12.75">
      <c r="A27" s="1" t="s">
        <v>24</v>
      </c>
      <c r="B27" s="4">
        <f>VLOOKUP($A27,'[1]SO2 intensity'!$B$5:$S$41,2,0)</f>
        <v>0.29856400259909033</v>
      </c>
      <c r="C27" s="4">
        <f>VLOOKUP($A27,'[1]SO2 intensity'!$B$5:$S$41,18,0)</f>
        <v>0.030079582517938682</v>
      </c>
      <c r="D27" s="5">
        <f t="shared" si="0"/>
        <v>-0.8992524810222037</v>
      </c>
    </row>
    <row r="28" spans="1:4" s="2" customFormat="1" ht="12.75">
      <c r="A28" s="1" t="s">
        <v>25</v>
      </c>
      <c r="B28" s="4">
        <f>VLOOKUP($A28,'[1]SO2 intensity'!$B$5:$S$41,2,0)</f>
        <v>0.055571888319006</v>
      </c>
      <c r="C28" s="4">
        <f>VLOOKUP($A28,'[1]SO2 intensity'!$B$5:$S$41,18,0)</f>
        <v>0.005378415179401376</v>
      </c>
      <c r="D28" s="5">
        <f t="shared" si="0"/>
        <v>-0.9032169799858696</v>
      </c>
    </row>
    <row r="29" spans="1:4" s="2" customFormat="1" ht="12.75">
      <c r="A29" s="1" t="s">
        <v>26</v>
      </c>
      <c r="B29" s="4">
        <f>VLOOKUP($A29,'[1]SO2 intensity'!$B$5:$S$41,2,0)</f>
        <v>0.2996101364522417</v>
      </c>
      <c r="C29" s="4">
        <f>VLOOKUP($A29,'[1]SO2 intensity'!$B$5:$S$41,18,0)</f>
        <v>0.013598877980364656</v>
      </c>
      <c r="D29" s="5">
        <f t="shared" si="0"/>
        <v>-0.9546114222255884</v>
      </c>
    </row>
    <row r="30" spans="1:4" s="2" customFormat="1" ht="12.75">
      <c r="A30" s="1" t="s">
        <v>27</v>
      </c>
      <c r="B30" s="4">
        <f>VLOOKUP($A30,'[1]SO2 intensity'!$B$5:$S$41,2,0)</f>
        <v>0.06718972924655833</v>
      </c>
      <c r="C30" s="4">
        <f>VLOOKUP($A30,'[1]SO2 intensity'!$B$5:$S$41,18,0)</f>
        <v>0.005383619423047878</v>
      </c>
      <c r="D30" s="5">
        <f t="shared" si="0"/>
        <v>-0.9198743694398256</v>
      </c>
    </row>
    <row r="31" spans="1:4" s="2" customFormat="1" ht="12.75">
      <c r="A31" s="1" t="s">
        <v>28</v>
      </c>
      <c r="B31" s="4">
        <f>VLOOKUP($A31,'[1]SO2 intensity'!$B$5:$S$41,2,0)</f>
        <v>0.029284483499651893</v>
      </c>
      <c r="C31" s="4">
        <f>VLOOKUP($A31,'[1]SO2 intensity'!$B$5:$S$41,18,0)</f>
        <v>0.00166591533056591</v>
      </c>
      <c r="D31" s="5">
        <f t="shared" si="0"/>
        <v>-0.9431126954796484</v>
      </c>
    </row>
    <row r="32" spans="1:4" s="2" customFormat="1" ht="12.75">
      <c r="A32" s="1" t="s">
        <v>29</v>
      </c>
      <c r="B32" s="4">
        <f>VLOOKUP($A32,'[1]SO2 intensity'!$B$5:$S$41,2,0)</f>
        <v>0.01470222514274062</v>
      </c>
      <c r="C32" s="4">
        <f>VLOOKUP($A32,'[1]SO2 intensity'!$B$5:$S$41,18,0)</f>
        <v>0.000722688245711061</v>
      </c>
      <c r="D32" s="5">
        <f t="shared" si="0"/>
        <v>-0.9508449749140254</v>
      </c>
    </row>
    <row r="33" spans="1:4" s="2" customFormat="1" ht="12.75">
      <c r="A33" s="1" t="s">
        <v>30</v>
      </c>
      <c r="B33" s="4">
        <f>VLOOKUP($A33,'[1]SO2 intensity'!$B$5:$S$41,2,0)</f>
        <v>0.15214215514215512</v>
      </c>
      <c r="C33" s="4">
        <f>VLOOKUP($A33,'[1]SO2 intensity'!$B$5:$S$41,18,0)</f>
        <v>0.0029684323688327313</v>
      </c>
      <c r="D33" s="5">
        <f t="shared" si="0"/>
        <v>-0.9804890868933784</v>
      </c>
    </row>
    <row r="34" spans="1:4" s="2" customFormat="1" ht="12.75">
      <c r="A34" s="1" t="s">
        <v>31</v>
      </c>
      <c r="B34" s="4">
        <f>VLOOKUP($A34,'[1]SO2 intensity'!$B$5:$S$41,2,0)</f>
        <v>0.025240642820689656</v>
      </c>
      <c r="C34" s="4">
        <f>VLOOKUP($A34,'[1]SO2 intensity'!$B$5:$S$41,18,0)</f>
        <v>0</v>
      </c>
      <c r="D34" s="5">
        <f t="shared" si="0"/>
        <v>-1</v>
      </c>
    </row>
    <row r="35" spans="1:4" ht="12.75">
      <c r="A35" s="1" t="s">
        <v>32</v>
      </c>
      <c r="B35" s="4">
        <f>VLOOKUP($A35,'[1]SO2 intensity'!$B$5:$S$41,2,0)</f>
        <v>0.41513792081537426</v>
      </c>
      <c r="C35" s="4">
        <f>VLOOKUP($A35,'[1]SO2 intensity'!$B$5:$S$41,18,0)</f>
        <v>0.1060243394791376</v>
      </c>
      <c r="D35" s="5">
        <f t="shared" si="0"/>
        <v>-0.74460454185709</v>
      </c>
    </row>
    <row r="36" spans="1:4" ht="12.75">
      <c r="A36" s="1" t="s">
        <v>33</v>
      </c>
      <c r="B36" s="4">
        <f>VLOOKUP($A36,'[1]SO2 intensity'!$B$5:$S$41,2,0)</f>
        <v>0</v>
      </c>
      <c r="C36" s="4">
        <f>VLOOKUP($A36,'[1]SO2 intensity'!$B$5:$S$41,18,0)</f>
        <v>0</v>
      </c>
      <c r="D36" s="5"/>
    </row>
    <row r="37" spans="1:4" ht="12.75">
      <c r="A37" s="1" t="s">
        <v>34</v>
      </c>
      <c r="B37" s="4">
        <f>VLOOKUP($A37,'[1]SO2 intensity'!$B$5:$S$41,2,0)</f>
        <v>0</v>
      </c>
      <c r="C37" s="4">
        <f>VLOOKUP($A37,'[1]SO2 intensity'!$B$5:$S$41,18,0)</f>
        <v>8.130081300813008E-05</v>
      </c>
      <c r="D37" s="5"/>
    </row>
    <row r="39" spans="1:2" ht="12.75">
      <c r="A39" s="1" t="s">
        <v>35</v>
      </c>
      <c r="B39" s="2" t="s">
        <v>1</v>
      </c>
    </row>
    <row r="41" spans="2:4" ht="12.75">
      <c r="B41" s="1">
        <f>'[1]NOx intensity'!C3</f>
        <v>1990</v>
      </c>
      <c r="C41" s="3">
        <v>2005</v>
      </c>
      <c r="D41" s="1" t="s">
        <v>2</v>
      </c>
    </row>
    <row r="42" spans="1:4" ht="12.75">
      <c r="A42" s="1" t="s">
        <v>3</v>
      </c>
      <c r="B42" s="6">
        <f>VLOOKUP($A42,'[1]NOx intensity'!$B$5:$S$41,2,0)</f>
        <v>0.010056001705413202</v>
      </c>
      <c r="C42" s="6">
        <f>VLOOKUP($A42,'[1]NOx intensity'!$B$5:$S$41,17,0)</f>
        <v>0.019265882789419445</v>
      </c>
      <c r="D42" s="5">
        <f aca="true" t="shared" si="1" ref="D42:D73">C42/B42-1</f>
        <v>0.9158591410190904</v>
      </c>
    </row>
    <row r="43" spans="1:4" s="2" customFormat="1" ht="12.75">
      <c r="A43" s="1" t="s">
        <v>4</v>
      </c>
      <c r="B43" s="6">
        <f>VLOOKUP($A43,'[1]NOx intensity'!$B$5:$S$41,2,0)</f>
        <v>0.02074053179489464</v>
      </c>
      <c r="C43" s="6">
        <f>VLOOKUP($A43,'[1]NOx intensity'!$B$5:$S$41,17,0)</f>
        <v>0.012664098667882288</v>
      </c>
      <c r="D43" s="5">
        <f t="shared" si="1"/>
        <v>-0.3894033772557556</v>
      </c>
    </row>
    <row r="44" spans="1:4" s="2" customFormat="1" ht="12.75">
      <c r="A44" s="1" t="s">
        <v>7</v>
      </c>
      <c r="B44" s="6">
        <f>VLOOKUP($A44,'[1]NOx intensity'!$B$5:$S$41,2,0)</f>
        <v>0.007079085147423533</v>
      </c>
      <c r="C44" s="6">
        <f>VLOOKUP($A44,'[1]NOx intensity'!$B$5:$S$41,17,0)</f>
        <v>0.008017241379310345</v>
      </c>
      <c r="D44" s="5">
        <f t="shared" si="1"/>
        <v>0.132525066777627</v>
      </c>
    </row>
    <row r="45" spans="1:4" ht="12.75">
      <c r="A45" s="1" t="s">
        <v>29</v>
      </c>
      <c r="B45" s="6">
        <f>VLOOKUP($A45,'[1]NOx intensity'!$B$5:$S$41,2,0)</f>
        <v>0.006579555261011419</v>
      </c>
      <c r="C45" s="6">
        <f>VLOOKUP($A45,'[1]NOx intensity'!$B$5:$S$41,17,0)</f>
        <v>0.00672694605011655</v>
      </c>
      <c r="D45" s="5">
        <f t="shared" si="1"/>
        <v>0.02240133006839029</v>
      </c>
    </row>
    <row r="46" spans="1:4" ht="12.75">
      <c r="A46" s="1" t="s">
        <v>5</v>
      </c>
      <c r="B46" s="6">
        <f>VLOOKUP($A46,'[1]NOx intensity'!$B$5:$S$41,2,0)</f>
        <v>0.01952781676800579</v>
      </c>
      <c r="C46" s="6">
        <f>VLOOKUP($A46,'[1]NOx intensity'!$B$5:$S$41,17,0)</f>
        <v>0.01912486187845304</v>
      </c>
      <c r="D46" s="5">
        <f t="shared" si="1"/>
        <v>-0.020634917581413892</v>
      </c>
    </row>
    <row r="47" spans="1:4" ht="12.75">
      <c r="A47" s="1" t="s">
        <v>8</v>
      </c>
      <c r="B47" s="6">
        <f>VLOOKUP($A47,'[1]NOx intensity'!$B$5:$S$41,2,0)</f>
        <v>0.019941176470588236</v>
      </c>
      <c r="C47" s="6">
        <f>VLOOKUP($A47,'[1]NOx intensity'!$B$5:$S$41,17,0)</f>
        <v>0.01855614973262032</v>
      </c>
      <c r="D47" s="5">
        <f t="shared" si="1"/>
        <v>-0.06945561812818457</v>
      </c>
    </row>
    <row r="48" spans="1:4" ht="12.75">
      <c r="A48" s="1" t="s">
        <v>26</v>
      </c>
      <c r="B48" s="6">
        <f>VLOOKUP($A48,'[1]NOx intensity'!$B$5:$S$41,2,0)</f>
        <v>0.03333333333333333</v>
      </c>
      <c r="C48" s="6">
        <f>VLOOKUP($A48,'[1]NOx intensity'!$B$5:$S$41,17,0)</f>
        <v>0.021334281650071122</v>
      </c>
      <c r="D48" s="5">
        <f t="shared" si="1"/>
        <v>-0.35997155049786633</v>
      </c>
    </row>
    <row r="49" spans="1:4" ht="12.75">
      <c r="A49" s="1" t="s">
        <v>19</v>
      </c>
      <c r="B49" s="6">
        <f>VLOOKUP($A49,'[1]NOx intensity'!$B$5:$S$41,2,0)</f>
        <v>0.048036620573566086</v>
      </c>
      <c r="C49" s="6">
        <f>VLOOKUP($A49,'[1]NOx intensity'!$B$5:$S$41,17,0)</f>
        <v>0.03173246605363984</v>
      </c>
      <c r="D49" s="5">
        <f t="shared" si="1"/>
        <v>-0.339410939513472</v>
      </c>
    </row>
    <row r="50" spans="1:4" ht="12.75">
      <c r="A50" s="1" t="s">
        <v>14</v>
      </c>
      <c r="B50" s="6">
        <f>VLOOKUP($A50,'[1]NOx intensity'!$B$5:$S$41,2,0)</f>
        <v>0.03887637265452069</v>
      </c>
      <c r="C50" s="6">
        <f>VLOOKUP($A50,'[1]NOx intensity'!$B$5:$S$41,17,0)</f>
        <v>0.02505315447556706</v>
      </c>
      <c r="D50" s="5">
        <f t="shared" si="1"/>
        <v>-0.355568620092086</v>
      </c>
    </row>
    <row r="51" spans="1:4" ht="12.75">
      <c r="A51" s="1" t="s">
        <v>30</v>
      </c>
      <c r="B51" s="6">
        <f>VLOOKUP($A51,'[1]NOx intensity'!$B$5:$S$41,2,0)</f>
        <v>0.01581417307596771</v>
      </c>
      <c r="C51" s="6">
        <f>VLOOKUP($A51,'[1]NOx intensity'!$B$5:$S$41,17,0)</f>
        <v>0.008424209213144409</v>
      </c>
      <c r="D51" s="5">
        <f t="shared" si="1"/>
        <v>-0.46730004960256766</v>
      </c>
    </row>
    <row r="52" spans="1:4" ht="12.75">
      <c r="A52" s="1" t="s">
        <v>13</v>
      </c>
      <c r="B52" s="6">
        <f>VLOOKUP($A52,'[1]NOx intensity'!$B$5:$S$41,2,0)</f>
        <v>0.03340726863994005</v>
      </c>
      <c r="C52" s="6">
        <f>VLOOKUP($A52,'[1]NOx intensity'!$B$5:$S$41,17,0)</f>
        <v>0.017884607263513513</v>
      </c>
      <c r="D52" s="5">
        <f t="shared" si="1"/>
        <v>-0.46464922181241786</v>
      </c>
    </row>
    <row r="53" spans="1:4" ht="12.75">
      <c r="A53" s="1" t="s">
        <v>27</v>
      </c>
      <c r="B53" s="6">
        <f>VLOOKUP($A53,'[1]NOx intensity'!$B$5:$S$41,2,0)</f>
        <v>0.012791780406654343</v>
      </c>
      <c r="C53" s="6">
        <f>VLOOKUP($A53,'[1]NOx intensity'!$B$5:$S$41,17,0)</f>
        <v>0.006206440733145347</v>
      </c>
      <c r="D53" s="5">
        <f t="shared" si="1"/>
        <v>-0.5148102503450788</v>
      </c>
    </row>
    <row r="54" spans="1:4" ht="12.75">
      <c r="A54" s="1" t="s">
        <v>17</v>
      </c>
      <c r="B54" s="6">
        <f>VLOOKUP($A54,'[1]NOx intensity'!$B$5:$S$41,2,0)</f>
        <v>0.0069988905616676315</v>
      </c>
      <c r="C54" s="6">
        <f>VLOOKUP($A54,'[1]NOx intensity'!$B$5:$S$41,17,0)</f>
        <v>0.003393139871751603</v>
      </c>
      <c r="D54" s="5">
        <f t="shared" si="1"/>
        <v>-0.515188894317685</v>
      </c>
    </row>
    <row r="55" spans="1:4" ht="12.75">
      <c r="A55" s="1" t="s">
        <v>11</v>
      </c>
      <c r="B55" s="6">
        <f>VLOOKUP($A55,'[1]NOx intensity'!$B$5:$S$41,2,0)</f>
        <v>0.04186000149550707</v>
      </c>
      <c r="C55" s="6">
        <f>VLOOKUP($A55,'[1]NOx intensity'!$B$5:$S$41,17,0)</f>
        <v>0.020035075378012548</v>
      </c>
      <c r="D55" s="5">
        <f t="shared" si="1"/>
        <v>-0.5213790095023537</v>
      </c>
    </row>
    <row r="56" spans="1:4" ht="12.75">
      <c r="A56" s="1" t="s">
        <v>12</v>
      </c>
      <c r="B56" s="6">
        <f>VLOOKUP($A56,'[1]NOx intensity'!$B$5:$S$41,2,0)</f>
        <v>0.012232952882645596</v>
      </c>
      <c r="C56" s="6">
        <f>VLOOKUP($A56,'[1]NOx intensity'!$B$5:$S$41,17,0)</f>
        <v>0.005581744405161747</v>
      </c>
      <c r="D56" s="5">
        <f t="shared" si="1"/>
        <v>-0.5437124250612992</v>
      </c>
    </row>
    <row r="57" spans="1:4" ht="12.75">
      <c r="A57" s="1" t="s">
        <v>10</v>
      </c>
      <c r="B57" s="6">
        <f>VLOOKUP($A57,'[1]NOx intensity'!$B$5:$S$41,2,0)</f>
        <v>0.061684210526315786</v>
      </c>
      <c r="C57" s="6">
        <f>VLOOKUP($A57,'[1]NOx intensity'!$B$5:$S$41,17,0)</f>
        <v>0.027698445595854923</v>
      </c>
      <c r="D57" s="5">
        <f t="shared" si="1"/>
        <v>-0.5509637659375055</v>
      </c>
    </row>
    <row r="58" spans="1:4" ht="12.75">
      <c r="A58" s="1" t="s">
        <v>15</v>
      </c>
      <c r="B58" s="6">
        <f>VLOOKUP($A58,'[1]NOx intensity'!$B$5:$S$41,2,0)</f>
        <v>0.0069277095203836925</v>
      </c>
      <c r="C58" s="6">
        <f>VLOOKUP($A58,'[1]NOx intensity'!$B$5:$S$41,17,0)</f>
        <v>0.002874364221861973</v>
      </c>
      <c r="D58" s="5">
        <f t="shared" si="1"/>
        <v>-0.5850916939567674</v>
      </c>
    </row>
    <row r="59" spans="1:5" ht="12.75">
      <c r="A59" s="1" t="s">
        <v>18</v>
      </c>
      <c r="B59" s="6">
        <f>VLOOKUP($A59,'[1]NOx intensity'!$B$5:$S$41,2,0)</f>
        <v>0.04046596858638743</v>
      </c>
      <c r="C59" s="6">
        <f>VLOOKUP($A59,'[1]NOx intensity'!$B$5:$S$41,17,0)</f>
        <v>0.016630390143737166</v>
      </c>
      <c r="D59" s="5">
        <f t="shared" si="1"/>
        <v>-0.5890277503617805</v>
      </c>
      <c r="E59" s="7"/>
    </row>
    <row r="60" spans="1:5" ht="12.75">
      <c r="A60" s="1" t="s">
        <v>23</v>
      </c>
      <c r="B60" s="6">
        <f>VLOOKUP($A60,'[1]NOx intensity'!$B$5:$S$41,2,0)</f>
        <v>0.03910958601229467</v>
      </c>
      <c r="C60" s="6">
        <f>VLOOKUP($A60,'[1]NOx intensity'!$B$5:$S$41,17,0)</f>
        <v>0.01546063890940781</v>
      </c>
      <c r="D60" s="5">
        <f t="shared" si="1"/>
        <v>-0.6046841583915633</v>
      </c>
      <c r="E60" s="7"/>
    </row>
    <row r="61" spans="1:5" ht="12.75">
      <c r="A61" s="1" t="s">
        <v>9</v>
      </c>
      <c r="B61" s="6">
        <f>VLOOKUP($A61,'[1]NOx intensity'!$B$5:$S$41,2,0)</f>
        <v>0.00986974412686567</v>
      </c>
      <c r="C61" s="6">
        <f>VLOOKUP($A61,'[1]NOx intensity'!$B$5:$S$41,17,0)</f>
        <v>0.0037776340524590165</v>
      </c>
      <c r="D61" s="5">
        <f t="shared" si="1"/>
        <v>-0.6172510650832164</v>
      </c>
      <c r="E61" s="7"/>
    </row>
    <row r="62" spans="1:5" ht="12.75">
      <c r="A62" s="1" t="s">
        <v>20</v>
      </c>
      <c r="B62" s="6">
        <f>VLOOKUP($A62,'[1]NOx intensity'!$B$5:$S$41,2,0)</f>
        <v>0.025292179104477615</v>
      </c>
      <c r="C62" s="6">
        <f>VLOOKUP($A62,'[1]NOx intensity'!$B$5:$S$41,17,0)</f>
        <v>0.009618692465488682</v>
      </c>
      <c r="D62" s="5">
        <f t="shared" si="1"/>
        <v>-0.6196969653838237</v>
      </c>
      <c r="E62" s="7"/>
    </row>
    <row r="63" spans="1:5" ht="12.75">
      <c r="A63" s="1" t="s">
        <v>28</v>
      </c>
      <c r="B63" s="6">
        <f>VLOOKUP($A63,'[1]NOx intensity'!$B$5:$S$41,2,0)</f>
        <v>0.021059711151079134</v>
      </c>
      <c r="C63" s="6">
        <f>VLOOKUP($A63,'[1]NOx intensity'!$B$5:$S$41,17,0)</f>
        <v>0.007735326680539041</v>
      </c>
      <c r="D63" s="5">
        <f t="shared" si="1"/>
        <v>-0.6326954997128406</v>
      </c>
      <c r="E63" s="7"/>
    </row>
    <row r="64" spans="1:5" ht="12.75">
      <c r="A64" s="1" t="s">
        <v>16</v>
      </c>
      <c r="B64" s="6">
        <f>VLOOKUP($A64,'[1]NOx intensity'!$B$5:$S$41,2,0)</f>
        <v>0.01456461109389526</v>
      </c>
      <c r="C64" s="6">
        <f>VLOOKUP($A64,'[1]NOx intensity'!$B$5:$S$41,17,0)</f>
        <v>0.004751873926493109</v>
      </c>
      <c r="D64" s="5">
        <f t="shared" si="1"/>
        <v>-0.6737383582809944</v>
      </c>
      <c r="E64" s="7"/>
    </row>
    <row r="65" spans="1:5" ht="12.75">
      <c r="A65" s="1" t="s">
        <v>6</v>
      </c>
      <c r="B65" s="6">
        <f>VLOOKUP($A65,'[1]NOx intensity'!$B$5:$S$41,2,0)</f>
        <v>0.06801070223260644</v>
      </c>
      <c r="C65" s="6">
        <f>VLOOKUP($A65,'[1]NOx intensity'!$B$5:$S$41,17,0)</f>
        <v>0.018373751783166907</v>
      </c>
      <c r="D65" s="5">
        <f t="shared" si="1"/>
        <v>-0.7298402871900069</v>
      </c>
      <c r="E65" s="7"/>
    </row>
    <row r="66" spans="1:9" ht="12.75">
      <c r="A66" s="1" t="s">
        <v>22</v>
      </c>
      <c r="B66" s="6">
        <f>VLOOKUP($A66,'[1]NOx intensity'!$B$5:$S$41,2,0)</f>
        <v>0.015630964858993904</v>
      </c>
      <c r="C66" s="6">
        <f>VLOOKUP($A66,'[1]NOx intensity'!$B$5:$S$41,17,0)</f>
        <v>0.004176043183800019</v>
      </c>
      <c r="D66" s="5">
        <f t="shared" si="1"/>
        <v>-0.7328352266496738</v>
      </c>
      <c r="E66" s="7"/>
      <c r="G66" s="8"/>
      <c r="H66" s="8"/>
      <c r="I66" s="8"/>
    </row>
    <row r="67" spans="1:10" ht="12.75">
      <c r="A67" s="1" t="s">
        <v>21</v>
      </c>
      <c r="B67" s="6">
        <f>VLOOKUP($A67,'[1]NOx intensity'!$B$5:$S$41,2,0)</f>
        <v>0.05112849810687022</v>
      </c>
      <c r="C67" s="6">
        <f>VLOOKUP($A67,'[1]NOx intensity'!$B$5:$S$41,17,0)</f>
        <v>0.013186206668625149</v>
      </c>
      <c r="D67" s="5">
        <f t="shared" si="1"/>
        <v>-0.7420967335855833</v>
      </c>
      <c r="E67" s="7"/>
      <c r="G67" s="8"/>
      <c r="H67" s="8"/>
      <c r="I67" s="8"/>
      <c r="J67" s="9"/>
    </row>
    <row r="68" spans="1:10" ht="12.75">
      <c r="A68" s="1" t="s">
        <v>31</v>
      </c>
      <c r="B68" s="6">
        <f>VLOOKUP($A68,'[1]NOx intensity'!$B$5:$S$41,2,0)</f>
        <v>0.04253887856551724</v>
      </c>
      <c r="C68" s="6">
        <f>VLOOKUP($A68,'[1]NOx intensity'!$B$5:$S$41,17,0)</f>
        <v>0.009828273493975906</v>
      </c>
      <c r="D68" s="5">
        <f t="shared" si="1"/>
        <v>-0.7689578610108712</v>
      </c>
      <c r="E68" s="7"/>
      <c r="G68" s="8"/>
      <c r="H68" s="8"/>
      <c r="I68" s="8"/>
      <c r="J68" s="9"/>
    </row>
    <row r="69" spans="1:10" ht="12.75">
      <c r="A69" s="1" t="s">
        <v>25</v>
      </c>
      <c r="B69" s="6">
        <f>VLOOKUP($A69,'[1]NOx intensity'!$B$5:$S$41,2,0)</f>
        <v>0.029518890413927617</v>
      </c>
      <c r="C69" s="6">
        <f>VLOOKUP($A69,'[1]NOx intensity'!$B$5:$S$41,17,0)</f>
        <v>0.004066809327179986</v>
      </c>
      <c r="D69" s="5">
        <f t="shared" si="1"/>
        <v>-0.8622302779625761</v>
      </c>
      <c r="E69" s="7"/>
      <c r="G69" s="8"/>
      <c r="H69" s="8"/>
      <c r="I69" s="8"/>
      <c r="J69" s="9"/>
    </row>
    <row r="70" spans="1:10" ht="12.75">
      <c r="A70" s="1" t="s">
        <v>24</v>
      </c>
      <c r="B70" s="6">
        <f>VLOOKUP($A70,'[1]NOx intensity'!$B$5:$S$41,2,0)</f>
        <v>0.09559720597790773</v>
      </c>
      <c r="C70" s="6">
        <f>VLOOKUP($A70,'[1]NOx intensity'!$B$5:$S$41,17,0)</f>
        <v>0.008833527019174899</v>
      </c>
      <c r="D70" s="5">
        <f t="shared" si="1"/>
        <v>-0.9075963891537133</v>
      </c>
      <c r="E70" s="7"/>
      <c r="G70" s="8"/>
      <c r="H70" s="8"/>
      <c r="I70" s="8"/>
      <c r="J70" s="9"/>
    </row>
    <row r="71" spans="1:5" ht="12.75">
      <c r="A71" s="1" t="s">
        <v>32</v>
      </c>
      <c r="B71" s="6">
        <f>VLOOKUP($A71,'[1]NOx intensity'!$B$5:$S$41,2,0)</f>
        <v>0.11073221639294266</v>
      </c>
      <c r="C71" s="6">
        <f>VLOOKUP($A71,'[1]NOx intensity'!$B$5:$S$41,17,0)</f>
        <v>0.04268720641748273</v>
      </c>
      <c r="D71" s="5">
        <f t="shared" si="1"/>
        <v>-0.6145005689581471</v>
      </c>
      <c r="E71" s="7"/>
    </row>
    <row r="72" spans="1:10" ht="12.75">
      <c r="A72" s="1" t="s">
        <v>33</v>
      </c>
      <c r="B72" s="6">
        <f>VLOOKUP($A72,'[1]NOx intensity'!$B$5:$S$41,2,0)</f>
        <v>0</v>
      </c>
      <c r="C72" s="6">
        <f>VLOOKUP($A72,'[1]NOx intensity'!$B$5:$S$41,17,0)</f>
        <v>0</v>
      </c>
      <c r="D72" s="5" t="e">
        <f t="shared" si="1"/>
        <v>#DIV/0!</v>
      </c>
      <c r="E72" s="7"/>
      <c r="G72" s="8"/>
      <c r="H72" s="8"/>
      <c r="I72" s="8"/>
      <c r="J72" s="9"/>
    </row>
    <row r="73" spans="1:5" ht="12.75">
      <c r="A73" s="1" t="s">
        <v>34</v>
      </c>
      <c r="B73" s="6">
        <f>VLOOKUP($A73,'[1]NOx intensity'!$B$5:$S$41,2,0)</f>
        <v>0</v>
      </c>
      <c r="C73" s="6">
        <f>VLOOKUP($A73,'[1]NOx intensity'!$B$5:$S$41,17,0)</f>
        <v>0.002</v>
      </c>
      <c r="D73" s="5" t="e">
        <f t="shared" si="1"/>
        <v>#DIV/0!</v>
      </c>
      <c r="E73" s="7"/>
    </row>
    <row r="74" spans="1:5" ht="12.75">
      <c r="A74" s="1"/>
      <c r="B74" s="6"/>
      <c r="C74" s="6"/>
      <c r="D74" s="10"/>
      <c r="E74" s="7"/>
    </row>
    <row r="75" spans="1:5" ht="12.75">
      <c r="A75" s="1" t="s">
        <v>36</v>
      </c>
      <c r="B75" s="2" t="s">
        <v>1</v>
      </c>
      <c r="C75" s="6"/>
      <c r="D75" s="10"/>
      <c r="E75" s="7"/>
    </row>
    <row r="76" spans="1:5" ht="12.75">
      <c r="A76" s="1"/>
      <c r="B76" s="6"/>
      <c r="C76" s="6"/>
      <c r="D76" s="10"/>
      <c r="E76" s="7"/>
    </row>
    <row r="77" spans="1:5" ht="12.75">
      <c r="A77" s="1"/>
      <c r="B77" s="1">
        <v>1990</v>
      </c>
      <c r="C77" s="3">
        <v>2005</v>
      </c>
      <c r="D77" s="1" t="s">
        <v>2</v>
      </c>
      <c r="E77" s="7"/>
    </row>
    <row r="78" spans="1:5" ht="12.75">
      <c r="A78" s="1" t="s">
        <v>3</v>
      </c>
      <c r="B78" s="6">
        <f>VLOOKUP($A78,'[1]CO2 intensity'!$B$5:$S$41,2,0)</f>
        <v>6.438038043441371</v>
      </c>
      <c r="C78" s="6">
        <f>VLOOKUP($A78,'[1]CO2 intensity'!$B$5:$S$41,17,0)</f>
        <v>9.365345805565099</v>
      </c>
      <c r="D78" s="5">
        <f aca="true" t="shared" si="2" ref="D78:D108">C78/B78-1</f>
        <v>0.45468941661596207</v>
      </c>
      <c r="E78" s="7"/>
    </row>
    <row r="79" spans="1:4" s="2" customFormat="1" ht="12.75">
      <c r="A79" s="1" t="s">
        <v>7</v>
      </c>
      <c r="B79" s="6">
        <f>VLOOKUP($A79,'[1]CO2 intensity'!$B$5:$S$41,2,0)</f>
        <v>7.829701570680629</v>
      </c>
      <c r="C79" s="6">
        <f>VLOOKUP($A79,'[1]CO2 intensity'!$B$5:$S$41,17,0)</f>
        <v>8.054342175066314</v>
      </c>
      <c r="D79" s="5">
        <f t="shared" si="2"/>
        <v>0.0286908258709222</v>
      </c>
    </row>
    <row r="80" spans="1:4" s="2" customFormat="1" ht="12.75">
      <c r="A80" s="1" t="s">
        <v>31</v>
      </c>
      <c r="B80" s="6">
        <f>VLOOKUP($A80,'[1]CO2 intensity'!$B$5:$S$41,2,0)</f>
        <v>14.618349606896553</v>
      </c>
      <c r="C80" s="6">
        <f>VLOOKUP($A80,'[1]CO2 intensity'!$B$5:$S$41,17,0)</f>
        <v>14.784416120481927</v>
      </c>
      <c r="D80" s="5">
        <f t="shared" si="2"/>
        <v>0.01136014105908556</v>
      </c>
    </row>
    <row r="81" spans="1:5" ht="12.75">
      <c r="A81" s="1" t="s">
        <v>21</v>
      </c>
      <c r="B81" s="6">
        <f>VLOOKUP($A81,'[1]CO2 intensity'!$B$5:$S$41,2,0)</f>
        <v>8.247058380152671</v>
      </c>
      <c r="C81" s="6">
        <f>VLOOKUP($A81,'[1]CO2 intensity'!$B$5:$S$41,17,0)</f>
        <v>8.057549234723854</v>
      </c>
      <c r="D81" s="5">
        <f t="shared" si="2"/>
        <v>-0.02297899889794508</v>
      </c>
      <c r="E81" s="7"/>
    </row>
    <row r="82" spans="1:5" ht="12.75">
      <c r="A82" s="1" t="s">
        <v>8</v>
      </c>
      <c r="B82" s="6">
        <f>VLOOKUP($A82,'[1]CO2 intensity'!$B$5:$S$41,2,0)</f>
        <v>9.786588235294117</v>
      </c>
      <c r="C82" s="6">
        <f>VLOOKUP($A82,'[1]CO2 intensity'!$B$5:$S$41,17,0)</f>
        <v>9.283005347593583</v>
      </c>
      <c r="D82" s="5">
        <f t="shared" si="2"/>
        <v>-0.051456429512833135</v>
      </c>
      <c r="E82" s="7"/>
    </row>
    <row r="83" spans="1:5" ht="12.75">
      <c r="A83" s="1" t="s">
        <v>29</v>
      </c>
      <c r="B83" s="6">
        <f>VLOOKUP($A83,'[1]CO2 intensity'!$B$5:$S$41,2,0)</f>
        <v>2.48696577406199</v>
      </c>
      <c r="C83" s="6">
        <f>VLOOKUP($A83,'[1]CO2 intensity'!$B$5:$S$41,17,0)</f>
        <v>2.325958168997669</v>
      </c>
      <c r="D83" s="5">
        <f t="shared" si="2"/>
        <v>-0.06474057936122912</v>
      </c>
      <c r="E83" s="7"/>
    </row>
    <row r="84" spans="1:5" ht="12.75">
      <c r="A84" s="1" t="s">
        <v>27</v>
      </c>
      <c r="B84" s="6">
        <f>VLOOKUP($A84,'[1]CO2 intensity'!$B$5:$S$41,2,0)</f>
        <v>9.265982230253538</v>
      </c>
      <c r="C84" s="6">
        <f>VLOOKUP($A84,'[1]CO2 intensity'!$B$5:$S$41,17,0)</f>
        <v>8.33993098692643</v>
      </c>
      <c r="D84" s="5">
        <f t="shared" si="2"/>
        <v>-0.0999409690538301</v>
      </c>
      <c r="E84" s="7"/>
    </row>
    <row r="85" spans="1:5" ht="12.75">
      <c r="A85" s="1" t="s">
        <v>4</v>
      </c>
      <c r="B85" s="6">
        <f>VLOOKUP($A85,'[1]CO2 intensity'!$B$5:$S$41,2,0)</f>
        <v>9.841371096360316</v>
      </c>
      <c r="C85" s="6">
        <f>VLOOKUP($A85,'[1]CO2 intensity'!$B$5:$S$41,17,0)</f>
        <v>8.547345307197487</v>
      </c>
      <c r="D85" s="5">
        <f t="shared" si="2"/>
        <v>-0.13148836442529888</v>
      </c>
      <c r="E85" s="7"/>
    </row>
    <row r="86" spans="1:5" ht="12.75">
      <c r="A86" s="1" t="s">
        <v>11</v>
      </c>
      <c r="B86" s="6">
        <f>VLOOKUP($A86,'[1]CO2 intensity'!$B$5:$S$41,2,0)</f>
        <v>8.960184428754813</v>
      </c>
      <c r="C86" s="6">
        <f>VLOOKUP($A86,'[1]CO2 intensity'!$B$5:$S$41,17,0)</f>
        <v>7.460686817431496</v>
      </c>
      <c r="D86" s="5">
        <f t="shared" si="2"/>
        <v>-0.16735119943638266</v>
      </c>
      <c r="E86" s="7"/>
    </row>
    <row r="87" spans="1:5" ht="12.75">
      <c r="A87" s="1" t="s">
        <v>5</v>
      </c>
      <c r="B87" s="6">
        <f>VLOOKUP($A87,'[1]CO2 intensity'!$B$5:$S$41,2,0)</f>
        <v>14.432926909156713</v>
      </c>
      <c r="C87" s="6">
        <f>VLOOKUP($A87,'[1]CO2 intensity'!$B$5:$S$41,17,0)</f>
        <v>11.894664769060773</v>
      </c>
      <c r="D87" s="5">
        <f t="shared" si="2"/>
        <v>-0.1758660704146977</v>
      </c>
      <c r="E87" s="7"/>
    </row>
    <row r="88" spans="1:5" ht="12.75">
      <c r="A88" s="1" t="s">
        <v>18</v>
      </c>
      <c r="B88" s="6">
        <f>VLOOKUP($A88,'[1]CO2 intensity'!$B$5:$S$41,2,0)</f>
        <v>9.490828970331588</v>
      </c>
      <c r="C88" s="6">
        <f>VLOOKUP($A88,'[1]CO2 intensity'!$B$5:$S$41,17,0)</f>
        <v>7.770250390143737</v>
      </c>
      <c r="D88" s="5">
        <f t="shared" si="2"/>
        <v>-0.18128854555976037</v>
      </c>
      <c r="E88" s="7"/>
    </row>
    <row r="89" spans="1:5" ht="12.75">
      <c r="A89" s="1" t="s">
        <v>16</v>
      </c>
      <c r="B89" s="6">
        <f>VLOOKUP($A89,'[1]CO2 intensity'!$B$5:$S$41,2,0)</f>
        <v>3.788270994731949</v>
      </c>
      <c r="C89" s="6">
        <f>VLOOKUP($A89,'[1]CO2 intensity'!$B$5:$S$41,17,0)</f>
        <v>3.0088899571209797</v>
      </c>
      <c r="D89" s="5">
        <f t="shared" si="2"/>
        <v>-0.20573529156039616</v>
      </c>
      <c r="E89" s="7"/>
    </row>
    <row r="90" spans="1:5" ht="12.75">
      <c r="A90" s="1" t="s">
        <v>13</v>
      </c>
      <c r="B90" s="6">
        <f>VLOOKUP($A90,'[1]CO2 intensity'!$B$5:$S$41,2,0)</f>
        <v>11.362101888347695</v>
      </c>
      <c r="C90" s="6">
        <f>VLOOKUP($A90,'[1]CO2 intensity'!$B$5:$S$41,17,0)</f>
        <v>8.83442698585304</v>
      </c>
      <c r="D90" s="5">
        <f t="shared" si="2"/>
        <v>-0.22246543177780242</v>
      </c>
      <c r="E90" s="7"/>
    </row>
    <row r="91" spans="1:5" ht="12.75">
      <c r="A91" s="1" t="s">
        <v>26</v>
      </c>
      <c r="B91" s="6">
        <f>VLOOKUP($A91,'[1]CO2 intensity'!$B$5:$S$41,2,0)</f>
        <v>11.674113109161793</v>
      </c>
      <c r="C91" s="6">
        <f>VLOOKUP($A91,'[1]CO2 intensity'!$B$5:$S$41,17,0)</f>
        <v>9.039085836415364</v>
      </c>
      <c r="D91" s="5">
        <f t="shared" si="2"/>
        <v>-0.2257154139339691</v>
      </c>
      <c r="E91" s="7"/>
    </row>
    <row r="92" spans="1:5" ht="12.75">
      <c r="A92" s="1" t="s">
        <v>14</v>
      </c>
      <c r="B92" s="6">
        <f>VLOOKUP($A92,'[1]CO2 intensity'!$B$5:$S$41,2,0)</f>
        <v>10.955453131278732</v>
      </c>
      <c r="C92" s="6">
        <f>VLOOKUP($A92,'[1]CO2 intensity'!$B$5:$S$41,17,0)</f>
        <v>8.37588553052215</v>
      </c>
      <c r="D92" s="5">
        <f t="shared" si="2"/>
        <v>-0.23545969024245128</v>
      </c>
      <c r="E92" s="7"/>
    </row>
    <row r="93" spans="1:5" ht="12.75">
      <c r="A93" s="1" t="s">
        <v>25</v>
      </c>
      <c r="B93" s="6">
        <f>VLOOKUP($A93,'[1]CO2 intensity'!$B$5:$S$41,2,0)</f>
        <v>7.739338495990753</v>
      </c>
      <c r="C93" s="6">
        <f>VLOOKUP($A93,'[1]CO2 intensity'!$B$5:$S$41,17,0)</f>
        <v>5.827944095214963</v>
      </c>
      <c r="D93" s="5">
        <f t="shared" si="2"/>
        <v>-0.24697128853660555</v>
      </c>
      <c r="E93" s="7"/>
    </row>
    <row r="94" spans="1:5" ht="12.75">
      <c r="A94" s="1" t="s">
        <v>10</v>
      </c>
      <c r="B94" s="6">
        <f>VLOOKUP($A94,'[1]CO2 intensity'!$B$5:$S$41,2,0)</f>
        <v>14.205824210526316</v>
      </c>
      <c r="C94" s="6">
        <f>VLOOKUP($A94,'[1]CO2 intensity'!$B$5:$S$41,17,0)</f>
        <v>10.154766839378238</v>
      </c>
      <c r="D94" s="5">
        <f t="shared" si="2"/>
        <v>-0.28516876677569336</v>
      </c>
      <c r="E94" s="7"/>
    </row>
    <row r="95" spans="1:5" ht="12.75">
      <c r="A95" s="1" t="s">
        <v>30</v>
      </c>
      <c r="B95" s="6">
        <f>VLOOKUP($A95,'[1]CO2 intensity'!$B$5:$S$41,2,0)</f>
        <v>7.153380417690417</v>
      </c>
      <c r="C95" s="6">
        <f>VLOOKUP($A95,'[1]CO2 intensity'!$B$5:$S$41,17,0)</f>
        <v>5.098809635212541</v>
      </c>
      <c r="D95" s="5">
        <f t="shared" si="2"/>
        <v>-0.2872167650132085</v>
      </c>
      <c r="E95" s="7"/>
    </row>
    <row r="96" spans="1:5" ht="12.75">
      <c r="A96" s="1" t="s">
        <v>23</v>
      </c>
      <c r="B96" s="6">
        <f>VLOOKUP($A96,'[1]CO2 intensity'!$B$5:$S$41,2,0)</f>
        <v>10.309514083442508</v>
      </c>
      <c r="C96" s="6">
        <f>VLOOKUP($A96,'[1]CO2 intensity'!$B$5:$S$41,17,0)</f>
        <v>7.293957878574096</v>
      </c>
      <c r="D96" s="5">
        <f t="shared" si="2"/>
        <v>-0.29250226348800634</v>
      </c>
      <c r="E96" s="7"/>
    </row>
    <row r="97" spans="1:5" ht="12.75">
      <c r="A97" s="1" t="s">
        <v>22</v>
      </c>
      <c r="B97" s="6">
        <f>VLOOKUP($A97,'[1]CO2 intensity'!$B$5:$S$41,2,0)</f>
        <v>7.607330312499999</v>
      </c>
      <c r="C97" s="6">
        <f>VLOOKUP($A97,'[1]CO2 intensity'!$B$5:$S$41,17,0)</f>
        <v>5.229143240965023</v>
      </c>
      <c r="D97" s="5">
        <f t="shared" si="2"/>
        <v>-0.3126178269960559</v>
      </c>
      <c r="E97" s="7"/>
    </row>
    <row r="98" spans="1:5" ht="12.75">
      <c r="A98" s="1" t="s">
        <v>12</v>
      </c>
      <c r="B98" s="6">
        <f>VLOOKUP($A98,'[1]CO2 intensity'!$B$5:$S$41,2,0)</f>
        <v>4.813604784899034</v>
      </c>
      <c r="C98" s="6">
        <f>VLOOKUP($A98,'[1]CO2 intensity'!$B$5:$S$41,17,0)</f>
        <v>3.2974803376347888</v>
      </c>
      <c r="D98" s="5">
        <f t="shared" si="2"/>
        <v>-0.31496654067250074</v>
      </c>
      <c r="E98" s="7"/>
    </row>
    <row r="99" spans="1:5" ht="12.75">
      <c r="A99" s="1" t="s">
        <v>17</v>
      </c>
      <c r="B99" s="6">
        <f>VLOOKUP($A99,'[1]CO2 intensity'!$B$5:$S$41,2,0)</f>
        <v>6.304532570932253</v>
      </c>
      <c r="C99" s="6">
        <f>VLOOKUP($A99,'[1]CO2 intensity'!$B$5:$S$41,17,0)</f>
        <v>4.301053034087074</v>
      </c>
      <c r="D99" s="5">
        <f t="shared" si="2"/>
        <v>-0.3177839933895248</v>
      </c>
      <c r="E99" s="7"/>
    </row>
    <row r="100" spans="1:5" ht="12.75">
      <c r="A100" s="1" t="s">
        <v>28</v>
      </c>
      <c r="B100" s="6">
        <f>VLOOKUP($A100,'[1]CO2 intensity'!$B$5:$S$41,2,0)</f>
        <v>5.74056183801346</v>
      </c>
      <c r="C100" s="6">
        <f>VLOOKUP($A100,'[1]CO2 intensity'!$B$5:$S$41,17,0)</f>
        <v>3.8848078577090766</v>
      </c>
      <c r="D100" s="5">
        <f t="shared" si="2"/>
        <v>-0.32327044506615277</v>
      </c>
      <c r="E100" s="7"/>
    </row>
    <row r="101" spans="1:5" ht="12.75">
      <c r="A101" s="1" t="s">
        <v>20</v>
      </c>
      <c r="B101" s="6">
        <f>VLOOKUP($A101,'[1]CO2 intensity'!$B$5:$S$41,2,0)</f>
        <v>10.023025637526652</v>
      </c>
      <c r="C101" s="6">
        <f>VLOOKUP($A101,'[1]CO2 intensity'!$B$5:$S$41,17,0)</f>
        <v>6.75379612921038</v>
      </c>
      <c r="D101" s="5">
        <f t="shared" si="2"/>
        <v>-0.3261719191933554</v>
      </c>
      <c r="E101" s="7"/>
    </row>
    <row r="102" spans="1:5" ht="12.75">
      <c r="A102" s="1" t="s">
        <v>19</v>
      </c>
      <c r="B102" s="6">
        <f>VLOOKUP($A102,'[1]CO2 intensity'!$B$5:$S$41,2,0)</f>
        <v>19.91890740648379</v>
      </c>
      <c r="C102" s="6">
        <f>VLOOKUP($A102,'[1]CO2 intensity'!$B$5:$S$41,17,0)</f>
        <v>12.845291933588761</v>
      </c>
      <c r="D102" s="5">
        <f t="shared" si="2"/>
        <v>-0.3551206563966707</v>
      </c>
      <c r="E102" s="7"/>
    </row>
    <row r="103" spans="1:5" ht="12.75">
      <c r="A103" s="1" t="s">
        <v>9</v>
      </c>
      <c r="B103" s="6">
        <f>VLOOKUP($A103,'[1]CO2 intensity'!$B$5:$S$41,2,0)</f>
        <v>2.3574793462686565</v>
      </c>
      <c r="C103" s="6">
        <f>VLOOKUP($A103,'[1]CO2 intensity'!$B$5:$S$41,17,0)</f>
        <v>1.2707533793442625</v>
      </c>
      <c r="D103" s="5">
        <f t="shared" si="2"/>
        <v>-0.46096945394004385</v>
      </c>
      <c r="E103" s="10"/>
    </row>
    <row r="104" spans="1:5" ht="12.75">
      <c r="A104" s="1" t="s">
        <v>24</v>
      </c>
      <c r="B104" s="6">
        <f>VLOOKUP($A104,'[1]CO2 intensity'!$B$5:$S$41,2,0)</f>
        <v>9.548108343079923</v>
      </c>
      <c r="C104" s="6">
        <f>VLOOKUP($A104,'[1]CO2 intensity'!$B$5:$S$41,17,0)</f>
        <v>5.090186857059849</v>
      </c>
      <c r="D104" s="5">
        <f t="shared" si="2"/>
        <v>-0.4668905426959249</v>
      </c>
      <c r="E104" s="7"/>
    </row>
    <row r="105" spans="1:5" ht="12.75">
      <c r="A105" s="1" t="s">
        <v>15</v>
      </c>
      <c r="B105" s="6">
        <f>VLOOKUP($A105,'[1]CO2 intensity'!$B$5:$S$41,2,0)</f>
        <v>3.688903020143885</v>
      </c>
      <c r="C105" s="6">
        <f>VLOOKUP($A105,'[1]CO2 intensity'!$B$5:$S$41,17,0)</f>
        <v>1.9453841104678091</v>
      </c>
      <c r="D105" s="5">
        <f t="shared" si="2"/>
        <v>-0.47263885771875624</v>
      </c>
      <c r="E105" s="7"/>
    </row>
    <row r="106" spans="1:5" ht="12.75">
      <c r="A106" s="1" t="s">
        <v>33</v>
      </c>
      <c r="B106" s="6">
        <f>VLOOKUP($A106,'[1]CO2 intensity'!$B$5:$S$41,2,0)</f>
        <v>0.4058686311764706</v>
      </c>
      <c r="C106" s="6">
        <f>VLOOKUP($A106,'[1]CO2 intensity'!$B$5:$S$41,17,0)</f>
        <v>0.13520387180232557</v>
      </c>
      <c r="D106" s="5">
        <f t="shared" si="2"/>
        <v>-0.6668777495555224</v>
      </c>
      <c r="E106" s="7"/>
    </row>
    <row r="107" spans="1:5" ht="12.75">
      <c r="A107" s="1" t="s">
        <v>6</v>
      </c>
      <c r="B107" s="6">
        <f>VLOOKUP($A107,'[1]CO2 intensity'!$B$5:$S$41,2,0)</f>
        <v>25.381951503115268</v>
      </c>
      <c r="C107" s="6">
        <f>VLOOKUP($A107,'[1]CO2 intensity'!$B$5:$S$41,17,0)</f>
        <v>8.25061327211127</v>
      </c>
      <c r="D107" s="5">
        <f t="shared" si="2"/>
        <v>-0.6749417289250346</v>
      </c>
      <c r="E107" s="7"/>
    </row>
    <row r="108" spans="1:5" ht="12.75">
      <c r="A108" s="1" t="s">
        <v>32</v>
      </c>
      <c r="B108" s="6">
        <f>VLOOKUP($A108,'[1]CO2 intensity'!$B$5:$S$41,2,0)</f>
        <v>9.327344911201736</v>
      </c>
      <c r="C108" s="6">
        <f>VLOOKUP($A108,'[1]CO2 intensity'!$B$5:$S$41,17,0)</f>
        <v>7.34622297507086</v>
      </c>
      <c r="D108" s="5">
        <f t="shared" si="2"/>
        <v>-0.21239934354219447</v>
      </c>
      <c r="E108" s="7"/>
    </row>
    <row r="109" spans="1:4" ht="12.75">
      <c r="A109" s="1" t="s">
        <v>34</v>
      </c>
      <c r="B109" s="6">
        <f>VLOOKUP($A109,'[1]CO2 intensity'!$B$5:$S$41,2,0)</f>
        <v>0</v>
      </c>
      <c r="C109" s="6">
        <f>VLOOKUP($A109,'[1]CO2 intensity'!$B$5:$S$41,17,0)</f>
        <v>6.021947906382978</v>
      </c>
      <c r="D109" s="5"/>
    </row>
    <row r="110" spans="2:4" ht="12.75">
      <c r="B110" s="8"/>
      <c r="C110" s="8"/>
      <c r="D110" s="9"/>
    </row>
    <row r="112" ht="12.75">
      <c r="A112" s="1" t="s">
        <v>37</v>
      </c>
    </row>
    <row r="113" spans="2:18" ht="12.75">
      <c r="B113" s="1">
        <f>'[1]SO2 intensity'!C3</f>
        <v>1990</v>
      </c>
      <c r="C113" s="1">
        <f>'[1]SO2 intensity'!D3</f>
        <v>1991</v>
      </c>
      <c r="D113" s="1">
        <f>'[1]SO2 intensity'!E3</f>
        <v>1992</v>
      </c>
      <c r="E113" s="1">
        <f>'[1]SO2 intensity'!F3</f>
        <v>1993</v>
      </c>
      <c r="F113" s="1">
        <f>'[1]SO2 intensity'!G3</f>
        <v>1994</v>
      </c>
      <c r="G113" s="1">
        <f>'[1]SO2 intensity'!H3</f>
        <v>1995</v>
      </c>
      <c r="H113" s="1">
        <f>'[1]SO2 intensity'!I3</f>
        <v>1996</v>
      </c>
      <c r="I113" s="1">
        <f>'[1]SO2 intensity'!J3</f>
        <v>1997</v>
      </c>
      <c r="J113" s="1">
        <f>'[1]SO2 intensity'!K3</f>
        <v>1998</v>
      </c>
      <c r="K113" s="1">
        <f>'[1]SO2 intensity'!L3</f>
        <v>1999</v>
      </c>
      <c r="L113" s="1">
        <f>'[1]SO2 intensity'!M3</f>
        <v>2000</v>
      </c>
      <c r="M113" s="1">
        <v>2001</v>
      </c>
      <c r="N113" s="1">
        <v>2002</v>
      </c>
      <c r="O113" s="1">
        <v>2003</v>
      </c>
      <c r="P113" s="3">
        <v>2004</v>
      </c>
      <c r="Q113" s="3">
        <v>2005</v>
      </c>
      <c r="R113" s="1">
        <f>'[1]SO2 intensity'!S3</f>
        <v>2006</v>
      </c>
    </row>
    <row r="114" spans="1:18" ht="14.25">
      <c r="A114" s="1" t="s">
        <v>51</v>
      </c>
      <c r="B114" s="11">
        <f>('[1]CO2 intensity'!C41/'[1]CO2 intensity'!$C$41)*100</f>
        <v>100</v>
      </c>
      <c r="C114" s="11">
        <f>('[1]CO2 intensity'!D41/'[1]CO2 intensity'!$C$41)*100</f>
        <v>97.87514572666342</v>
      </c>
      <c r="D114" s="11">
        <f>('[1]CO2 intensity'!E41/'[1]CO2 intensity'!$C$41)*100</f>
        <v>93.64491943732443</v>
      </c>
      <c r="E114" s="11">
        <f>('[1]CO2 intensity'!F41/'[1]CO2 intensity'!$C$41)*100</f>
        <v>92.29001241031892</v>
      </c>
      <c r="F114" s="11">
        <f>('[1]CO2 intensity'!G41/'[1]CO2 intensity'!$C$41)*100</f>
        <v>91.72555934205758</v>
      </c>
      <c r="G114" s="11">
        <f>('[1]CO2 intensity'!H41/'[1]CO2 intensity'!$C$41)*100</f>
        <v>87.69320544948329</v>
      </c>
      <c r="H114" s="11">
        <f>('[1]CO2 intensity'!I41/'[1]CO2 intensity'!$C$41)*100</f>
        <v>86.17944974568267</v>
      </c>
      <c r="I114" s="11">
        <f>('[1]CO2 intensity'!J41/'[1]CO2 intensity'!$C$41)*100</f>
        <v>85.89768381447304</v>
      </c>
      <c r="J114" s="11">
        <f>('[1]CO2 intensity'!K41/'[1]CO2 intensity'!$C$41)*100</f>
        <v>86.05948023756228</v>
      </c>
      <c r="K114" s="11">
        <f>('[1]CO2 intensity'!L41/'[1]CO2 intensity'!$C$41)*100</f>
        <v>83.7527494292694</v>
      </c>
      <c r="L114" s="11">
        <f>('[1]CO2 intensity'!M41/'[1]CO2 intensity'!$C$41)*100</f>
        <v>83.77429039627349</v>
      </c>
      <c r="M114" s="11">
        <f>('[1]CO2 intensity'!N41/'[1]CO2 intensity'!$C$41)*100</f>
        <v>81.89070303772385</v>
      </c>
      <c r="N114" s="11">
        <f>('[1]CO2 intensity'!O41/'[1]CO2 intensity'!$C$41)*100</f>
        <v>82.22062702791581</v>
      </c>
      <c r="O114" s="11">
        <f>('[1]CO2 intensity'!P41/'[1]CO2 intensity'!$C$41)*100</f>
        <v>81.96269968057521</v>
      </c>
      <c r="P114" s="11">
        <f>('[1]CO2 intensity'!Q41/'[1]CO2 intensity'!$C$41)*100</f>
        <v>81.18374342032094</v>
      </c>
      <c r="Q114" s="11">
        <f>('[1]CO2 intensity'!R41/'[1]CO2 intensity'!$C$41)*100</f>
        <v>78.76006564578056</v>
      </c>
      <c r="R114" s="11">
        <f>('[1]CO2 intensity'!S41/'[1]CO2 intensity'!$C$41)*100</f>
        <v>78.2584788400974</v>
      </c>
    </row>
    <row r="115" spans="1:18" ht="14.25">
      <c r="A115" s="1" t="s">
        <v>52</v>
      </c>
      <c r="B115" s="11">
        <f>('[1]SO2 intensity'!C41/'[1]SO2 intensity'!$C$41)*100</f>
        <v>100</v>
      </c>
      <c r="C115" s="11">
        <f>('[1]SO2 intensity'!D41/'[1]SO2 intensity'!$C$41)*100</f>
        <v>95.86953469308347</v>
      </c>
      <c r="D115" s="11">
        <f>('[1]SO2 intensity'!E41/'[1]SO2 intensity'!$C$41)*100</f>
        <v>89.14103798031728</v>
      </c>
      <c r="E115" s="11">
        <f>('[1]SO2 intensity'!F41/'[1]SO2 intensity'!$C$41)*100</f>
        <v>84.83426964134775</v>
      </c>
      <c r="F115" s="11">
        <f>('[1]SO2 intensity'!G41/'[1]SO2 intensity'!$C$41)*100</f>
        <v>87.38863892176964</v>
      </c>
      <c r="G115" s="11">
        <f>('[1]SO2 intensity'!H41/'[1]SO2 intensity'!$C$41)*100</f>
        <v>82.83243745151636</v>
      </c>
      <c r="H115" s="11">
        <f>('[1]SO2 intensity'!I41/'[1]SO2 intensity'!$C$41)*100</f>
        <v>82.54432717044867</v>
      </c>
      <c r="I115" s="11">
        <f>('[1]SO2 intensity'!J41/'[1]SO2 intensity'!$C$41)*100</f>
        <v>75.83597404388213</v>
      </c>
      <c r="J115" s="11">
        <f>('[1]SO2 intensity'!K41/'[1]SO2 intensity'!$C$41)*100</f>
        <v>78.93334444149731</v>
      </c>
      <c r="K115" s="11">
        <f>('[1]SO2 intensity'!L41/'[1]SO2 intensity'!$C$41)*100</f>
        <v>65.7986893754944</v>
      </c>
      <c r="L115" s="11">
        <f>('[1]SO2 intensity'!M41/'[1]SO2 intensity'!$C$41)*100</f>
        <v>61.75987360091489</v>
      </c>
      <c r="M115" s="11">
        <f>('[1]SO2 intensity'!N41/'[1]SO2 intensity'!$C$41)*100</f>
        <v>58.31126428221274</v>
      </c>
      <c r="N115" s="11">
        <f>('[1]SO2 intensity'!O41/'[1]SO2 intensity'!$C$41)*100</f>
        <v>49.80890637124759</v>
      </c>
      <c r="O115" s="11">
        <f>('[1]SO2 intensity'!P41/'[1]SO2 intensity'!$C$41)*100</f>
        <v>36.771294628890416</v>
      </c>
      <c r="P115" s="11">
        <f>('[1]SO2 intensity'!Q41/'[1]SO2 intensity'!$C$41)*100</f>
        <v>33.320004198245506</v>
      </c>
      <c r="Q115" s="11">
        <f>('[1]SO2 intensity'!R41/'[1]SO2 intensity'!$C$41)*100</f>
        <v>28.503445198229922</v>
      </c>
      <c r="R115" s="11">
        <f>('[1]SO2 intensity'!S41/'[1]SO2 intensity'!$C$41)*100</f>
        <v>25.539545814291</v>
      </c>
    </row>
    <row r="116" spans="1:18" ht="14.25">
      <c r="A116" s="1" t="s">
        <v>53</v>
      </c>
      <c r="B116" s="11">
        <f>('[1]NOx intensity'!C41/'[1]NOx intensity'!$C$41)*100</f>
        <v>100</v>
      </c>
      <c r="C116" s="11">
        <f>('[1]NOx intensity'!D41/'[1]NOx intensity'!$C$41)*100</f>
        <v>85.6461279797267</v>
      </c>
      <c r="D116" s="11">
        <f>('[1]NOx intensity'!E41/'[1]NOx intensity'!$C$41)*100</f>
        <v>86.20250216585123</v>
      </c>
      <c r="E116" s="11">
        <f>('[1]NOx intensity'!F41/'[1]NOx intensity'!$C$41)*100</f>
        <v>88.47956223228198</v>
      </c>
      <c r="F116" s="11">
        <f>('[1]NOx intensity'!G41/'[1]NOx intensity'!$C$41)*100</f>
        <v>85.07207270977027</v>
      </c>
      <c r="G116" s="11">
        <f>('[1]NOx intensity'!H41/'[1]NOx intensity'!$C$41)*100</f>
        <v>77.75454994539301</v>
      </c>
      <c r="H116" s="11">
        <f>('[1]NOx intensity'!I41/'[1]NOx intensity'!$C$41)*100</f>
        <v>72.2225571280768</v>
      </c>
      <c r="I116" s="11">
        <f>('[1]NOx intensity'!J41/'[1]NOx intensity'!$C$41)*100</f>
        <v>68.16972347293932</v>
      </c>
      <c r="J116" s="11">
        <f>('[1]NOx intensity'!K41/'[1]NOx intensity'!$C$41)*100</f>
        <v>66.30099542229767</v>
      </c>
      <c r="K116" s="11">
        <f>('[1]NOx intensity'!L41/'[1]NOx intensity'!$C$41)*100</f>
        <v>62.36434492639906</v>
      </c>
      <c r="L116" s="11">
        <f>('[1]NOx intensity'!M41/'[1]NOx intensity'!$C$41)*100</f>
        <v>62.259970600446444</v>
      </c>
      <c r="M116" s="11">
        <f>('[1]NOx intensity'!N41/'[1]NOx intensity'!$C$41)*100</f>
        <v>58.139813710446376</v>
      </c>
      <c r="N116" s="11">
        <f>('[1]NOx intensity'!O41/'[1]NOx intensity'!$C$41)*100</f>
        <v>56.5944428200838</v>
      </c>
      <c r="O116" s="11">
        <f>('[1]NOx intensity'!P41/'[1]NOx intensity'!$C$41)*100</f>
        <v>50.430738569304125</v>
      </c>
      <c r="P116" s="11">
        <f>('[1]NOx intensity'!Q41/'[1]NOx intensity'!$C$41)*100</f>
        <v>48.77740424654364</v>
      </c>
      <c r="Q116" s="11">
        <f>('[1]NOx intensity'!R41/'[1]NOx intensity'!$C$41)*100</f>
        <v>38.54994310418529</v>
      </c>
      <c r="R116" s="11">
        <f>('[1]NOx intensity'!S41/'[1]NOx intensity'!$C$41)*100</f>
        <v>27.544921052035836</v>
      </c>
    </row>
    <row r="119" spans="3:4" ht="12.75">
      <c r="C119" t="s">
        <v>38</v>
      </c>
      <c r="D119" t="s">
        <v>39</v>
      </c>
    </row>
    <row r="120" spans="1:4" ht="12.75">
      <c r="A120" t="s">
        <v>40</v>
      </c>
      <c r="B120" s="2" t="s">
        <v>41</v>
      </c>
      <c r="C120" s="12">
        <f>('[1]CO2 intensity'!R41/'[1]CO2 intensity'!C41)-1</f>
        <v>-0.21239934354219447</v>
      </c>
      <c r="D120" s="12">
        <f>(1+C120)^(1/16)-1</f>
        <v>-0.014811963639157044</v>
      </c>
    </row>
    <row r="121" spans="2:4" ht="12.75">
      <c r="B121" s="2" t="s">
        <v>42</v>
      </c>
      <c r="C121" s="12">
        <f>('[1]CO2 intensity Projections'!D37/'[1]CO2 intensity Projections'!B37)-1</f>
        <v>-0.15585584560199173</v>
      </c>
      <c r="D121" s="12">
        <f>(1+C121)^(1/10)-1</f>
        <v>-0.01680047121006767</v>
      </c>
    </row>
    <row r="122" spans="2:4" ht="12.75">
      <c r="B122" s="2" t="s">
        <v>43</v>
      </c>
      <c r="C122" s="12">
        <f>('[1]CO2 intensity Projections'!F37/'[1]CO2 intensity Projections'!D37)-1</f>
        <v>-0.08115622098122754</v>
      </c>
      <c r="D122" s="12">
        <f>(1+C122)^(1/10)-1</f>
        <v>-0.008428198030868916</v>
      </c>
    </row>
    <row r="123" spans="2:4" ht="12.75">
      <c r="B123" s="2" t="s">
        <v>44</v>
      </c>
      <c r="C123" s="12">
        <f>('[1]CO2 intensity Projections'!H37/'[1]CO2 intensity Projections'!F37)-1</f>
        <v>-0.11645424658120573</v>
      </c>
      <c r="D123" s="12">
        <f>(1+C123)^(1/10)-1</f>
        <v>-0.012304888246626344</v>
      </c>
    </row>
    <row r="124" spans="1:4" ht="12.75">
      <c r="A124" t="s">
        <v>45</v>
      </c>
      <c r="B124" s="2" t="s">
        <v>41</v>
      </c>
      <c r="C124" s="12">
        <f>('[1]SO2 intensity'!R41/'[1]SO2 intensity'!C41)-1</f>
        <v>-0.7149655480177008</v>
      </c>
      <c r="D124" s="12">
        <f>(1+C124)^(1/16)-1</f>
        <v>-0.07544854849030269</v>
      </c>
    </row>
    <row r="125" spans="1:4" ht="12.75">
      <c r="A125" t="s">
        <v>35</v>
      </c>
      <c r="B125" s="2" t="s">
        <v>41</v>
      </c>
      <c r="C125" s="12">
        <f>('[1]NOx intensity'!R41/'[1]NOx intensity'!C41)-1</f>
        <v>-0.6145005689581471</v>
      </c>
      <c r="D125" s="12">
        <f>(1+C125)^(1/16)-1</f>
        <v>-0.05783604778920315</v>
      </c>
    </row>
    <row r="126" spans="7:18" ht="12.75">
      <c r="G126" s="14" t="s">
        <v>54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7:18" ht="12.75">
      <c r="G127" s="14" t="s">
        <v>55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7:18" ht="12.75"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="14" customFormat="1" ht="12.75">
      <c r="A129" s="13" t="s">
        <v>46</v>
      </c>
    </row>
    <row r="130" s="14" customFormat="1" ht="12.75"/>
    <row r="131" spans="2:18" s="14" customFormat="1" ht="12.75">
      <c r="B131" s="13">
        <f aca="true" t="shared" si="3" ref="B131:P131">B113</f>
        <v>1990</v>
      </c>
      <c r="C131" s="13">
        <f t="shared" si="3"/>
        <v>1991</v>
      </c>
      <c r="D131" s="13">
        <f t="shared" si="3"/>
        <v>1992</v>
      </c>
      <c r="E131" s="13">
        <f t="shared" si="3"/>
        <v>1993</v>
      </c>
      <c r="F131" s="13">
        <f t="shared" si="3"/>
        <v>1994</v>
      </c>
      <c r="G131" s="13">
        <f t="shared" si="3"/>
        <v>1995</v>
      </c>
      <c r="H131" s="13">
        <f t="shared" si="3"/>
        <v>1996</v>
      </c>
      <c r="I131" s="13">
        <f t="shared" si="3"/>
        <v>1997</v>
      </c>
      <c r="J131" s="13">
        <f t="shared" si="3"/>
        <v>1998</v>
      </c>
      <c r="K131" s="13">
        <f t="shared" si="3"/>
        <v>1999</v>
      </c>
      <c r="L131" s="13">
        <f t="shared" si="3"/>
        <v>2000</v>
      </c>
      <c r="M131" s="13">
        <f t="shared" si="3"/>
        <v>2001</v>
      </c>
      <c r="N131" s="13">
        <f t="shared" si="3"/>
        <v>2002</v>
      </c>
      <c r="O131" s="13">
        <f t="shared" si="3"/>
        <v>2003</v>
      </c>
      <c r="P131" s="13">
        <f t="shared" si="3"/>
        <v>2004</v>
      </c>
      <c r="Q131" s="13">
        <v>2005</v>
      </c>
      <c r="R131" s="13">
        <f>R113</f>
        <v>2006</v>
      </c>
    </row>
    <row r="132" spans="1:18" s="14" customFormat="1" ht="12.75">
      <c r="A132" s="13" t="s">
        <v>47</v>
      </c>
      <c r="B132" s="15">
        <f>'[1]EU27 CO2 table'!C$41/'[1]EU27 CO2 table'!$C$41*100</f>
        <v>100</v>
      </c>
      <c r="C132" s="15">
        <f>'[1]EU27 CO2 table'!D$41/'[1]EU27 CO2 table'!$C$41*100</f>
        <v>99.19653527991913</v>
      </c>
      <c r="D132" s="15">
        <f>'[1]EU27 CO2 table'!E$41/'[1]EU27 CO2 table'!$C$41*100</f>
        <v>94.91685284518103</v>
      </c>
      <c r="E132" s="15">
        <f>'[1]EU27 CO2 table'!F$41/'[1]EU27 CO2 table'!$C$41*100</f>
        <v>90.5234631373795</v>
      </c>
      <c r="F132" s="15">
        <f>'[1]EU27 CO2 table'!G$41/'[1]EU27 CO2 table'!$C$41*100</f>
        <v>90.55237105004771</v>
      </c>
      <c r="G132" s="15">
        <f>'[1]EU27 CO2 table'!H$41/'[1]EU27 CO2 table'!$C$41*100</f>
        <v>90.26398370114646</v>
      </c>
      <c r="H132" s="15">
        <f>'[1]EU27 CO2 table'!I$41/'[1]EU27 CO2 table'!$C$41*100</f>
        <v>92.50575012254146</v>
      </c>
      <c r="I132" s="15">
        <f>'[1]EU27 CO2 table'!J$41/'[1]EU27 CO2 table'!$C$41*100</f>
        <v>89.45721884187311</v>
      </c>
      <c r="J132" s="15">
        <f>'[1]EU27 CO2 table'!K$41/'[1]EU27 CO2 table'!$C$41*100</f>
        <v>91.10524949665522</v>
      </c>
      <c r="K132" s="15">
        <f>'[1]EU27 CO2 table'!L$41/'[1]EU27 CO2 table'!$C$41*100</f>
        <v>89.27787767248736</v>
      </c>
      <c r="L132" s="15">
        <f>'[1]EU27 CO2 table'!M$41/'[1]EU27 CO2 table'!$C$41*100</f>
        <v>91.91371591198659</v>
      </c>
      <c r="M132" s="15">
        <f>'[1]EU27 CO2 table'!N$41/'[1]EU27 CO2 table'!$C$41*100</f>
        <v>94.37451918169562</v>
      </c>
      <c r="N132" s="15">
        <f>'[1]EU27 CO2 table'!O$41/'[1]EU27 CO2 table'!$C$41*100</f>
        <v>95.3193240231132</v>
      </c>
      <c r="O132" s="15">
        <f>'[1]EU27 CO2 table'!P$41/'[1]EU27 CO2 table'!$C$41*100</f>
        <v>98.7492097831756</v>
      </c>
      <c r="P132" s="15">
        <f>'[1]EU27 CO2 table'!Q$41/'[1]EU27 CO2 table'!$C$41*100</f>
        <v>97.81684405744708</v>
      </c>
      <c r="Q132" s="15">
        <f>'[1]EU27 CO2 table'!R$41/'[1]EU27 CO2 table'!$C$41*100</f>
        <v>97.85032327577186</v>
      </c>
      <c r="R132" s="15">
        <f>'[1]EU27 CO2 table'!S$41/'[1]EU27 CO2 table'!$C$41*100</f>
        <v>99.56268983404499</v>
      </c>
    </row>
    <row r="133" spans="1:18" s="14" customFormat="1" ht="12.75">
      <c r="A133" s="13" t="s">
        <v>48</v>
      </c>
      <c r="B133" s="15">
        <f>'[1]EU27 SO2 table'!C$41/'[1]EU27 SO2 table'!$C$41*100</f>
        <v>100</v>
      </c>
      <c r="C133" s="15">
        <f>'[1]EU27 SO2 table'!D$41/'[1]EU27 SO2 table'!$C$41*100</f>
        <v>93.88088870847706</v>
      </c>
      <c r="D133" s="15">
        <f>'[1]EU27 SO2 table'!E$41/'[1]EU27 SO2 table'!$C$41*100</f>
        <v>88.37757353350896</v>
      </c>
      <c r="E133" s="15">
        <f>'[1]EU27 SO2 table'!F$41/'[1]EU27 SO2 table'!$C$41*100</f>
        <v>81.13157979072005</v>
      </c>
      <c r="F133" s="15">
        <f>'[1]EU27 SO2 table'!G$41/'[1]EU27 SO2 table'!$C$41*100</f>
        <v>76.92504340545764</v>
      </c>
      <c r="G133" s="15">
        <f>'[1]EU27 SO2 table'!H$41/'[1]EU27 SO2 table'!$C$41*100</f>
        <v>71.98525367286544</v>
      </c>
      <c r="H133" s="15">
        <f>'[1]EU27 SO2 table'!I$41/'[1]EU27 SO2 table'!$C$41*100</f>
        <v>65.97286976476485</v>
      </c>
      <c r="I133" s="15">
        <f>'[1]EU27 SO2 table'!J$41/'[1]EU27 SO2 table'!$C$41*100</f>
        <v>64.92736452321897</v>
      </c>
      <c r="J133" s="15">
        <f>'[1]EU27 SO2 table'!K$41/'[1]EU27 SO2 table'!$C$41*100</f>
        <v>60.98215842680318</v>
      </c>
      <c r="K133" s="15">
        <f>'[1]EU27 SO2 table'!L$41/'[1]EU27 SO2 table'!$C$41*100</f>
        <v>55.00542870464697</v>
      </c>
      <c r="L133" s="15">
        <f>'[1]EU27 SO2 table'!M$41/'[1]EU27 SO2 table'!$C$41*100</f>
        <v>51.80980156191727</v>
      </c>
      <c r="M133" s="15">
        <f>'[1]EU27 SO2 table'!N$41/'[1]EU27 SO2 table'!$C$41*100</f>
        <v>50.59662953868461</v>
      </c>
      <c r="N133" s="15">
        <f>'[1]EU27 SO2 table'!O$41/'[1]EU27 SO2 table'!$C$41*100</f>
        <v>46.75322922748396</v>
      </c>
      <c r="O133" s="15">
        <f>'[1]EU27 SO2 table'!P$41/'[1]EU27 SO2 table'!$C$41*100</f>
        <v>42.97691503381011</v>
      </c>
      <c r="P133" s="15">
        <f>'[1]EU27 SO2 table'!Q$41/'[1]EU27 SO2 table'!$C$41*100</f>
        <v>39.62265175777971</v>
      </c>
      <c r="Q133" s="15">
        <f>'[1]EU27 SO2 table'!R$41/'[1]EU27 SO2 table'!$C$41*100</f>
        <v>38.92978442347792</v>
      </c>
      <c r="R133" s="15">
        <f>'[1]EU27 SO2 table'!S$41/'[1]EU27 SO2 table'!$C$41*100</f>
        <v>38.62587315623501</v>
      </c>
    </row>
    <row r="134" spans="1:18" s="14" customFormat="1" ht="12.75">
      <c r="A134" s="13" t="s">
        <v>49</v>
      </c>
      <c r="B134" s="15">
        <f>'[1]EU27 NOx table'!C$41/'[1]EU27 NOx table'!$C$41*100</f>
        <v>100</v>
      </c>
      <c r="C134" s="15">
        <f>'[1]EU27 NOx table'!D$41/'[1]EU27 NOx table'!$C$41*100</f>
        <v>95.70089509009246</v>
      </c>
      <c r="D134" s="15">
        <f>'[1]EU27 NOx table'!E$41/'[1]EU27 NOx table'!$C$41*100</f>
        <v>90.39673431792562</v>
      </c>
      <c r="E134" s="15">
        <f>'[1]EU27 NOx table'!F$41/'[1]EU27 NOx table'!$C$41*100</f>
        <v>83.86742213614218</v>
      </c>
      <c r="F134" s="15">
        <f>'[1]EU27 NOx table'!G$41/'[1]EU27 NOx table'!$C$41*100</f>
        <v>75.2856495994008</v>
      </c>
      <c r="G134" s="15">
        <f>'[1]EU27 NOx table'!H$41/'[1]EU27 NOx table'!$C$41*100</f>
        <v>74.30945169413455</v>
      </c>
      <c r="H134" s="15">
        <f>'[1]EU27 NOx table'!I$41/'[1]EU27 NOx table'!$C$41*100</f>
        <v>72.24361719423888</v>
      </c>
      <c r="I134" s="15">
        <f>'[1]EU27 NOx table'!J$41/'[1]EU27 NOx table'!$C$41*100</f>
        <v>66.11977433088705</v>
      </c>
      <c r="J134" s="15">
        <f>'[1]EU27 NOx table'!K$41/'[1]EU27 NOx table'!$C$41*100</f>
        <v>61.46621541746163</v>
      </c>
      <c r="K134" s="15">
        <f>'[1]EU27 NOx table'!L$41/'[1]EU27 NOx table'!$C$41*100</f>
        <v>57.876743202756295</v>
      </c>
      <c r="L134" s="15">
        <f>'[1]EU27 NOx table'!M$41/'[1]EU27 NOx table'!$C$41*100</f>
        <v>57.70320985659717</v>
      </c>
      <c r="M134" s="15">
        <f>'[1]EU27 NOx table'!N$41/'[1]EU27 NOx table'!$C$41*100</f>
        <v>58.74548228023775</v>
      </c>
      <c r="N134" s="15">
        <f>'[1]EU27 NOx table'!O$41/'[1]EU27 NOx table'!$C$41*100</f>
        <v>58.93025572192683</v>
      </c>
      <c r="O134" s="15">
        <f>'[1]EU27 NOx table'!P$41/'[1]EU27 NOx table'!$C$41*100</f>
        <v>60.35768261247314</v>
      </c>
      <c r="P134" s="15">
        <f>'[1]EU27 NOx table'!Q$41/'[1]EU27 NOx table'!$C$41*100</f>
        <v>58.84807740229343</v>
      </c>
      <c r="Q134" s="15">
        <f>'[1]EU27 NOx table'!R$41/'[1]EU27 NOx table'!$C$41*100</f>
        <v>56.93503040112944</v>
      </c>
      <c r="R134" s="15">
        <f>'[1]EU27 NOx table'!S$41/'[1]EU27 NOx table'!$C$41*100</f>
        <v>57.02677446773154</v>
      </c>
    </row>
    <row r="135" spans="1:18" s="14" customFormat="1" ht="12.75">
      <c r="A135" s="13" t="s">
        <v>50</v>
      </c>
      <c r="B135" s="15">
        <f>'[1]Electricity &amp; heat Production'!C41/'[1]Electricity &amp; heat Production'!$C$41*100</f>
        <v>100</v>
      </c>
      <c r="C135" s="15">
        <f>'[1]Electricity &amp; heat Production'!D41/'[1]Electricity &amp; heat Production'!$C$41*100</f>
        <v>101.35007671605001</v>
      </c>
      <c r="D135" s="15">
        <f>'[1]Electricity &amp; heat Production'!E41/'[1]Electricity &amp; heat Production'!$C$41*100</f>
        <v>101.35825137711598</v>
      </c>
      <c r="E135" s="15">
        <f>'[1]Electricity &amp; heat Production'!F41/'[1]Electricity &amp; heat Production'!$C$41*100</f>
        <v>98.08587167039767</v>
      </c>
      <c r="F135" s="15">
        <f>'[1]Electricity &amp; heat Production'!G41/'[1]Electricity &amp; heat Production'!$C$41*100</f>
        <v>98.72097995321579</v>
      </c>
      <c r="G135" s="15">
        <f>'[1]Electricity &amp; heat Production'!H41/'[1]Electricity &amp; heat Production'!$C$41*100</f>
        <v>102.93155922227533</v>
      </c>
      <c r="H135" s="15">
        <f>'[1]Electricity &amp; heat Production'!I41/'[1]Electricity &amp; heat Production'!$C$41*100</f>
        <v>107.34084563724626</v>
      </c>
      <c r="I135" s="15">
        <f>'[1]Electricity &amp; heat Production'!J41/'[1]Electricity &amp; heat Production'!$C$41*100</f>
        <v>104.14392434036775</v>
      </c>
      <c r="J135" s="15">
        <f>'[1]Electricity &amp; heat Production'!K41/'[1]Electricity &amp; heat Production'!$C$41*100</f>
        <v>105.86311844455065</v>
      </c>
      <c r="K135" s="15">
        <f>'[1]Electricity &amp; heat Production'!L41/'[1]Electricity &amp; heat Production'!$C$41*100</f>
        <v>106.59695148024247</v>
      </c>
      <c r="L135" s="15">
        <f>'[1]Electricity &amp; heat Production'!M41/'[1]Electricity &amp; heat Production'!$C$41*100</f>
        <v>109.71589908695324</v>
      </c>
      <c r="M135" s="15">
        <f>'[1]Electricity &amp; heat Production'!N41/'[1]Electricity &amp; heat Production'!$C$41*100</f>
        <v>115.24448524788087</v>
      </c>
      <c r="N135" s="15">
        <f>'[1]Electricity &amp; heat Production'!O41/'[1]Electricity &amp; heat Production'!$C$41*100</f>
        <v>115.93115677742286</v>
      </c>
      <c r="O135" s="15">
        <f>'[1]Electricity &amp; heat Production'!P41/'[1]Electricity &amp; heat Production'!$C$41*100</f>
        <v>120.48067007067938</v>
      </c>
      <c r="P135" s="15">
        <f>'[1]Electricity &amp; heat Production'!Q41/'[1]Electricity &amp; heat Production'!$C$41*100</f>
        <v>120.48821591166336</v>
      </c>
      <c r="Q135" s="15">
        <f>'[1]Electricity &amp; heat Production'!R41/'[1]Electricity &amp; heat Production'!$C$41*100</f>
        <v>124.23849888070025</v>
      </c>
      <c r="R135" s="15">
        <f>'[1]Electricity &amp; heat Production'!S41/'[1]Electricity &amp; heat Production'!$C$41*100</f>
        <v>127.22287898986342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Helpdesk</cp:lastModifiedBy>
  <dcterms:created xsi:type="dcterms:W3CDTF">2009-03-23T09:40:28Z</dcterms:created>
  <dcterms:modified xsi:type="dcterms:W3CDTF">2009-03-24T14:23:57Z</dcterms:modified>
  <cp:category/>
  <cp:version/>
  <cp:contentType/>
  <cp:contentStatus/>
</cp:coreProperties>
</file>