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81" yWindow="2280" windowWidth="1680" windowHeight="15480" activeTab="0"/>
  </bookViews>
  <sheets>
    <sheet name="RAW GDP (IMF)" sheetId="1" r:id="rId1"/>
  </sheets>
  <externalReferences>
    <externalReference r:id="rId4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<sst xmlns="http://schemas.openxmlformats.org/spreadsheetml/2006/main" count="60" uniqueCount="29">
  <si>
    <t>World</t>
  </si>
  <si>
    <t>Advanced economies</t>
  </si>
  <si>
    <t>Newly industrialized Asian economies</t>
  </si>
  <si>
    <t>Central and eastern Europe</t>
  </si>
  <si>
    <t>Commonwealth of Independent States</t>
  </si>
  <si>
    <t>n/a</t>
  </si>
  <si>
    <t>Developing Asia</t>
  </si>
  <si>
    <t>ASEAN-5</t>
  </si>
  <si>
    <t>Middle East and North Africa</t>
  </si>
  <si>
    <t>Sub-Saharan Africa</t>
  </si>
  <si>
    <t>Western Hemisphere</t>
  </si>
  <si>
    <t>European Union</t>
  </si>
  <si>
    <t>United States</t>
  </si>
  <si>
    <t>China</t>
  </si>
  <si>
    <t>India</t>
  </si>
  <si>
    <t>Russia</t>
  </si>
  <si>
    <t>Brazil</t>
  </si>
  <si>
    <t>euro area</t>
  </si>
  <si>
    <t>Real GDP constant US$</t>
  </si>
  <si>
    <t>GDP forecasts'!AN1</t>
  </si>
  <si>
    <t>Gross domestic product (Constant 2000 billion US$ prices)</t>
  </si>
  <si>
    <t>Indexing values using year 2000 as reference (index=100 for year 2000)</t>
  </si>
  <si>
    <t>BRIC</t>
  </si>
  <si>
    <t>Calcoulating aggregate values for BRIC</t>
  </si>
  <si>
    <t>Values for Russia not available</t>
  </si>
  <si>
    <t>BRIC indexed</t>
  </si>
  <si>
    <t>B_IC indexed (NO RUSSIA)</t>
  </si>
  <si>
    <t>Index=100 in 2000</t>
  </si>
  <si>
    <t>Source:International Monetary Fund, 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</si>
</sst>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0.0"/>
    <numFmt numFmtId="177" formatCode="#,##0.0"/>
    <numFmt numFmtId="178" formatCode="0.0%"/>
    <numFmt numFmtId="179" formatCode="_-* ###0_-;\(###0\);_-* &quot;–&quot;_-;_-@_-"/>
    <numFmt numFmtId="180" formatCode="_-####_-;\(####\);_-\ &quot;–&quot;_-;_-@_-"/>
    <numFmt numFmtId="181" formatCode="_-* #,##0.0_-;\-* #,##0.0_-;_-* &quot;-&quot;?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000"/>
    <numFmt numFmtId="191" formatCode="0.000000000"/>
    <numFmt numFmtId="192" formatCode="0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.5"/>
      <color indexed="45"/>
      <name val="Arial"/>
      <family val="2"/>
    </font>
    <font>
      <sz val="7.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Genev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45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sz val="14"/>
      <name val="Arial"/>
      <family val="0"/>
    </font>
    <font>
      <b/>
      <sz val="10"/>
      <color indexed="15"/>
      <name val="Arial"/>
      <family val="0"/>
    </font>
    <font>
      <b/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>
      <alignment/>
      <protection/>
    </xf>
    <xf numFmtId="0" fontId="6" fillId="0" borderId="0">
      <alignment horizontal="right"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2" applyNumberFormat="0" applyAlignment="0">
      <protection/>
    </xf>
    <xf numFmtId="0" fontId="11" fillId="0" borderId="0" applyAlignment="0">
      <protection/>
    </xf>
    <xf numFmtId="0" fontId="11" fillId="0" borderId="0">
      <alignment horizontal="right"/>
      <protection/>
    </xf>
    <xf numFmtId="178" fontId="11" fillId="0" borderId="0">
      <alignment horizontal="right"/>
      <protection/>
    </xf>
    <xf numFmtId="176" fontId="12" fillId="0" borderId="0">
      <alignment horizontal="right"/>
      <protection/>
    </xf>
    <xf numFmtId="0" fontId="13" fillId="0" borderId="0">
      <alignment/>
      <protection/>
    </xf>
    <xf numFmtId="0" fontId="14" fillId="0" borderId="0">
      <alignment horizontal="left"/>
      <protection/>
    </xf>
    <xf numFmtId="178" fontId="15" fillId="0" borderId="0">
      <alignment horizontal="right" vertical="center"/>
      <protection/>
    </xf>
    <xf numFmtId="0" fontId="4" fillId="20" borderId="1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4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" fillId="3" borderId="0" applyNumberFormat="0" applyBorder="0" applyAlignment="0" applyProtection="0"/>
    <xf numFmtId="0" fontId="28" fillId="20" borderId="9" applyNumberFormat="0" applyAlignment="0" applyProtection="0"/>
    <xf numFmtId="178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8" fillId="20" borderId="9" applyNumberForma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14" fillId="0" borderId="0">
      <alignment horizontal="left"/>
      <protection/>
    </xf>
    <xf numFmtId="179" fontId="6" fillId="24" borderId="0">
      <alignment horizontal="right" vertical="center"/>
      <protection/>
    </xf>
    <xf numFmtId="180" fontId="11" fillId="0" borderId="0">
      <alignment horizontal="right" vertical="center"/>
      <protection/>
    </xf>
    <xf numFmtId="178" fontId="11" fillId="0" borderId="0">
      <alignment horizontal="right" vertical="center"/>
      <protection/>
    </xf>
    <xf numFmtId="0" fontId="6" fillId="0" borderId="0">
      <alignment vertical="center"/>
      <protection/>
    </xf>
    <xf numFmtId="0" fontId="13" fillId="0" borderId="0">
      <alignment horizontal="left" vertical="center"/>
      <protection/>
    </xf>
  </cellStyleXfs>
  <cellXfs count="20">
    <xf numFmtId="0" fontId="0" fillId="0" borderId="0" xfId="0" applyAlignment="1">
      <alignment/>
    </xf>
    <xf numFmtId="0" fontId="34" fillId="25" borderId="0" xfId="0" applyNumberFormat="1" applyFont="1" applyFill="1" applyAlignment="1">
      <alignment horizontal="left" vertical="top"/>
    </xf>
    <xf numFmtId="0" fontId="16" fillId="25" borderId="0" xfId="0" applyNumberFormat="1" applyFont="1" applyFill="1" applyAlignment="1">
      <alignment horizontal="left" vertical="top"/>
    </xf>
    <xf numFmtId="0" fontId="0" fillId="0" borderId="0" xfId="0" applyNumberFormat="1" applyAlignment="1">
      <alignment/>
    </xf>
    <xf numFmtId="0" fontId="35" fillId="22" borderId="0" xfId="0" applyFont="1" applyFill="1" applyAlignment="1">
      <alignment/>
    </xf>
    <xf numFmtId="3" fontId="31" fillId="22" borderId="0" xfId="0" applyNumberFormat="1" applyFont="1" applyFill="1" applyAlignment="1">
      <alignment horizontal="right" vertical="top"/>
    </xf>
    <xf numFmtId="0" fontId="25" fillId="22" borderId="0" xfId="72" applyFill="1" applyAlignment="1" applyProtection="1" quotePrefix="1">
      <alignment/>
      <protection/>
    </xf>
    <xf numFmtId="0" fontId="31" fillId="22" borderId="0" xfId="0" applyNumberFormat="1" applyFont="1" applyFill="1" applyAlignment="1">
      <alignment horizontal="left" vertical="top"/>
    </xf>
    <xf numFmtId="0" fontId="0" fillId="22" borderId="0" xfId="0" applyNumberFormat="1" applyFill="1" applyAlignment="1">
      <alignment/>
    </xf>
    <xf numFmtId="3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87" fontId="0" fillId="0" borderId="0" xfId="0" applyNumberFormat="1" applyAlignment="1">
      <alignment/>
    </xf>
    <xf numFmtId="0" fontId="39" fillId="22" borderId="0" xfId="0" applyFont="1" applyFill="1" applyAlignment="1">
      <alignment/>
    </xf>
    <xf numFmtId="0" fontId="40" fillId="0" borderId="0" xfId="0" applyFont="1" applyFill="1" applyAlignment="1">
      <alignment/>
    </xf>
    <xf numFmtId="187" fontId="0" fillId="26" borderId="0" xfId="0" applyNumberFormat="1" applyFill="1" applyAlignment="1">
      <alignment/>
    </xf>
    <xf numFmtId="187" fontId="35" fillId="0" borderId="0" xfId="0" applyNumberFormat="1" applyFont="1" applyAlignment="1">
      <alignment/>
    </xf>
    <xf numFmtId="187" fontId="0" fillId="0" borderId="0" xfId="0" applyNumberForma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01_Main head" xfId="41"/>
    <cellStyle name="C02_Column heads" xfId="42"/>
    <cellStyle name="C03_Sub head bold" xfId="43"/>
    <cellStyle name="C03a_Sub head" xfId="44"/>
    <cellStyle name="C04_Total text white bold" xfId="45"/>
    <cellStyle name="C04a_Total text black with rule" xfId="46"/>
    <cellStyle name="C05_Main text" xfId="47"/>
    <cellStyle name="C06_Figs" xfId="48"/>
    <cellStyle name="C07_Figs 1 dec percent" xfId="49"/>
    <cellStyle name="C08_Figs 1 decimal" xfId="50"/>
    <cellStyle name="C09_Notes" xfId="51"/>
    <cellStyle name="C10_Text subhead" xfId="52"/>
    <cellStyle name="C15c_Previous year %" xfId="53"/>
    <cellStyle name="Calculation" xfId="54"/>
    <cellStyle name="Check Cell" xfId="55"/>
    <cellStyle name="Controlecel" xfId="56"/>
    <cellStyle name="Explanatory Text" xfId="57"/>
    <cellStyle name="Gekoppelde cel" xfId="58"/>
    <cellStyle name="Goed" xfId="59"/>
    <cellStyle name="Good" xfId="60"/>
    <cellStyle name="Heading 1" xfId="61"/>
    <cellStyle name="Heading 2" xfId="62"/>
    <cellStyle name="Heading 3" xfId="63"/>
    <cellStyle name="Heading 4" xfId="64"/>
    <cellStyle name="Hyperlink_timeline of trade" xfId="65"/>
    <cellStyle name="Input" xfId="66"/>
    <cellStyle name="Invoer" xfId="67"/>
    <cellStyle name="Kop 1" xfId="68"/>
    <cellStyle name="Kop 2" xfId="69"/>
    <cellStyle name="Kop 3" xfId="70"/>
    <cellStyle name="Kop 4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al" xfId="79"/>
    <cellStyle name="Neutral" xfId="80"/>
    <cellStyle name="Note" xfId="81"/>
    <cellStyle name="Notitie" xfId="82"/>
    <cellStyle name="Ongeldig" xfId="83"/>
    <cellStyle name="Output" xfId="84"/>
    <cellStyle name="Percent_Copy of Statistical_Review_of_World_Energy_2010" xfId="85"/>
    <cellStyle name="Percent" xfId="86"/>
    <cellStyle name="Standaard 2" xfId="87"/>
    <cellStyle name="Titel" xfId="88"/>
    <cellStyle name="Title" xfId="89"/>
    <cellStyle name="Totaal" xfId="90"/>
    <cellStyle name="Total" xfId="91"/>
    <cellStyle name="Uitvoer" xfId="92"/>
    <cellStyle name="Verklarende tekst" xfId="93"/>
    <cellStyle name="Waarschuwingstekst" xfId="94"/>
    <cellStyle name="Warning Text" xfId="95"/>
    <cellStyle name="X01_Page_head" xfId="96"/>
    <cellStyle name="X02_Text subhead" xfId="97"/>
    <cellStyle name="X03_Col head general" xfId="98"/>
    <cellStyle name="X05_Figs" xfId="99"/>
    <cellStyle name="X06_Figs %" xfId="100"/>
    <cellStyle name="X07_Notes" xfId="101"/>
    <cellStyle name="X09_Folio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gorpn\Local%20Settings\Temp\12\wz2dfe\data%20sources\BP\Copy%20of%20Statistical_Review_of_World_Energy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12.8515625" defaultRowHeight="12.75"/>
  <cols>
    <col min="1" max="1" width="38.28125" style="0" customWidth="1"/>
    <col min="2" max="22" width="12.8515625" style="0" customWidth="1"/>
    <col min="23" max="26" width="12.8515625" style="0" hidden="1" customWidth="1"/>
    <col min="27" max="27" width="12.8515625" style="0" customWidth="1"/>
    <col min="28" max="31" width="12.8515625" style="0" hidden="1" customWidth="1"/>
    <col min="32" max="32" width="12.8515625" style="0" customWidth="1"/>
    <col min="33" max="36" width="12.8515625" style="0" hidden="1" customWidth="1"/>
    <col min="37" max="51" width="12.8515625" style="0" customWidth="1"/>
  </cols>
  <sheetData>
    <row r="1" ht="12.75">
      <c r="A1" t="s">
        <v>28</v>
      </c>
    </row>
    <row r="3" ht="18">
      <c r="A3" s="13" t="s">
        <v>20</v>
      </c>
    </row>
    <row r="4" ht="15">
      <c r="A4" s="11" t="s">
        <v>18</v>
      </c>
    </row>
    <row r="6" spans="2:51" s="1" customFormat="1" ht="15">
      <c r="B6" s="2">
        <v>1980</v>
      </c>
      <c r="C6" s="2">
        <v>1981</v>
      </c>
      <c r="D6" s="2">
        <v>1982</v>
      </c>
      <c r="E6" s="2">
        <v>1983</v>
      </c>
      <c r="F6" s="2">
        <v>1984</v>
      </c>
      <c r="G6" s="2">
        <v>1985</v>
      </c>
      <c r="H6" s="2">
        <v>1986</v>
      </c>
      <c r="I6" s="2">
        <v>1987</v>
      </c>
      <c r="J6" s="2">
        <v>1988</v>
      </c>
      <c r="K6" s="2">
        <v>1989</v>
      </c>
      <c r="L6" s="2">
        <v>1990</v>
      </c>
      <c r="M6" s="2">
        <v>1991</v>
      </c>
      <c r="N6" s="2">
        <v>1992</v>
      </c>
      <c r="O6" s="2">
        <v>1993</v>
      </c>
      <c r="P6" s="2">
        <v>1994</v>
      </c>
      <c r="Q6" s="2">
        <v>1995</v>
      </c>
      <c r="R6" s="2">
        <v>1996</v>
      </c>
      <c r="S6" s="2">
        <v>1997</v>
      </c>
      <c r="T6" s="2">
        <v>1998</v>
      </c>
      <c r="U6" s="2">
        <v>1999</v>
      </c>
      <c r="V6" s="2">
        <v>2000</v>
      </c>
      <c r="W6" s="2">
        <v>2001</v>
      </c>
      <c r="X6" s="2">
        <v>2002</v>
      </c>
      <c r="Y6" s="2">
        <v>2003</v>
      </c>
      <c r="Z6" s="2">
        <v>2004</v>
      </c>
      <c r="AA6" s="2">
        <v>2005</v>
      </c>
      <c r="AB6" s="2">
        <v>2006</v>
      </c>
      <c r="AC6" s="2">
        <v>2007</v>
      </c>
      <c r="AD6" s="2">
        <v>2008</v>
      </c>
      <c r="AE6" s="2">
        <v>2009</v>
      </c>
      <c r="AF6" s="2">
        <v>2010</v>
      </c>
      <c r="AG6" s="2">
        <v>2011</v>
      </c>
      <c r="AH6" s="2">
        <v>2012</v>
      </c>
      <c r="AI6" s="2">
        <v>2013</v>
      </c>
      <c r="AJ6" s="2">
        <v>2014</v>
      </c>
      <c r="AK6" s="2">
        <v>2015</v>
      </c>
      <c r="AL6" s="2">
        <v>2020</v>
      </c>
      <c r="AM6" s="2">
        <v>2050</v>
      </c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8" customFormat="1" ht="15">
      <c r="A7" s="4" t="s">
        <v>0</v>
      </c>
      <c r="B7" s="5">
        <v>17187.605460942184</v>
      </c>
      <c r="C7" s="5">
        <v>17567.96716979283</v>
      </c>
      <c r="D7" s="5">
        <v>17728.538389724737</v>
      </c>
      <c r="E7" s="5">
        <v>18226.533033092106</v>
      </c>
      <c r="F7" s="5">
        <v>19066.229409926662</v>
      </c>
      <c r="G7" s="5">
        <v>19761.002809624388</v>
      </c>
      <c r="H7" s="5">
        <v>20448.48809737122</v>
      </c>
      <c r="I7" s="5">
        <v>21190.563730424823</v>
      </c>
      <c r="J7" s="5">
        <v>22139.477174273245</v>
      </c>
      <c r="K7" s="5">
        <v>22968.600594449777</v>
      </c>
      <c r="L7" s="5">
        <v>23653.983636188157</v>
      </c>
      <c r="M7" s="5">
        <v>24005.008753349186</v>
      </c>
      <c r="N7" s="5">
        <v>24496.87138270531</v>
      </c>
      <c r="O7" s="5">
        <v>25001.996870616695</v>
      </c>
      <c r="P7" s="5">
        <v>25850.564644405425</v>
      </c>
      <c r="Q7" s="5">
        <v>26699.755692974144</v>
      </c>
      <c r="R7" s="5">
        <v>27699.127548562166</v>
      </c>
      <c r="S7" s="5">
        <v>28817.341327697624</v>
      </c>
      <c r="T7" s="5">
        <v>29560.828733952225</v>
      </c>
      <c r="U7" s="5">
        <v>30633.59120870735</v>
      </c>
      <c r="V7" s="5">
        <v>32113.5</v>
      </c>
      <c r="W7" s="5">
        <v>32846.330069999996</v>
      </c>
      <c r="X7" s="5">
        <v>33795.917472323694</v>
      </c>
      <c r="Y7" s="5">
        <v>35016.96397059875</v>
      </c>
      <c r="Z7" s="5">
        <v>36738.74808903309</v>
      </c>
      <c r="AA7" s="5">
        <v>38384.644003421774</v>
      </c>
      <c r="AB7" s="5">
        <v>40334.20007235556</v>
      </c>
      <c r="AC7" s="5">
        <v>42424.31832010503</v>
      </c>
      <c r="AD7" s="5">
        <v>43705.9569765554</v>
      </c>
      <c r="AE7" s="5">
        <v>43441.972996417004</v>
      </c>
      <c r="AF7" s="5">
        <v>45273.92099767591</v>
      </c>
      <c r="AG7" s="5">
        <v>47238.80916897504</v>
      </c>
      <c r="AH7" s="5">
        <v>49346.132446003016</v>
      </c>
      <c r="AI7" s="5">
        <v>51582.00570713142</v>
      </c>
      <c r="AJ7" s="5">
        <v>53942.91410834683</v>
      </c>
      <c r="AK7" s="5">
        <v>56416.73614935561</v>
      </c>
      <c r="AL7" s="5">
        <v>68298.72</v>
      </c>
      <c r="AM7" s="5">
        <v>137406.43931785278</v>
      </c>
      <c r="AN7" s="6" t="s">
        <v>19</v>
      </c>
      <c r="AO7" s="4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s="10" customFormat="1" ht="15">
      <c r="A8" s="4" t="s">
        <v>1</v>
      </c>
      <c r="B8" s="5">
        <v>14220.784630873191</v>
      </c>
      <c r="C8" s="5">
        <v>14476.332130689983</v>
      </c>
      <c r="D8" s="5">
        <v>14497.467575600791</v>
      </c>
      <c r="E8" s="5">
        <v>14922.67829959316</v>
      </c>
      <c r="F8" s="5">
        <v>15628.520983163919</v>
      </c>
      <c r="G8" s="5">
        <v>16207.40140038031</v>
      </c>
      <c r="H8" s="5">
        <v>16748.56653313901</v>
      </c>
      <c r="I8" s="5">
        <v>17338.451046436167</v>
      </c>
      <c r="J8" s="5">
        <v>18147.63655677334</v>
      </c>
      <c r="K8" s="5">
        <v>18873.90497177541</v>
      </c>
      <c r="L8" s="5">
        <v>19446.161770519637</v>
      </c>
      <c r="M8" s="5">
        <v>19707.907107950832</v>
      </c>
      <c r="N8" s="5">
        <v>20137.53948290416</v>
      </c>
      <c r="O8" s="5">
        <v>20433.561313302853</v>
      </c>
      <c r="P8" s="5">
        <v>21140.153863516865</v>
      </c>
      <c r="Q8" s="5">
        <v>21748.990294786152</v>
      </c>
      <c r="R8" s="5">
        <v>22396.240245958987</v>
      </c>
      <c r="S8" s="5">
        <v>23170.702233664248</v>
      </c>
      <c r="T8" s="5">
        <v>23776.38439005223</v>
      </c>
      <c r="U8" s="5">
        <v>24653.970737889056</v>
      </c>
      <c r="V8" s="5">
        <v>25680.069</v>
      </c>
      <c r="W8" s="5">
        <v>26036.25155703</v>
      </c>
      <c r="X8" s="5">
        <v>26484.335446326484</v>
      </c>
      <c r="Y8" s="5">
        <v>26993.36437360488</v>
      </c>
      <c r="Z8" s="5">
        <v>27850.94355975431</v>
      </c>
      <c r="AA8" s="5">
        <v>28589.829092394593</v>
      </c>
      <c r="AB8" s="5">
        <v>29445.23677883904</v>
      </c>
      <c r="AC8" s="5">
        <v>30256.453052096054</v>
      </c>
      <c r="AD8" s="5">
        <v>30402.894284868198</v>
      </c>
      <c r="AE8" s="5">
        <v>29441.554767580667</v>
      </c>
      <c r="AF8" s="5">
        <v>30126.36533147459</v>
      </c>
      <c r="AG8" s="5">
        <v>30843.37282636368</v>
      </c>
      <c r="AH8" s="5">
        <v>31592.558352316053</v>
      </c>
      <c r="AI8" s="5">
        <v>32362.468999361998</v>
      </c>
      <c r="AJ8" s="5">
        <v>33128.81226526689</v>
      </c>
      <c r="AK8" s="5">
        <v>33892.76267610394</v>
      </c>
      <c r="AL8" s="5">
        <v>34828.2</v>
      </c>
      <c r="AM8" s="5">
        <v>75265.2242514146</v>
      </c>
      <c r="AN8" s="4"/>
      <c r="AO8" s="4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10" customFormat="1" ht="15">
      <c r="A9" s="4" t="s">
        <v>2</v>
      </c>
      <c r="B9" s="5">
        <v>270.11962280798946</v>
      </c>
      <c r="C9" s="5">
        <v>290.7891763452568</v>
      </c>
      <c r="D9" s="5">
        <v>308.67561858225355</v>
      </c>
      <c r="E9" s="5">
        <v>339.07090674404805</v>
      </c>
      <c r="F9" s="5">
        <v>371.59119740986966</v>
      </c>
      <c r="G9" s="5">
        <v>389.487029477129</v>
      </c>
      <c r="H9" s="5">
        <v>432.27217966519163</v>
      </c>
      <c r="I9" s="5">
        <v>483.358105858024</v>
      </c>
      <c r="J9" s="5">
        <v>529.0257796994902</v>
      </c>
      <c r="K9" s="5">
        <v>567.8562719294328</v>
      </c>
      <c r="L9" s="5">
        <v>612.4386678386126</v>
      </c>
      <c r="M9" s="5">
        <v>663.9876305105886</v>
      </c>
      <c r="N9" s="5">
        <v>706.2106039347569</v>
      </c>
      <c r="O9" s="5">
        <v>754.3812292291467</v>
      </c>
      <c r="P9" s="5">
        <v>816.9496083814122</v>
      </c>
      <c r="Q9" s="5">
        <v>876.7013027384286</v>
      </c>
      <c r="R9" s="5">
        <v>932.8452541657975</v>
      </c>
      <c r="S9" s="5">
        <v>987.0528918853722</v>
      </c>
      <c r="T9" s="5">
        <v>961.3895166963526</v>
      </c>
      <c r="U9" s="5">
        <v>1039.0024923792494</v>
      </c>
      <c r="V9" s="5">
        <v>1121.385</v>
      </c>
      <c r="W9" s="5">
        <v>1137.67872405</v>
      </c>
      <c r="X9" s="5">
        <v>1203.5730757469762</v>
      </c>
      <c r="Y9" s="5">
        <v>1241.5337705560357</v>
      </c>
      <c r="Z9" s="5">
        <v>1314.6228636286696</v>
      </c>
      <c r="AA9" s="5">
        <v>1378.368926286024</v>
      </c>
      <c r="AB9" s="5">
        <v>1458.052433914619</v>
      </c>
      <c r="AC9" s="5">
        <v>1542.415347740919</v>
      </c>
      <c r="AD9" s="5">
        <v>1569.6852510889785</v>
      </c>
      <c r="AE9" s="5">
        <v>1555.6522649442427</v>
      </c>
      <c r="AF9" s="5">
        <v>1636.7173044704873</v>
      </c>
      <c r="AG9" s="5">
        <v>1717.3911004078377</v>
      </c>
      <c r="AH9" s="5">
        <v>1793.5917435329334</v>
      </c>
      <c r="AI9" s="5">
        <v>1872.4021647437705</v>
      </c>
      <c r="AJ9" s="5">
        <v>1953.8516589101243</v>
      </c>
      <c r="AK9" s="5">
        <v>2038.746513489769</v>
      </c>
      <c r="AL9" s="5">
        <v>2352.06</v>
      </c>
      <c r="AM9" s="5">
        <v>6163.694075187969</v>
      </c>
      <c r="AN9" s="4"/>
      <c r="AO9" s="4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s="10" customFormat="1" ht="15">
      <c r="A10" s="4" t="s">
        <v>3</v>
      </c>
      <c r="B10" s="5">
        <v>405.73336065924207</v>
      </c>
      <c r="C10" s="5">
        <v>403.54240051168216</v>
      </c>
      <c r="D10" s="5">
        <v>408.4857949179503</v>
      </c>
      <c r="E10" s="5">
        <v>425.40527654345175</v>
      </c>
      <c r="F10" s="5">
        <v>440.9878718232384</v>
      </c>
      <c r="G10" s="5">
        <v>451.0732644518359</v>
      </c>
      <c r="H10" s="5">
        <v>469.99127716294583</v>
      </c>
      <c r="I10" s="5">
        <v>490.5533955388247</v>
      </c>
      <c r="J10" s="5">
        <v>498.99581947604787</v>
      </c>
      <c r="K10" s="5">
        <v>501.44588894967524</v>
      </c>
      <c r="L10" s="5">
        <v>497.17356997582397</v>
      </c>
      <c r="M10" s="5">
        <v>465.20530942637845</v>
      </c>
      <c r="N10" s="5">
        <v>460.3346098366843</v>
      </c>
      <c r="O10" s="5">
        <v>473.56002317729224</v>
      </c>
      <c r="P10" s="5">
        <v>473.8631015921257</v>
      </c>
      <c r="Q10" s="5">
        <v>501.6978201796471</v>
      </c>
      <c r="R10" s="5">
        <v>527.3897655510468</v>
      </c>
      <c r="S10" s="5">
        <v>553.5641196153452</v>
      </c>
      <c r="T10" s="5">
        <v>571.3556704197824</v>
      </c>
      <c r="U10" s="5">
        <v>572.8526222762822</v>
      </c>
      <c r="V10" s="5">
        <v>602.83</v>
      </c>
      <c r="W10" s="5">
        <v>604.1622543000001</v>
      </c>
      <c r="X10" s="5">
        <v>630.6366442834261</v>
      </c>
      <c r="Y10" s="5">
        <v>661.001798705673</v>
      </c>
      <c r="Z10" s="5">
        <v>709.2549300111871</v>
      </c>
      <c r="AA10" s="5">
        <v>751.28537716365</v>
      </c>
      <c r="AB10" s="5">
        <v>800.4720308065541</v>
      </c>
      <c r="AC10" s="5">
        <v>844.8902237960098</v>
      </c>
      <c r="AD10" s="5">
        <v>870.5579887949325</v>
      </c>
      <c r="AE10" s="5">
        <v>838.7216831447018</v>
      </c>
      <c r="AF10" s="5">
        <v>862.0465331529562</v>
      </c>
      <c r="AG10" s="5">
        <v>891.5630064481135</v>
      </c>
      <c r="AH10" s="5">
        <v>926.984804694297</v>
      </c>
      <c r="AI10" s="5">
        <v>964.0920064262097</v>
      </c>
      <c r="AJ10" s="5">
        <v>1003.0702462460214</v>
      </c>
      <c r="AK10" s="5">
        <v>1042.9222271293759</v>
      </c>
      <c r="AL10" s="5">
        <v>1264.792</v>
      </c>
      <c r="AM10" s="5">
        <v>4019.760047733792</v>
      </c>
      <c r="AN10" s="4"/>
      <c r="AO10" s="4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s="10" customFormat="1" ht="15">
      <c r="A11" s="4" t="s">
        <v>4</v>
      </c>
      <c r="B11" s="5" t="s">
        <v>5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5">
        <v>445.0676630703814</v>
      </c>
      <c r="O11" s="5">
        <v>402.0118173449527</v>
      </c>
      <c r="P11" s="5">
        <v>345.53317712616024</v>
      </c>
      <c r="Q11" s="5">
        <v>326.64287833267304</v>
      </c>
      <c r="R11" s="5">
        <v>314.6877489856972</v>
      </c>
      <c r="S11" s="5">
        <v>319.02099928923025</v>
      </c>
      <c r="T11" s="5">
        <v>307.3894936551449</v>
      </c>
      <c r="U11" s="5">
        <v>323.7272452429159</v>
      </c>
      <c r="V11" s="5">
        <v>353.358</v>
      </c>
      <c r="W11" s="5">
        <v>374.84569998</v>
      </c>
      <c r="X11" s="5">
        <v>394.468872373953</v>
      </c>
      <c r="Y11" s="5">
        <v>424.9928737182495</v>
      </c>
      <c r="Z11" s="5">
        <v>459.6425427124984</v>
      </c>
      <c r="AA11" s="5">
        <v>490.48915375393415</v>
      </c>
      <c r="AB11" s="5">
        <v>531.9894410530545</v>
      </c>
      <c r="AC11" s="5">
        <v>577.7884120333119</v>
      </c>
      <c r="AD11" s="5">
        <v>609.7921121758371</v>
      </c>
      <c r="AE11" s="5">
        <v>569.393384744188</v>
      </c>
      <c r="AF11" s="5">
        <v>591.9413627800578</v>
      </c>
      <c r="AG11" s="5">
        <v>613.5294642806466</v>
      </c>
      <c r="AH11" s="5">
        <v>639.3774606107902</v>
      </c>
      <c r="AI11" s="5">
        <v>668.6865234051888</v>
      </c>
      <c r="AJ11" s="5">
        <v>701.9202436184268</v>
      </c>
      <c r="AK11" s="5">
        <v>737.2338510748699</v>
      </c>
      <c r="AL11" s="5">
        <v>989.77</v>
      </c>
      <c r="AM11" s="5" t="s">
        <v>5</v>
      </c>
      <c r="AN11" s="4"/>
      <c r="AO11" s="4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10" customFormat="1" ht="15">
      <c r="A12" s="4" t="s">
        <v>6</v>
      </c>
      <c r="B12" s="5">
        <v>597.6519267829171</v>
      </c>
      <c r="C12" s="5">
        <v>632.6265175382534</v>
      </c>
      <c r="D12" s="5">
        <v>667.8068781785557</v>
      </c>
      <c r="E12" s="5">
        <v>714.5333254447092</v>
      </c>
      <c r="F12" s="5">
        <v>770.9957488213502</v>
      </c>
      <c r="G12" s="5">
        <v>823.8475074030538</v>
      </c>
      <c r="H12" s="5">
        <v>873.8962434777893</v>
      </c>
      <c r="I12" s="5">
        <v>937.01776914419</v>
      </c>
      <c r="J12" s="5">
        <v>1020.9277103710522</v>
      </c>
      <c r="K12" s="5">
        <v>1082.469232752219</v>
      </c>
      <c r="L12" s="5">
        <v>1141.0416429364418</v>
      </c>
      <c r="M12" s="5">
        <v>1210.7706977362877</v>
      </c>
      <c r="N12" s="5">
        <v>1318.686690025523</v>
      </c>
      <c r="O12" s="5">
        <v>1436.695961915907</v>
      </c>
      <c r="P12" s="5">
        <v>1570.639126445327</v>
      </c>
      <c r="Q12" s="5">
        <v>1710.4260086989611</v>
      </c>
      <c r="R12" s="5">
        <v>1853.5373528468035</v>
      </c>
      <c r="S12" s="5">
        <v>1971.7003590907873</v>
      </c>
      <c r="T12" s="5">
        <v>2041.4394007918286</v>
      </c>
      <c r="U12" s="5">
        <v>2169.5601375855235</v>
      </c>
      <c r="V12" s="5">
        <v>2321.169</v>
      </c>
      <c r="W12" s="5">
        <v>2454.8683344</v>
      </c>
      <c r="X12" s="5">
        <v>2623.836921856752</v>
      </c>
      <c r="Y12" s="5">
        <v>2837.81082283417</v>
      </c>
      <c r="Z12" s="5">
        <v>3082.146334680192</v>
      </c>
      <c r="AA12" s="5">
        <v>3360.4641487018134</v>
      </c>
      <c r="AB12" s="5">
        <v>3690.6297513117665</v>
      </c>
      <c r="AC12" s="5">
        <v>4082.4639120085367</v>
      </c>
      <c r="AD12" s="5">
        <v>4404.36619147041</v>
      </c>
      <c r="AE12" s="5">
        <v>4696.199495317239</v>
      </c>
      <c r="AF12" s="5">
        <v>5104.815813404792</v>
      </c>
      <c r="AG12" s="5">
        <v>5546.6886702131105</v>
      </c>
      <c r="AH12" s="5">
        <v>6022.039889250374</v>
      </c>
      <c r="AI12" s="5">
        <v>6537.044740579066</v>
      </c>
      <c r="AJ12" s="5">
        <v>7098.38077245259</v>
      </c>
      <c r="AK12" s="5">
        <v>7703.375765688723</v>
      </c>
      <c r="AL12" s="5">
        <v>11055.82</v>
      </c>
      <c r="AM12" s="5">
        <v>61259.27037964739</v>
      </c>
      <c r="AN12" s="4"/>
      <c r="AO12" s="4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s="10" customFormat="1" ht="15">
      <c r="A13" s="4" t="s">
        <v>7</v>
      </c>
      <c r="B13" s="5">
        <v>181.7420449054523</v>
      </c>
      <c r="C13" s="5">
        <v>192.96279875791492</v>
      </c>
      <c r="D13" s="5">
        <v>200.63307000854203</v>
      </c>
      <c r="E13" s="5">
        <v>209.4890137187191</v>
      </c>
      <c r="F13" s="5">
        <v>218.29802674559122</v>
      </c>
      <c r="G13" s="5">
        <v>220.4526282695702</v>
      </c>
      <c r="H13" s="5">
        <v>230.61990348536276</v>
      </c>
      <c r="I13" s="5">
        <v>243.7698503820981</v>
      </c>
      <c r="J13" s="5">
        <v>263.55421143910917</v>
      </c>
      <c r="K13" s="5">
        <v>286.16189169635595</v>
      </c>
      <c r="L13" s="5">
        <v>308.2507281163976</v>
      </c>
      <c r="M13" s="5">
        <v>327.9510321503166</v>
      </c>
      <c r="N13" s="5">
        <v>349.21537707494315</v>
      </c>
      <c r="O13" s="5">
        <v>373.8804591577464</v>
      </c>
      <c r="P13" s="5">
        <v>403.1291274776569</v>
      </c>
      <c r="Q13" s="5">
        <v>436.8266912435142</v>
      </c>
      <c r="R13" s="5">
        <v>469.6542170904643</v>
      </c>
      <c r="S13" s="5">
        <v>488.1773794125122</v>
      </c>
      <c r="T13" s="5">
        <v>447.3315780770673</v>
      </c>
      <c r="U13" s="5">
        <v>461.63276862819123</v>
      </c>
      <c r="V13" s="5">
        <v>489.123</v>
      </c>
      <c r="W13" s="5">
        <v>502.97007212999995</v>
      </c>
      <c r="X13" s="5">
        <v>528.4052686776141</v>
      </c>
      <c r="Y13" s="5">
        <v>558.8149918900108</v>
      </c>
      <c r="Z13" s="5">
        <v>592.6791803985454</v>
      </c>
      <c r="AA13" s="5">
        <v>625.5076802008209</v>
      </c>
      <c r="AB13" s="5">
        <v>661.2616992010999</v>
      </c>
      <c r="AC13" s="5">
        <v>702.901348399793</v>
      </c>
      <c r="AD13" s="5">
        <v>735.9939438824554</v>
      </c>
      <c r="AE13" s="5">
        <v>748.4616812918242</v>
      </c>
      <c r="AF13" s="5">
        <v>788.8411889975181</v>
      </c>
      <c r="AG13" s="5">
        <v>833.1030681121688</v>
      </c>
      <c r="AH13" s="5">
        <v>881.5563425535726</v>
      </c>
      <c r="AI13" s="5">
        <v>933.4271177494248</v>
      </c>
      <c r="AJ13" s="5">
        <v>989.3580706449704</v>
      </c>
      <c r="AK13" s="5">
        <v>1048.195195106227</v>
      </c>
      <c r="AL13" s="5">
        <v>1327.67</v>
      </c>
      <c r="AM13" s="5">
        <v>6530.143385140257</v>
      </c>
      <c r="AN13" s="4"/>
      <c r="AO13" s="4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s="10" customFormat="1" ht="15">
      <c r="A14" s="4" t="s">
        <v>8</v>
      </c>
      <c r="B14" s="5">
        <v>414.71317239192683</v>
      </c>
      <c r="C14" s="5">
        <v>425.52474479618434</v>
      </c>
      <c r="D14" s="5">
        <v>432.1033573507334</v>
      </c>
      <c r="E14" s="5">
        <v>443.8781738385409</v>
      </c>
      <c r="F14" s="5">
        <v>458.5217147934743</v>
      </c>
      <c r="G14" s="5">
        <v>471.2273515104015</v>
      </c>
      <c r="H14" s="5">
        <v>466.43496934554076</v>
      </c>
      <c r="I14" s="5">
        <v>465.4834420080759</v>
      </c>
      <c r="J14" s="5">
        <v>464.24525605233435</v>
      </c>
      <c r="K14" s="5">
        <v>483.7899813321376</v>
      </c>
      <c r="L14" s="5">
        <v>521.7674948667103</v>
      </c>
      <c r="M14" s="5">
        <v>558.36948463161</v>
      </c>
      <c r="N14" s="5">
        <v>585.5062415847062</v>
      </c>
      <c r="O14" s="5">
        <v>595.9926583714883</v>
      </c>
      <c r="P14" s="5">
        <v>610.5229593825853</v>
      </c>
      <c r="Q14" s="5">
        <v>622.629629667142</v>
      </c>
      <c r="R14" s="5">
        <v>654.3401567060896</v>
      </c>
      <c r="S14" s="5">
        <v>678.766674755928</v>
      </c>
      <c r="T14" s="5">
        <v>705.9716430801454</v>
      </c>
      <c r="U14" s="5">
        <v>719.3568654329449</v>
      </c>
      <c r="V14" s="5">
        <v>755.67</v>
      </c>
      <c r="W14" s="5">
        <v>777.6977804999999</v>
      </c>
      <c r="X14" s="5">
        <v>807.3280659370499</v>
      </c>
      <c r="Y14" s="5">
        <v>862.8157239089035</v>
      </c>
      <c r="Z14" s="5">
        <v>912.867664052859</v>
      </c>
      <c r="AA14" s="5">
        <v>961.706084079687</v>
      </c>
      <c r="AB14" s="5">
        <v>1016.3021384728908</v>
      </c>
      <c r="AC14" s="5">
        <v>1073.2658733342964</v>
      </c>
      <c r="AD14" s="5">
        <v>1127.8736409695455</v>
      </c>
      <c r="AE14" s="5">
        <v>1155.1681830810085</v>
      </c>
      <c r="AF14" s="5">
        <v>1207.2778198197927</v>
      </c>
      <c r="AG14" s="5">
        <v>1264.9615540507825</v>
      </c>
      <c r="AH14" s="5">
        <v>1325.856803262787</v>
      </c>
      <c r="AI14" s="5">
        <v>1388.0527459038444</v>
      </c>
      <c r="AJ14" s="5">
        <v>1454.1934592461628</v>
      </c>
      <c r="AK14" s="5">
        <v>1524.1401646359031</v>
      </c>
      <c r="AL14" s="5">
        <v>1919.3139999999999</v>
      </c>
      <c r="AM14" s="5">
        <v>4201.13917246929</v>
      </c>
      <c r="AN14" s="4"/>
      <c r="AO14" s="4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s="10" customFormat="1" ht="15">
      <c r="A15" s="4" t="s">
        <v>9</v>
      </c>
      <c r="B15" s="5">
        <v>203.0215305572653</v>
      </c>
      <c r="C15" s="5">
        <v>216.6970608556027</v>
      </c>
      <c r="D15" s="5">
        <v>217.85205618996306</v>
      </c>
      <c r="E15" s="5">
        <v>215.965457383358</v>
      </c>
      <c r="F15" s="5">
        <v>221.88507057023585</v>
      </c>
      <c r="G15" s="5">
        <v>227.0527738638166</v>
      </c>
      <c r="H15" s="5">
        <v>228.95547610879538</v>
      </c>
      <c r="I15" s="5">
        <v>231.00462761996909</v>
      </c>
      <c r="J15" s="5">
        <v>241.65856104580206</v>
      </c>
      <c r="K15" s="5">
        <v>249.43996671147687</v>
      </c>
      <c r="L15" s="5">
        <v>256.1823290116881</v>
      </c>
      <c r="M15" s="5">
        <v>255.91846121280608</v>
      </c>
      <c r="N15" s="5">
        <v>252.64270490928214</v>
      </c>
      <c r="O15" s="5">
        <v>255.578413140328</v>
      </c>
      <c r="P15" s="5">
        <v>260.2529423166646</v>
      </c>
      <c r="Q15" s="5">
        <v>269.39042312140265</v>
      </c>
      <c r="R15" s="5">
        <v>284.44665386965784</v>
      </c>
      <c r="S15" s="5">
        <v>295.2044263190083</v>
      </c>
      <c r="T15" s="5">
        <v>302.25390801950624</v>
      </c>
      <c r="U15" s="5">
        <v>310.08530677629165</v>
      </c>
      <c r="V15" s="5">
        <v>321.329</v>
      </c>
      <c r="W15" s="5">
        <v>337.2669184</v>
      </c>
      <c r="X15" s="5">
        <v>362.251651715072</v>
      </c>
      <c r="Y15" s="5">
        <v>380.2120886071053</v>
      </c>
      <c r="Z15" s="5">
        <v>407.25657446972866</v>
      </c>
      <c r="AA15" s="5">
        <v>432.88115813536405</v>
      </c>
      <c r="AB15" s="5">
        <v>460.8063216466764</v>
      </c>
      <c r="AC15" s="5">
        <v>492.749415863224</v>
      </c>
      <c r="AD15" s="5">
        <v>520.0526609962052</v>
      </c>
      <c r="AE15" s="5">
        <v>531.036173196445</v>
      </c>
      <c r="AF15" s="5">
        <v>556.0798391243893</v>
      </c>
      <c r="AG15" s="5">
        <v>588.6160705115574</v>
      </c>
      <c r="AH15" s="5">
        <v>621.2312869786027</v>
      </c>
      <c r="AI15" s="5">
        <v>655.7965957860921</v>
      </c>
      <c r="AJ15" s="5">
        <v>691.6949014394228</v>
      </c>
      <c r="AK15" s="5">
        <v>728.859668493763</v>
      </c>
      <c r="AL15" s="5">
        <v>972.3779999999999</v>
      </c>
      <c r="AM15" s="5" t="s">
        <v>5</v>
      </c>
      <c r="AN15" s="4"/>
      <c r="AO15" s="4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s="10" customFormat="1" ht="15">
      <c r="A16" s="4" t="s">
        <v>10</v>
      </c>
      <c r="B16" s="5">
        <v>1293.9900469204163</v>
      </c>
      <c r="C16" s="5">
        <v>1308.2498172374794</v>
      </c>
      <c r="D16" s="5">
        <v>1300.0340083852282</v>
      </c>
      <c r="E16" s="5">
        <v>1267.4421557950104</v>
      </c>
      <c r="F16" s="5">
        <v>1313.8939108048976</v>
      </c>
      <c r="G16" s="5">
        <v>1355.610042472953</v>
      </c>
      <c r="H16" s="5">
        <v>1413.1828009767792</v>
      </c>
      <c r="I16" s="5">
        <v>1459.2525602886221</v>
      </c>
      <c r="J16" s="5">
        <v>1472.6484987920717</v>
      </c>
      <c r="K16" s="5">
        <v>1494.7971322139044</v>
      </c>
      <c r="L16" s="5">
        <v>1504.1844582042079</v>
      </c>
      <c r="M16" s="5">
        <v>1562.2459782908902</v>
      </c>
      <c r="N16" s="5">
        <v>1614.612463483201</v>
      </c>
      <c r="O16" s="5">
        <v>1678.0828794227255</v>
      </c>
      <c r="P16" s="5">
        <v>1760.543872117558</v>
      </c>
      <c r="Q16" s="5">
        <v>1783.5717859648557</v>
      </c>
      <c r="R16" s="5">
        <v>1845.1941911699414</v>
      </c>
      <c r="S16" s="5">
        <v>1942.6573483475377</v>
      </c>
      <c r="T16" s="5">
        <v>1987.1830547716631</v>
      </c>
      <c r="U16" s="5">
        <v>1995.8471728904676</v>
      </c>
      <c r="V16" s="5">
        <v>2079.074</v>
      </c>
      <c r="W16" s="5">
        <v>2093.35723838</v>
      </c>
      <c r="X16" s="5">
        <v>2104.6823010396356</v>
      </c>
      <c r="Y16" s="5">
        <v>2150.816937078425</v>
      </c>
      <c r="Z16" s="5">
        <v>2279.435789915715</v>
      </c>
      <c r="AA16" s="5">
        <v>2387.1619253471317</v>
      </c>
      <c r="AB16" s="5">
        <v>2520.4133040200086</v>
      </c>
      <c r="AC16" s="5">
        <v>2666.9501335157315</v>
      </c>
      <c r="AD16" s="5">
        <v>2780.34885319282</v>
      </c>
      <c r="AE16" s="5">
        <v>2730.6362156977325</v>
      </c>
      <c r="AF16" s="5">
        <v>2840.080115222898</v>
      </c>
      <c r="AG16" s="5">
        <v>2953.6833198318136</v>
      </c>
      <c r="AH16" s="5">
        <v>3079.3330082574594</v>
      </c>
      <c r="AI16" s="5">
        <v>3210.019901127906</v>
      </c>
      <c r="AJ16" s="5">
        <v>3341.983819263274</v>
      </c>
      <c r="AK16" s="5">
        <v>3476.398408474043</v>
      </c>
      <c r="AL16" s="5">
        <v>4161.5</v>
      </c>
      <c r="AM16" s="5">
        <v>7272.7372706371625</v>
      </c>
      <c r="AN16" s="4"/>
      <c r="AO16" s="4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39" s="4" customFormat="1" ht="15">
      <c r="A17" s="4" t="s">
        <v>11</v>
      </c>
      <c r="B17" s="5">
        <v>5453.380787747072</v>
      </c>
      <c r="C17" s="5">
        <v>5445.146182757574</v>
      </c>
      <c r="D17" s="5">
        <v>5491.865537005634</v>
      </c>
      <c r="E17" s="5">
        <v>5600.3848000168655</v>
      </c>
      <c r="F17" s="5">
        <v>5741.906523913292</v>
      </c>
      <c r="G17" s="5">
        <v>5884.076129445385</v>
      </c>
      <c r="H17" s="5">
        <v>6052.949114360467</v>
      </c>
      <c r="I17" s="5">
        <v>6224.9133986994475</v>
      </c>
      <c r="J17" s="5">
        <v>6469.05450219644</v>
      </c>
      <c r="K17" s="5">
        <v>6695.083266503184</v>
      </c>
      <c r="L17" s="5">
        <v>6855.698314066595</v>
      </c>
      <c r="M17" s="5">
        <v>6908.555748068049</v>
      </c>
      <c r="N17" s="5">
        <v>6955.879354942315</v>
      </c>
      <c r="O17" s="5">
        <v>6937.515833445268</v>
      </c>
      <c r="P17" s="5">
        <v>7136.622537865148</v>
      </c>
      <c r="Q17" s="5">
        <v>7352.933566987841</v>
      </c>
      <c r="R17" s="5">
        <v>7500.948119691306</v>
      </c>
      <c r="S17" s="5">
        <v>7707.749259351195</v>
      </c>
      <c r="T17" s="5">
        <v>7937.748497250233</v>
      </c>
      <c r="U17" s="5">
        <v>8178.659164141777</v>
      </c>
      <c r="V17" s="5">
        <v>8502.943</v>
      </c>
      <c r="W17" s="5">
        <v>8678.61380238</v>
      </c>
      <c r="X17" s="5">
        <v>8799.6804649232</v>
      </c>
      <c r="Y17" s="5">
        <v>8935.635528106264</v>
      </c>
      <c r="Z17" s="5">
        <v>9175.6466983912</v>
      </c>
      <c r="AA17" s="5">
        <v>9374.207692944385</v>
      </c>
      <c r="AB17" s="5">
        <v>9695.649274735448</v>
      </c>
      <c r="AC17" s="5">
        <v>9995.050924339279</v>
      </c>
      <c r="AD17" s="5">
        <v>10089.704056592773</v>
      </c>
      <c r="AE17" s="5">
        <v>9677.842337002656</v>
      </c>
      <c r="AF17" s="5">
        <v>9776.459550416714</v>
      </c>
      <c r="AG17" s="5">
        <v>9955.270995593835</v>
      </c>
      <c r="AH17" s="5">
        <v>10178.269065895136</v>
      </c>
      <c r="AI17" s="5">
        <v>10409.315773690956</v>
      </c>
      <c r="AJ17" s="5">
        <v>10638.94527965858</v>
      </c>
      <c r="AK17" s="5">
        <v>10861.512014909038</v>
      </c>
      <c r="AL17" s="5">
        <v>11819.96</v>
      </c>
      <c r="AM17" s="5">
        <v>23988.246206975942</v>
      </c>
    </row>
    <row r="18" spans="1:39" s="4" customFormat="1" ht="15">
      <c r="A18" s="4" t="s">
        <v>12</v>
      </c>
      <c r="B18" s="5">
        <v>5176.036549764005</v>
      </c>
      <c r="C18" s="5">
        <v>5307.404357397016</v>
      </c>
      <c r="D18" s="5">
        <v>5204.334564776366</v>
      </c>
      <c r="E18" s="5">
        <v>5439.466400412963</v>
      </c>
      <c r="F18" s="5">
        <v>5830.346455946639</v>
      </c>
      <c r="G18" s="5">
        <v>6071.547888829152</v>
      </c>
      <c r="H18" s="5">
        <v>6281.9270231770815</v>
      </c>
      <c r="I18" s="5">
        <v>6482.885868648516</v>
      </c>
      <c r="J18" s="5">
        <v>6749.397306708657</v>
      </c>
      <c r="K18" s="5">
        <v>6990.5532724773575</v>
      </c>
      <c r="L18" s="5">
        <v>7121.765957401757</v>
      </c>
      <c r="M18" s="5">
        <v>7105.101025061437</v>
      </c>
      <c r="N18" s="5">
        <v>7346.177102841772</v>
      </c>
      <c r="O18" s="5">
        <v>7555.69007381482</v>
      </c>
      <c r="P18" s="5">
        <v>7863.5088874220355</v>
      </c>
      <c r="Q18" s="5">
        <v>8061.2761359407</v>
      </c>
      <c r="R18" s="5">
        <v>8362.848476186242</v>
      </c>
      <c r="S18" s="5">
        <v>8735.580632769861</v>
      </c>
      <c r="T18" s="5">
        <v>9116.015169326987</v>
      </c>
      <c r="U18" s="5">
        <v>9555.954061398708</v>
      </c>
      <c r="V18" s="5">
        <v>9951.475</v>
      </c>
      <c r="W18" s="5">
        <v>10058.950929999999</v>
      </c>
      <c r="X18" s="5">
        <v>10241.420299870199</v>
      </c>
      <c r="Y18" s="5">
        <v>10496.431665336968</v>
      </c>
      <c r="Z18" s="5">
        <v>10871.469168739457</v>
      </c>
      <c r="AA18" s="5">
        <v>11203.483837152762</v>
      </c>
      <c r="AB18" s="5">
        <v>11502.952960119856</v>
      </c>
      <c r="AC18" s="5">
        <v>11749.231182996024</v>
      </c>
      <c r="AD18" s="5">
        <v>11800.810307889376</v>
      </c>
      <c r="AE18" s="5">
        <v>11512.870536376875</v>
      </c>
      <c r="AF18" s="5">
        <v>11869.884651709921</v>
      </c>
      <c r="AG18" s="5">
        <v>12172.566710328523</v>
      </c>
      <c r="AH18" s="5">
        <v>12464.4648600422</v>
      </c>
      <c r="AI18" s="5">
        <v>12776.575060137657</v>
      </c>
      <c r="AJ18" s="5">
        <v>13082.318501326752</v>
      </c>
      <c r="AK18" s="5">
        <v>13394.985913508463</v>
      </c>
      <c r="AL18" s="5">
        <v>13727.9</v>
      </c>
      <c r="AM18" s="5">
        <v>31170.40823529412</v>
      </c>
    </row>
    <row r="19" spans="1:39" s="4" customFormat="1" ht="15">
      <c r="A19" s="4" t="s">
        <v>13</v>
      </c>
      <c r="B19" s="5">
        <v>183.02870276719904</v>
      </c>
      <c r="C19" s="5">
        <v>192.65418224572605</v>
      </c>
      <c r="D19" s="5">
        <v>210.02195677517824</v>
      </c>
      <c r="E19" s="5">
        <v>232.9038489658339</v>
      </c>
      <c r="F19" s="5">
        <v>268.2376918924405</v>
      </c>
      <c r="G19" s="5">
        <v>304.3746737441901</v>
      </c>
      <c r="H19" s="5">
        <v>331.3453135846628</v>
      </c>
      <c r="I19" s="5">
        <v>369.68859327268</v>
      </c>
      <c r="J19" s="5">
        <v>411.34140707671287</v>
      </c>
      <c r="K19" s="5">
        <v>428.09122917287664</v>
      </c>
      <c r="L19" s="5">
        <v>444.4956850747812</v>
      </c>
      <c r="M19" s="5">
        <v>485.38928810166107</v>
      </c>
      <c r="N19" s="5">
        <v>554.309713119216</v>
      </c>
      <c r="O19" s="5">
        <v>631.935245344431</v>
      </c>
      <c r="P19" s="5">
        <v>714.6998044271911</v>
      </c>
      <c r="Q19" s="5">
        <v>792.8093460530389</v>
      </c>
      <c r="R19" s="5">
        <v>872.0664963779611</v>
      </c>
      <c r="S19" s="5">
        <v>953.1599598761478</v>
      </c>
      <c r="T19" s="5">
        <v>1027.4873735472897</v>
      </c>
      <c r="U19" s="5">
        <v>1105.5764139368837</v>
      </c>
      <c r="V19" s="5">
        <v>1198.478</v>
      </c>
      <c r="W19" s="5">
        <v>1298.04755224</v>
      </c>
      <c r="X19" s="5">
        <v>1416.2218013959296</v>
      </c>
      <c r="Y19" s="5">
        <v>1557.8864681895645</v>
      </c>
      <c r="Z19" s="5">
        <v>1715.3108958001203</v>
      </c>
      <c r="AA19" s="5">
        <v>1893.7546882902068</v>
      </c>
      <c r="AB19" s="5">
        <v>2113.543857413168</v>
      </c>
      <c r="AC19" s="5">
        <v>2388.642725894066</v>
      </c>
      <c r="AD19" s="5">
        <v>2616.853651925985</v>
      </c>
      <c r="AE19" s="5">
        <v>2845.4358184217203</v>
      </c>
      <c r="AF19" s="5">
        <v>3131.1175745912606</v>
      </c>
      <c r="AG19" s="5">
        <v>3441.348703881763</v>
      </c>
      <c r="AH19" s="5">
        <v>3778.222328504749</v>
      </c>
      <c r="AI19" s="5">
        <v>4143.236387661593</v>
      </c>
      <c r="AJ19" s="5">
        <v>4542.1886194295275</v>
      </c>
      <c r="AK19" s="5">
        <v>4973.015209982418</v>
      </c>
      <c r="AL19" s="5">
        <v>7391.61</v>
      </c>
      <c r="AM19" s="5">
        <v>24995.78260869565</v>
      </c>
    </row>
    <row r="20" spans="1:39" s="4" customFormat="1" ht="15">
      <c r="A20" s="4" t="s">
        <v>14</v>
      </c>
      <c r="B20" s="5">
        <v>156.12125293405595</v>
      </c>
      <c r="C20" s="5">
        <v>165.76330151526324</v>
      </c>
      <c r="D20" s="5">
        <v>172.51318315296476</v>
      </c>
      <c r="E20" s="5">
        <v>183.49364726065096</v>
      </c>
      <c r="F20" s="5">
        <v>192.02059704885343</v>
      </c>
      <c r="G20" s="5">
        <v>201.41232445051287</v>
      </c>
      <c r="H20" s="5">
        <v>211.2412458836979</v>
      </c>
      <c r="I20" s="5">
        <v>220.01409482524787</v>
      </c>
      <c r="J20" s="5">
        <v>238.1828587759168</v>
      </c>
      <c r="K20" s="5">
        <v>254.40311145855677</v>
      </c>
      <c r="L20" s="5">
        <v>268.7260066336735</v>
      </c>
      <c r="M20" s="5">
        <v>274.4659941353687</v>
      </c>
      <c r="N20" s="5">
        <v>286.50132797820464</v>
      </c>
      <c r="O20" s="5">
        <v>300.6516285670482</v>
      </c>
      <c r="P20" s="5">
        <v>319.2890230219195</v>
      </c>
      <c r="Q20" s="5">
        <v>342.7599591042608</v>
      </c>
      <c r="R20" s="5">
        <v>368.6726120125429</v>
      </c>
      <c r="S20" s="5">
        <v>385.7015999614023</v>
      </c>
      <c r="T20" s="5">
        <v>408.76269862309454</v>
      </c>
      <c r="U20" s="5">
        <v>437.0327268598677</v>
      </c>
      <c r="V20" s="5">
        <v>461.913</v>
      </c>
      <c r="W20" s="5">
        <v>479.85832005000003</v>
      </c>
      <c r="X20" s="5">
        <v>501.73026227787904</v>
      </c>
      <c r="Y20" s="5">
        <v>536.1088198491593</v>
      </c>
      <c r="Z20" s="5">
        <v>578.4453333526475</v>
      </c>
      <c r="AA20" s="5">
        <v>631.7259330077599</v>
      </c>
      <c r="AB20" s="5">
        <v>693.7424678511317</v>
      </c>
      <c r="AC20" s="5">
        <v>758.7600119381397</v>
      </c>
      <c r="AD20" s="5">
        <v>814.4985224151154</v>
      </c>
      <c r="AE20" s="5">
        <v>860.6642986656042</v>
      </c>
      <c r="AF20" s="5">
        <v>936.2048041594843</v>
      </c>
      <c r="AG20" s="5">
        <v>1015.1268691501289</v>
      </c>
      <c r="AH20" s="5">
        <v>1096.651708011576</v>
      </c>
      <c r="AI20" s="5">
        <v>1185.3379316384721</v>
      </c>
      <c r="AJ20" s="5">
        <v>1281.2910372046065</v>
      </c>
      <c r="AK20" s="5">
        <v>1384.8065401003666</v>
      </c>
      <c r="AL20" s="5">
        <v>1983.75</v>
      </c>
      <c r="AM20" s="5">
        <v>7132.053571428571</v>
      </c>
    </row>
    <row r="21" spans="1:39" s="4" customFormat="1" ht="15">
      <c r="A21" s="4" t="s">
        <v>15</v>
      </c>
      <c r="B21" s="5" t="s">
        <v>5</v>
      </c>
      <c r="C21" s="5" t="s">
        <v>5</v>
      </c>
      <c r="D21" s="5" t="s">
        <v>5</v>
      </c>
      <c r="E21" s="5" t="s">
        <v>5</v>
      </c>
      <c r="F21" s="5" t="s">
        <v>5</v>
      </c>
      <c r="G21" s="5" t="s">
        <v>5</v>
      </c>
      <c r="H21" s="5" t="s">
        <v>5</v>
      </c>
      <c r="I21" s="5" t="s">
        <v>5</v>
      </c>
      <c r="J21" s="5" t="s">
        <v>5</v>
      </c>
      <c r="K21" s="5" t="s">
        <v>5</v>
      </c>
      <c r="L21" s="5" t="s">
        <v>5</v>
      </c>
      <c r="M21" s="5" t="s">
        <v>5</v>
      </c>
      <c r="N21" s="5">
        <v>313.84463194523806</v>
      </c>
      <c r="O21" s="5">
        <v>286.54014896600233</v>
      </c>
      <c r="P21" s="5">
        <v>250.14955004732</v>
      </c>
      <c r="Q21" s="5">
        <v>239.89341849537988</v>
      </c>
      <c r="R21" s="5">
        <v>231.23806395606655</v>
      </c>
      <c r="S21" s="5">
        <v>234.43146161929982</v>
      </c>
      <c r="T21" s="5">
        <v>221.90109999574824</v>
      </c>
      <c r="U21" s="5">
        <v>235.9940388564782</v>
      </c>
      <c r="V21" s="5">
        <v>259.702</v>
      </c>
      <c r="W21" s="5">
        <v>272.92342881999997</v>
      </c>
      <c r="X21" s="5">
        <v>285.87091628322077</v>
      </c>
      <c r="Y21" s="5">
        <v>306.6051338412428</v>
      </c>
      <c r="Z21" s="5">
        <v>328.53046696223004</v>
      </c>
      <c r="AA21" s="5">
        <v>349.5169931917773</v>
      </c>
      <c r="AB21" s="5">
        <v>376.34591758917816</v>
      </c>
      <c r="AC21" s="5">
        <v>406.6831620060418</v>
      </c>
      <c r="AD21" s="5">
        <v>429.5224883843011</v>
      </c>
      <c r="AE21" s="5">
        <v>395.5902118019413</v>
      </c>
      <c r="AF21" s="5">
        <v>411.4138202740189</v>
      </c>
      <c r="AG21" s="5">
        <v>424.936992546426</v>
      </c>
      <c r="AH21" s="5">
        <v>440.65966127064377</v>
      </c>
      <c r="AI21" s="5">
        <v>458.669421626775</v>
      </c>
      <c r="AJ21" s="5">
        <v>479.06645080651765</v>
      </c>
      <c r="AK21" s="5">
        <v>503.0533079984</v>
      </c>
      <c r="AL21" s="5">
        <v>659.36</v>
      </c>
      <c r="AM21" s="5" t="s">
        <v>5</v>
      </c>
    </row>
    <row r="22" spans="1:39" s="4" customFormat="1" ht="15">
      <c r="A22" s="4" t="s">
        <v>16</v>
      </c>
      <c r="B22" s="5">
        <v>429.31660750046314</v>
      </c>
      <c r="C22" s="5">
        <v>410.4266767704427</v>
      </c>
      <c r="D22" s="5">
        <v>412.8728197639946</v>
      </c>
      <c r="E22" s="5">
        <v>398.8351438920187</v>
      </c>
      <c r="F22" s="5">
        <v>420.00132497836813</v>
      </c>
      <c r="G22" s="5">
        <v>453.18562966490896</v>
      </c>
      <c r="H22" s="5">
        <v>487.3739535668297</v>
      </c>
      <c r="I22" s="5">
        <v>504.9242896347712</v>
      </c>
      <c r="J22" s="5">
        <v>506.25728975940694</v>
      </c>
      <c r="K22" s="5">
        <v>522.457523031708</v>
      </c>
      <c r="L22" s="5">
        <v>500.68149347174636</v>
      </c>
      <c r="M22" s="5">
        <v>505.8435196694401</v>
      </c>
      <c r="N22" s="5">
        <v>503.09173092243844</v>
      </c>
      <c r="O22" s="5">
        <v>527.8740295876778</v>
      </c>
      <c r="P22" s="5">
        <v>558.7652177991488</v>
      </c>
      <c r="Q22" s="5">
        <v>582.3451099902728</v>
      </c>
      <c r="R22" s="5">
        <v>594.8655298550638</v>
      </c>
      <c r="S22" s="5">
        <v>614.9243955217765</v>
      </c>
      <c r="T22" s="5">
        <v>615.1703652799853</v>
      </c>
      <c r="U22" s="5">
        <v>616.7267463041436</v>
      </c>
      <c r="V22" s="5">
        <v>643.283</v>
      </c>
      <c r="W22" s="5">
        <v>651.74217145</v>
      </c>
      <c r="X22" s="5">
        <v>669.065478367141</v>
      </c>
      <c r="Y22" s="5">
        <v>676.7396594040122</v>
      </c>
      <c r="Z22" s="5">
        <v>715.3814939559812</v>
      </c>
      <c r="AA22" s="5">
        <v>738.0090106098089</v>
      </c>
      <c r="AB22" s="5">
        <v>767.1972669794268</v>
      </c>
      <c r="AC22" s="5">
        <v>813.9349244838136</v>
      </c>
      <c r="AD22" s="5">
        <v>855.7467615545471</v>
      </c>
      <c r="AE22" s="5">
        <v>854.1636300456712</v>
      </c>
      <c r="AF22" s="5">
        <v>901.1084631529812</v>
      </c>
      <c r="AG22" s="5">
        <v>938.0358879729905</v>
      </c>
      <c r="AH22" s="5">
        <v>976.5422611742817</v>
      </c>
      <c r="AI22" s="5">
        <v>1016.5902593050391</v>
      </c>
      <c r="AJ22" s="5">
        <v>1058.2501281313596</v>
      </c>
      <c r="AK22" s="5">
        <v>1101.6172183821827</v>
      </c>
      <c r="AL22" s="5">
        <v>1385.57</v>
      </c>
      <c r="AM22" s="5">
        <v>1755.16784409257</v>
      </c>
    </row>
    <row r="23" spans="1:39" s="4" customFormat="1" ht="15" hidden="1">
      <c r="A23" s="4" t="s">
        <v>17</v>
      </c>
      <c r="B23" s="5" t="e">
        <v>#VALUE!</v>
      </c>
      <c r="C23" s="5" t="e">
        <v>#VALUE!</v>
      </c>
      <c r="D23" s="5" t="e">
        <v>#VALUE!</v>
      </c>
      <c r="E23" s="5" t="e">
        <v>#VALUE!</v>
      </c>
      <c r="F23" s="5" t="e">
        <v>#VALUE!</v>
      </c>
      <c r="G23" s="5" t="e">
        <v>#VALUE!</v>
      </c>
      <c r="H23" s="5" t="e">
        <v>#VALUE!</v>
      </c>
      <c r="I23" s="5" t="e">
        <v>#VALUE!</v>
      </c>
      <c r="J23" s="5" t="e">
        <v>#VALUE!</v>
      </c>
      <c r="K23" s="5" t="e">
        <v>#VALUE!</v>
      </c>
      <c r="L23" s="5" t="e">
        <v>#VALUE!</v>
      </c>
      <c r="M23" s="5">
        <v>6882.911889285714</v>
      </c>
      <c r="N23" s="5">
        <v>7398.021415904459</v>
      </c>
      <c r="O23" s="5">
        <v>6613.131022474209</v>
      </c>
      <c r="P23" s="5">
        <v>6862.956135253906</v>
      </c>
      <c r="Q23" s="5">
        <v>7913.59765549764</v>
      </c>
      <c r="R23" s="5">
        <v>7850.796736785095</v>
      </c>
      <c r="S23" s="5">
        <v>7051.159873194962</v>
      </c>
      <c r="T23" s="5">
        <v>7155.017528862122</v>
      </c>
      <c r="U23" s="5">
        <v>7020.231858703669</v>
      </c>
      <c r="V23" s="5">
        <v>6264.684</v>
      </c>
      <c r="W23" s="5">
        <v>6196.642394693878</v>
      </c>
      <c r="X23" s="5">
        <v>6656.793343780193</v>
      </c>
      <c r="Y23" s="5">
        <v>8038.963383173397</v>
      </c>
      <c r="Z23" s="5">
        <v>8946.769766531297</v>
      </c>
      <c r="AA23" s="5">
        <v>8996.05535166</v>
      </c>
      <c r="AB23" s="5">
        <v>9220.64530175194</v>
      </c>
      <c r="AC23" s="5">
        <v>10297.771137703126</v>
      </c>
      <c r="AD23" s="5">
        <v>11142.017511988053</v>
      </c>
      <c r="AE23" s="5">
        <v>10108.274389286691</v>
      </c>
      <c r="AF23" s="5">
        <v>9985.423743824982</v>
      </c>
      <c r="AG23" s="5">
        <v>9997.040712039596</v>
      </c>
      <c r="AH23" s="5">
        <v>10078.689259171317</v>
      </c>
      <c r="AI23" s="5">
        <v>10166.111717523841</v>
      </c>
      <c r="AJ23" s="5">
        <v>10263.244708036958</v>
      </c>
      <c r="AK23" s="5">
        <v>10367.620179576561</v>
      </c>
      <c r="AL23" s="5"/>
      <c r="AM23" s="5"/>
    </row>
    <row r="25" spans="1:2" ht="12.75">
      <c r="A25" s="4"/>
      <c r="B25" s="4"/>
    </row>
    <row r="26" ht="12.75">
      <c r="AB26" s="3"/>
    </row>
    <row r="28" ht="15">
      <c r="A28" s="12" t="s">
        <v>21</v>
      </c>
    </row>
    <row r="29" ht="18">
      <c r="A29" s="13" t="s">
        <v>27</v>
      </c>
    </row>
    <row r="30" spans="2:39" ht="15">
      <c r="B30" s="2">
        <v>1980</v>
      </c>
      <c r="C30" s="2">
        <v>1981</v>
      </c>
      <c r="D30" s="2">
        <v>1982</v>
      </c>
      <c r="E30" s="2">
        <v>1983</v>
      </c>
      <c r="F30" s="2">
        <v>1984</v>
      </c>
      <c r="G30" s="2">
        <v>1985</v>
      </c>
      <c r="H30" s="2">
        <v>1986</v>
      </c>
      <c r="I30" s="2">
        <v>1987</v>
      </c>
      <c r="J30" s="2">
        <v>1988</v>
      </c>
      <c r="K30" s="2">
        <v>1989</v>
      </c>
      <c r="L30" s="2">
        <v>1990</v>
      </c>
      <c r="M30" s="2">
        <v>1991</v>
      </c>
      <c r="N30" s="2">
        <v>1992</v>
      </c>
      <c r="O30" s="2">
        <v>1993</v>
      </c>
      <c r="P30" s="2">
        <v>1994</v>
      </c>
      <c r="Q30" s="2">
        <v>1995</v>
      </c>
      <c r="R30" s="2">
        <v>1996</v>
      </c>
      <c r="S30" s="2">
        <v>1997</v>
      </c>
      <c r="T30" s="2">
        <v>1998</v>
      </c>
      <c r="U30" s="2">
        <v>1999</v>
      </c>
      <c r="V30" s="2">
        <v>2000</v>
      </c>
      <c r="W30" s="2">
        <v>2001</v>
      </c>
      <c r="X30" s="2">
        <v>2002</v>
      </c>
      <c r="Y30" s="2">
        <v>2003</v>
      </c>
      <c r="Z30" s="2">
        <v>2004</v>
      </c>
      <c r="AA30" s="2">
        <v>2005</v>
      </c>
      <c r="AB30" s="2">
        <v>2006</v>
      </c>
      <c r="AC30" s="2">
        <v>2007</v>
      </c>
      <c r="AD30" s="2">
        <v>2008</v>
      </c>
      <c r="AE30" s="2">
        <v>2009</v>
      </c>
      <c r="AF30" s="2">
        <v>2010</v>
      </c>
      <c r="AG30" s="2">
        <v>2011</v>
      </c>
      <c r="AH30" s="2">
        <v>2012</v>
      </c>
      <c r="AI30" s="2">
        <v>2013</v>
      </c>
      <c r="AJ30" s="2">
        <v>2014</v>
      </c>
      <c r="AK30" s="2">
        <v>2015</v>
      </c>
      <c r="AL30" s="2">
        <v>2020</v>
      </c>
      <c r="AM30" s="2">
        <v>2050</v>
      </c>
    </row>
    <row r="31" spans="1:39" ht="12.75">
      <c r="A31" s="15" t="s">
        <v>0</v>
      </c>
      <c r="B31" s="14">
        <f aca="true" t="shared" si="0" ref="B31:P31">B7/$V7</f>
        <v>0.5352143323194976</v>
      </c>
      <c r="C31" s="14">
        <f t="shared" si="0"/>
        <v>0.547058625493728</v>
      </c>
      <c r="D31" s="14">
        <f t="shared" si="0"/>
        <v>0.5520587413307406</v>
      </c>
      <c r="E31" s="14">
        <f t="shared" si="0"/>
        <v>0.5675660713747211</v>
      </c>
      <c r="F31" s="14">
        <f t="shared" si="0"/>
        <v>0.5937138402829546</v>
      </c>
      <c r="G31" s="14">
        <f t="shared" si="0"/>
        <v>0.6153487726228654</v>
      </c>
      <c r="H31" s="14">
        <f t="shared" si="0"/>
        <v>0.6367567564224149</v>
      </c>
      <c r="I31" s="14">
        <f t="shared" si="0"/>
        <v>0.6598646591129843</v>
      </c>
      <c r="J31" s="14">
        <f t="shared" si="0"/>
        <v>0.6894133985480637</v>
      </c>
      <c r="K31" s="14">
        <f t="shared" si="0"/>
        <v>0.7152319303236887</v>
      </c>
      <c r="L31" s="14">
        <f t="shared" si="0"/>
        <v>0.7365744511245476</v>
      </c>
      <c r="M31" s="14">
        <f t="shared" si="0"/>
        <v>0.7475052159792357</v>
      </c>
      <c r="N31" s="14">
        <f t="shared" si="0"/>
        <v>0.7628215978546502</v>
      </c>
      <c r="O31" s="14">
        <f t="shared" si="0"/>
        <v>0.7785509792024131</v>
      </c>
      <c r="P31" s="14">
        <f t="shared" si="0"/>
        <v>0.804974999436543</v>
      </c>
      <c r="Q31" s="14">
        <f aca="true" t="shared" si="1" ref="Q31:AF31">Q7/$V7</f>
        <v>0.8314184281680335</v>
      </c>
      <c r="R31" s="14">
        <f t="shared" si="1"/>
        <v>0.862538419934363</v>
      </c>
      <c r="S31" s="14">
        <f t="shared" si="1"/>
        <v>0.8973590959471134</v>
      </c>
      <c r="T31" s="14">
        <f t="shared" si="1"/>
        <v>0.9205109606225489</v>
      </c>
      <c r="U31" s="14">
        <f t="shared" si="1"/>
        <v>0.9539163033835412</v>
      </c>
      <c r="V31" s="14">
        <f t="shared" si="1"/>
        <v>1</v>
      </c>
      <c r="W31" s="14">
        <f t="shared" si="1"/>
        <v>1.0228199999999998</v>
      </c>
      <c r="X31" s="14">
        <f t="shared" si="1"/>
        <v>1.0523897261999997</v>
      </c>
      <c r="Y31" s="14">
        <f t="shared" si="1"/>
        <v>1.090412567007606</v>
      </c>
      <c r="Z31" s="14">
        <f t="shared" si="1"/>
        <v>1.14402815292737</v>
      </c>
      <c r="AA31" s="14">
        <f t="shared" si="1"/>
        <v>1.195280614178516</v>
      </c>
      <c r="AB31" s="14">
        <f t="shared" si="1"/>
        <v>1.2559889165726428</v>
      </c>
      <c r="AC31" s="14">
        <f t="shared" si="1"/>
        <v>1.3210742622294371</v>
      </c>
      <c r="AD31" s="14">
        <f t="shared" si="1"/>
        <v>1.3609839156913883</v>
      </c>
      <c r="AE31" s="14">
        <f t="shared" si="1"/>
        <v>1.3527635728406122</v>
      </c>
      <c r="AF31" s="14">
        <f t="shared" si="1"/>
        <v>1.409809612707301</v>
      </c>
      <c r="AG31" s="14">
        <f aca="true" t="shared" si="2" ref="AG31:AM31">AG7/$V7</f>
        <v>1.4709953498987978</v>
      </c>
      <c r="AH31" s="14">
        <f t="shared" si="2"/>
        <v>1.536616452457783</v>
      </c>
      <c r="AI31" s="14">
        <f t="shared" si="2"/>
        <v>1.6062405439186456</v>
      </c>
      <c r="AJ31" s="14">
        <f t="shared" si="2"/>
        <v>1.6797581736138019</v>
      </c>
      <c r="AK31" s="14">
        <f t="shared" si="2"/>
        <v>1.7567918834557308</v>
      </c>
      <c r="AL31" s="14">
        <f t="shared" si="2"/>
        <v>2.126791536269793</v>
      </c>
      <c r="AM31" s="14">
        <f t="shared" si="2"/>
        <v>4.278774948786422</v>
      </c>
    </row>
    <row r="32" spans="1:39" ht="12.75">
      <c r="A32" s="15" t="s">
        <v>1</v>
      </c>
      <c r="B32" s="14">
        <f>B8/$V8</f>
        <v>0.5537673839923558</v>
      </c>
      <c r="C32" s="14">
        <f>C8/$V8</f>
        <v>0.5637185838826985</v>
      </c>
      <c r="D32" s="14">
        <f>D8/$V8</f>
        <v>0.5645416130151671</v>
      </c>
      <c r="E32" s="14">
        <f>E8/$V8</f>
        <v>0.581099618524902</v>
      </c>
      <c r="F32" s="14">
        <f>F8/$V8</f>
        <v>0.6085856304811299</v>
      </c>
      <c r="G32" s="14">
        <f aca="true" t="shared" si="3" ref="G32:O32">G8/$V8</f>
        <v>0.631127642234151</v>
      </c>
      <c r="H32" s="14">
        <f t="shared" si="3"/>
        <v>0.6522009942083492</v>
      </c>
      <c r="I32" s="14">
        <f t="shared" si="3"/>
        <v>0.6751715132243674</v>
      </c>
      <c r="J32" s="14">
        <f t="shared" si="3"/>
        <v>0.7066817677465486</v>
      </c>
      <c r="K32" s="14">
        <f t="shared" si="3"/>
        <v>0.7349631720917654</v>
      </c>
      <c r="L32" s="14">
        <f t="shared" si="3"/>
        <v>0.7572472554695876</v>
      </c>
      <c r="M32" s="14">
        <f t="shared" si="3"/>
        <v>0.7674398035282083</v>
      </c>
      <c r="N32" s="14">
        <f t="shared" si="3"/>
        <v>0.7841699912451233</v>
      </c>
      <c r="O32" s="14">
        <f t="shared" si="3"/>
        <v>0.7956972901164266</v>
      </c>
      <c r="P32" s="14">
        <f aca="true" t="shared" si="4" ref="P32:AD32">P8/$V8</f>
        <v>0.8232125024086526</v>
      </c>
      <c r="Q32" s="14">
        <f t="shared" si="4"/>
        <v>0.8469210224780218</v>
      </c>
      <c r="R32" s="14">
        <f t="shared" si="4"/>
        <v>0.8721253921069677</v>
      </c>
      <c r="S32" s="14">
        <f t="shared" si="4"/>
        <v>0.9022834881660267</v>
      </c>
      <c r="T32" s="14">
        <f t="shared" si="4"/>
        <v>0.9258691785466865</v>
      </c>
      <c r="U32" s="14">
        <f t="shared" si="4"/>
        <v>0.9600430099268447</v>
      </c>
      <c r="V32" s="14">
        <f t="shared" si="4"/>
        <v>1</v>
      </c>
      <c r="W32" s="14">
        <f t="shared" si="4"/>
        <v>1.01387</v>
      </c>
      <c r="X32" s="14">
        <f t="shared" si="4"/>
        <v>1.0313187027</v>
      </c>
      <c r="Y32" s="14">
        <f t="shared" si="4"/>
        <v>1.051140648165894</v>
      </c>
      <c r="Z32" s="14">
        <f t="shared" si="4"/>
        <v>1.0845353865581244</v>
      </c>
      <c r="AA32" s="14">
        <f t="shared" si="4"/>
        <v>1.1133081103635116</v>
      </c>
      <c r="AB32" s="14">
        <f t="shared" si="4"/>
        <v>1.1466182890255878</v>
      </c>
      <c r="AC32" s="14">
        <f t="shared" si="4"/>
        <v>1.1782076228882428</v>
      </c>
      <c r="AD32" s="14">
        <f t="shared" si="4"/>
        <v>1.1839101477830218</v>
      </c>
      <c r="AE32" s="14">
        <f aca="true" t="shared" si="5" ref="AE32:AM32">AE8/$V8</f>
        <v>1.1464749089101227</v>
      </c>
      <c r="AF32" s="14">
        <f t="shared" si="5"/>
        <v>1.173141915291372</v>
      </c>
      <c r="AG32" s="14">
        <f t="shared" si="5"/>
        <v>1.2010626928753065</v>
      </c>
      <c r="AH32" s="14">
        <f t="shared" si="5"/>
        <v>1.2302365056852478</v>
      </c>
      <c r="AI32" s="14">
        <f t="shared" si="5"/>
        <v>1.2602173693287972</v>
      </c>
      <c r="AJ32" s="14">
        <f t="shared" si="5"/>
        <v>1.2900593166345031</v>
      </c>
      <c r="AK32" s="14">
        <f t="shared" si="5"/>
        <v>1.3198080844760949</v>
      </c>
      <c r="AL32" s="14">
        <f t="shared" si="5"/>
        <v>1.356234673668517</v>
      </c>
      <c r="AM32" s="14">
        <f t="shared" si="5"/>
        <v>2.9308809198065084</v>
      </c>
    </row>
    <row r="33" spans="1:39" ht="12.75">
      <c r="A33" s="15" t="s">
        <v>11</v>
      </c>
      <c r="B33" s="14">
        <f>B17/$V17</f>
        <v>0.6413521515723524</v>
      </c>
      <c r="C33" s="14">
        <f>C17/$V17</f>
        <v>0.6403837098234781</v>
      </c>
      <c r="D33" s="14">
        <f>D17/$V17</f>
        <v>0.6458782020537636</v>
      </c>
      <c r="E33" s="14">
        <f>E17/$V17</f>
        <v>0.6586407553263459</v>
      </c>
      <c r="F33" s="14">
        <f>F17/$V17</f>
        <v>0.6752846072134427</v>
      </c>
      <c r="G33" s="14">
        <f aca="true" t="shared" si="6" ref="G33:O33">G17/$V17</f>
        <v>0.6920046540880476</v>
      </c>
      <c r="H33" s="14">
        <f t="shared" si="6"/>
        <v>0.7118651876603745</v>
      </c>
      <c r="I33" s="14">
        <f t="shared" si="6"/>
        <v>0.7320892776418056</v>
      </c>
      <c r="J33" s="14">
        <f t="shared" si="6"/>
        <v>0.7608018191109173</v>
      </c>
      <c r="K33" s="14">
        <f t="shared" si="6"/>
        <v>0.7873842346706528</v>
      </c>
      <c r="L33" s="14">
        <f t="shared" si="6"/>
        <v>0.8062735824604017</v>
      </c>
      <c r="M33" s="14">
        <f t="shared" si="6"/>
        <v>0.8124899517811714</v>
      </c>
      <c r="N33" s="14">
        <f t="shared" si="6"/>
        <v>0.8180555079508726</v>
      </c>
      <c r="O33" s="14">
        <f t="shared" si="6"/>
        <v>0.8158958414098822</v>
      </c>
      <c r="P33" s="14">
        <f aca="true" t="shared" si="7" ref="P33:AD33">P17/$V17</f>
        <v>0.839312052058346</v>
      </c>
      <c r="Q33" s="14">
        <f t="shared" si="7"/>
        <v>0.8647516003562344</v>
      </c>
      <c r="R33" s="14">
        <f t="shared" si="7"/>
        <v>0.8821590500714054</v>
      </c>
      <c r="S33" s="14">
        <f t="shared" si="7"/>
        <v>0.9064801750818741</v>
      </c>
      <c r="T33" s="14">
        <f t="shared" si="7"/>
        <v>0.933529543506317</v>
      </c>
      <c r="U33" s="14">
        <f t="shared" si="7"/>
        <v>0.9618621651517337</v>
      </c>
      <c r="V33" s="14">
        <f t="shared" si="7"/>
        <v>1</v>
      </c>
      <c r="W33" s="14">
        <f t="shared" si="7"/>
        <v>1.0206600000000001</v>
      </c>
      <c r="X33" s="14">
        <f t="shared" si="7"/>
        <v>1.034898207</v>
      </c>
      <c r="Y33" s="14">
        <f t="shared" si="7"/>
        <v>1.05088738429815</v>
      </c>
      <c r="Z33" s="14">
        <f t="shared" si="7"/>
        <v>1.0791142194403984</v>
      </c>
      <c r="AA33" s="14">
        <f t="shared" si="7"/>
        <v>1.1024662511490886</v>
      </c>
      <c r="AB33" s="14">
        <f t="shared" si="7"/>
        <v>1.140269818900991</v>
      </c>
      <c r="AC33" s="14">
        <f t="shared" si="7"/>
        <v>1.1754813509086537</v>
      </c>
      <c r="AD33" s="14">
        <f t="shared" si="7"/>
        <v>1.1866131593017586</v>
      </c>
      <c r="AE33" s="14">
        <f aca="true" t="shared" si="8" ref="AE33:AM33">AE17/$V17</f>
        <v>1.1381756101390608</v>
      </c>
      <c r="AF33" s="14">
        <f t="shared" si="8"/>
        <v>1.149773619606378</v>
      </c>
      <c r="AG33" s="14">
        <f t="shared" si="8"/>
        <v>1.1708029791089787</v>
      </c>
      <c r="AH33" s="14">
        <f t="shared" si="8"/>
        <v>1.1970289658410196</v>
      </c>
      <c r="AI33" s="14">
        <f t="shared" si="8"/>
        <v>1.2242015233656107</v>
      </c>
      <c r="AJ33" s="14">
        <f t="shared" si="8"/>
        <v>1.2512074089710563</v>
      </c>
      <c r="AK33" s="14">
        <f t="shared" si="8"/>
        <v>1.2773826679667308</v>
      </c>
      <c r="AL33" s="14">
        <f t="shared" si="8"/>
        <v>1.3901022269583603</v>
      </c>
      <c r="AM33" s="14">
        <f t="shared" si="8"/>
        <v>2.8211698240216294</v>
      </c>
    </row>
    <row r="34" spans="1:39" ht="12.75">
      <c r="A34" s="15" t="s">
        <v>13</v>
      </c>
      <c r="B34" s="14">
        <f aca="true" t="shared" si="9" ref="B34:F35">B19/$V19</f>
        <v>0.1527176158153917</v>
      </c>
      <c r="C34" s="14">
        <f t="shared" si="9"/>
        <v>0.16074903523112316</v>
      </c>
      <c r="D34" s="14">
        <f t="shared" si="9"/>
        <v>0.17524056075720892</v>
      </c>
      <c r="E34" s="14">
        <f t="shared" si="9"/>
        <v>0.1943330198517068</v>
      </c>
      <c r="F34" s="14">
        <f t="shared" si="9"/>
        <v>0.22381528229340922</v>
      </c>
      <c r="G34" s="14">
        <f aca="true" t="shared" si="10" ref="G34:O34">G19/$V19</f>
        <v>0.25396767712397733</v>
      </c>
      <c r="H34" s="14">
        <f t="shared" si="10"/>
        <v>0.27647175299393295</v>
      </c>
      <c r="I34" s="14">
        <f t="shared" si="10"/>
        <v>0.3084650642503909</v>
      </c>
      <c r="J34" s="14">
        <f t="shared" si="10"/>
        <v>0.34321982303948245</v>
      </c>
      <c r="K34" s="14">
        <f t="shared" si="10"/>
        <v>0.3571957342336502</v>
      </c>
      <c r="L34" s="14">
        <f t="shared" si="10"/>
        <v>0.3708834747694836</v>
      </c>
      <c r="M34" s="14">
        <f t="shared" si="10"/>
        <v>0.4050047544482761</v>
      </c>
      <c r="N34" s="14">
        <f t="shared" si="10"/>
        <v>0.46251137953238686</v>
      </c>
      <c r="O34" s="14">
        <f t="shared" si="10"/>
        <v>0.5272814731221024</v>
      </c>
      <c r="P34" s="14">
        <f aca="true" t="shared" si="11" ref="P34:AD34">P19/$V19</f>
        <v>0.596339527656904</v>
      </c>
      <c r="Q34" s="14">
        <f t="shared" si="11"/>
        <v>0.6615134746345271</v>
      </c>
      <c r="R34" s="14">
        <f t="shared" si="11"/>
        <v>0.7276449766937408</v>
      </c>
      <c r="S34" s="14">
        <f t="shared" si="11"/>
        <v>0.7953086830764918</v>
      </c>
      <c r="T34" s="14">
        <f t="shared" si="11"/>
        <v>0.8573268541827965</v>
      </c>
      <c r="U34" s="14">
        <f t="shared" si="11"/>
        <v>0.9224836951006891</v>
      </c>
      <c r="V34" s="14">
        <f t="shared" si="11"/>
        <v>1</v>
      </c>
      <c r="W34" s="14">
        <f t="shared" si="11"/>
        <v>1.0830799999999998</v>
      </c>
      <c r="X34" s="14">
        <f t="shared" si="11"/>
        <v>1.1816836032</v>
      </c>
      <c r="Y34" s="14">
        <f t="shared" si="11"/>
        <v>1.299887414028096</v>
      </c>
      <c r="Z34" s="14">
        <f t="shared" si="11"/>
        <v>1.4312410372156354</v>
      </c>
      <c r="AA34" s="14">
        <f t="shared" si="11"/>
        <v>1.5801330423171778</v>
      </c>
      <c r="AB34" s="14">
        <f t="shared" si="11"/>
        <v>1.7635232832085095</v>
      </c>
      <c r="AC34" s="14">
        <f t="shared" si="11"/>
        <v>1.9930634737509292</v>
      </c>
      <c r="AD34" s="14">
        <f t="shared" si="11"/>
        <v>2.1834807580330926</v>
      </c>
      <c r="AE34" s="14">
        <f aca="true" t="shared" si="12" ref="AE34:AM34">AE19/$V19</f>
        <v>2.374207802247284</v>
      </c>
      <c r="AF34" s="14">
        <f t="shared" si="12"/>
        <v>2.612578265592911</v>
      </c>
      <c r="AG34" s="14">
        <f t="shared" si="12"/>
        <v>2.8714325201478563</v>
      </c>
      <c r="AH34" s="14">
        <f t="shared" si="12"/>
        <v>3.1525170495451302</v>
      </c>
      <c r="AI34" s="14">
        <f t="shared" si="12"/>
        <v>3.4570817217016856</v>
      </c>
      <c r="AJ34" s="14">
        <f t="shared" si="12"/>
        <v>3.7899641206843406</v>
      </c>
      <c r="AK34" s="14">
        <f t="shared" si="12"/>
        <v>4.14944221753125</v>
      </c>
      <c r="AL34" s="14">
        <f t="shared" si="12"/>
        <v>6.167497442589684</v>
      </c>
      <c r="AM34" s="14">
        <f t="shared" si="12"/>
        <v>20.856271544989266</v>
      </c>
    </row>
    <row r="35" spans="1:39" ht="12.75">
      <c r="A35" s="15" t="s">
        <v>14</v>
      </c>
      <c r="B35" s="14">
        <f t="shared" si="9"/>
        <v>0.3379884370737692</v>
      </c>
      <c r="C35" s="14">
        <f t="shared" si="9"/>
        <v>0.35886260294744515</v>
      </c>
      <c r="D35" s="14">
        <f t="shared" si="9"/>
        <v>0.37347548813946513</v>
      </c>
      <c r="E35" s="14">
        <f t="shared" si="9"/>
        <v>0.3972472029595421</v>
      </c>
      <c r="F35" s="14">
        <f t="shared" si="9"/>
        <v>0.41570728048107203</v>
      </c>
      <c r="G35" s="14">
        <f aca="true" t="shared" si="13" ref="G35:O35">G20/$V20</f>
        <v>0.4360395235694013</v>
      </c>
      <c r="H35" s="14">
        <f t="shared" si="13"/>
        <v>0.4573182523195881</v>
      </c>
      <c r="I35" s="14">
        <f t="shared" si="13"/>
        <v>0.4763106793384206</v>
      </c>
      <c r="J35" s="14">
        <f t="shared" si="13"/>
        <v>0.5156444152381873</v>
      </c>
      <c r="K35" s="14">
        <f t="shared" si="13"/>
        <v>0.5507597999159078</v>
      </c>
      <c r="L35" s="14">
        <f t="shared" si="13"/>
        <v>0.5817675766511734</v>
      </c>
      <c r="M35" s="14">
        <f t="shared" si="13"/>
        <v>0.5941941320884424</v>
      </c>
      <c r="N35" s="14">
        <f t="shared" si="13"/>
        <v>0.6202495447805206</v>
      </c>
      <c r="O35" s="14">
        <f t="shared" si="13"/>
        <v>0.6508836697972307</v>
      </c>
      <c r="P35" s="14">
        <f aca="true" t="shared" si="14" ref="P35:AD35">P20/$V20</f>
        <v>0.6912319484879609</v>
      </c>
      <c r="Q35" s="14">
        <f t="shared" si="14"/>
        <v>0.742044409021311</v>
      </c>
      <c r="R35" s="14">
        <f t="shared" si="14"/>
        <v>0.798142966343322</v>
      </c>
      <c r="S35" s="14">
        <f t="shared" si="14"/>
        <v>0.8350091899587201</v>
      </c>
      <c r="T35" s="14">
        <f t="shared" si="14"/>
        <v>0.8849343894263519</v>
      </c>
      <c r="U35" s="14">
        <f t="shared" si="14"/>
        <v>0.9461364517990783</v>
      </c>
      <c r="V35" s="14">
        <f t="shared" si="14"/>
        <v>1</v>
      </c>
      <c r="W35" s="14">
        <f t="shared" si="14"/>
        <v>1.03885</v>
      </c>
      <c r="X35" s="14">
        <f t="shared" si="14"/>
        <v>1.086200783</v>
      </c>
      <c r="Y35" s="14">
        <f t="shared" si="14"/>
        <v>1.16062726065116</v>
      </c>
      <c r="Z35" s="14">
        <f t="shared" si="14"/>
        <v>1.2522819954247824</v>
      </c>
      <c r="AA35" s="14">
        <f t="shared" si="14"/>
        <v>1.367629690023359</v>
      </c>
      <c r="AB35" s="14">
        <f t="shared" si="14"/>
        <v>1.5018898966929521</v>
      </c>
      <c r="AC35" s="14">
        <f t="shared" si="14"/>
        <v>1.6426470178110155</v>
      </c>
      <c r="AD35" s="14">
        <f t="shared" si="14"/>
        <v>1.7633158677394127</v>
      </c>
      <c r="AE35" s="14">
        <f aca="true" t="shared" si="15" ref="AE35:AM35">AE20/$V20</f>
        <v>1.8632606111228829</v>
      </c>
      <c r="AF35" s="14">
        <f t="shared" si="15"/>
        <v>2.0267989949611382</v>
      </c>
      <c r="AG35" s="14">
        <f t="shared" si="15"/>
        <v>2.1976581502363626</v>
      </c>
      <c r="AH35" s="14">
        <f t="shared" si="15"/>
        <v>2.374152076281845</v>
      </c>
      <c r="AI35" s="14">
        <f t="shared" si="15"/>
        <v>2.566149754690758</v>
      </c>
      <c r="AJ35" s="14">
        <f t="shared" si="15"/>
        <v>2.7738795773329747</v>
      </c>
      <c r="AK35" s="14">
        <f t="shared" si="15"/>
        <v>2.997981308385706</v>
      </c>
      <c r="AL35" s="14">
        <f t="shared" si="15"/>
        <v>4.294639899721376</v>
      </c>
      <c r="AM35" s="14">
        <f t="shared" si="15"/>
        <v>15.440252972807803</v>
      </c>
    </row>
    <row r="36" ht="12.75">
      <c r="B36" s="14"/>
    </row>
    <row r="37" spans="1:2" ht="12.75">
      <c r="A37" s="16" t="s">
        <v>23</v>
      </c>
      <c r="B37" s="18" t="s">
        <v>24</v>
      </c>
    </row>
    <row r="38" spans="1:39" ht="12.75">
      <c r="A38" s="15" t="s">
        <v>22</v>
      </c>
      <c r="B38" s="17">
        <f>B19+B20+B22</f>
        <v>768.4665632017181</v>
      </c>
      <c r="C38" s="17">
        <f aca="true" t="shared" si="16" ref="C38:M38">C19+C20+C22</f>
        <v>768.844160531432</v>
      </c>
      <c r="D38" s="17">
        <f t="shared" si="16"/>
        <v>795.4079596921376</v>
      </c>
      <c r="E38" s="17">
        <f t="shared" si="16"/>
        <v>815.2326401185036</v>
      </c>
      <c r="F38" s="17">
        <f t="shared" si="16"/>
        <v>880.2596139196621</v>
      </c>
      <c r="G38" s="17">
        <f t="shared" si="16"/>
        <v>958.972627859612</v>
      </c>
      <c r="H38" s="17">
        <f t="shared" si="16"/>
        <v>1029.9605130351904</v>
      </c>
      <c r="I38" s="17">
        <f t="shared" si="16"/>
        <v>1094.626977732699</v>
      </c>
      <c r="J38" s="17">
        <f t="shared" si="16"/>
        <v>1155.7815556120368</v>
      </c>
      <c r="K38" s="17">
        <f t="shared" si="16"/>
        <v>1204.9518636631415</v>
      </c>
      <c r="L38" s="17">
        <f t="shared" si="16"/>
        <v>1213.903185180201</v>
      </c>
      <c r="M38" s="17">
        <f t="shared" si="16"/>
        <v>1265.69880190647</v>
      </c>
      <c r="N38" s="19">
        <f>N19+N20+N21+N22</f>
        <v>1657.7474039650972</v>
      </c>
      <c r="O38" s="19">
        <f aca="true" t="shared" si="17" ref="O38:AL38">O19+O20+O21+O22</f>
        <v>1747.0010524651593</v>
      </c>
      <c r="P38" s="19">
        <f t="shared" si="17"/>
        <v>1842.9035952955794</v>
      </c>
      <c r="Q38" s="19">
        <f t="shared" si="17"/>
        <v>1957.8078336429526</v>
      </c>
      <c r="R38" s="19">
        <f t="shared" si="17"/>
        <v>2066.8427022016344</v>
      </c>
      <c r="S38" s="19">
        <f t="shared" si="17"/>
        <v>2188.2174169786263</v>
      </c>
      <c r="T38" s="19">
        <f t="shared" si="17"/>
        <v>2273.321537446118</v>
      </c>
      <c r="U38" s="19">
        <f t="shared" si="17"/>
        <v>2395.3299259573732</v>
      </c>
      <c r="V38" s="19">
        <f t="shared" si="17"/>
        <v>2563.376</v>
      </c>
      <c r="W38" s="19">
        <f t="shared" si="17"/>
        <v>2702.57147256</v>
      </c>
      <c r="X38" s="19">
        <f t="shared" si="17"/>
        <v>2872.8884583241706</v>
      </c>
      <c r="Y38" s="19">
        <f t="shared" si="17"/>
        <v>3077.340081283978</v>
      </c>
      <c r="Z38" s="19">
        <f t="shared" si="17"/>
        <v>3337.668190070979</v>
      </c>
      <c r="AA38" s="19">
        <f t="shared" si="17"/>
        <v>3613.0066250995524</v>
      </c>
      <c r="AB38" s="19">
        <f t="shared" si="17"/>
        <v>3950.8295098329045</v>
      </c>
      <c r="AC38" s="19">
        <f t="shared" si="17"/>
        <v>4368.02082432206</v>
      </c>
      <c r="AD38" s="19">
        <f t="shared" si="17"/>
        <v>4716.621424279949</v>
      </c>
      <c r="AE38" s="19">
        <f t="shared" si="17"/>
        <v>4955.8539589349375</v>
      </c>
      <c r="AF38" s="19">
        <f t="shared" si="17"/>
        <v>5379.844662177745</v>
      </c>
      <c r="AG38" s="19">
        <f t="shared" si="17"/>
        <v>5819.448453551308</v>
      </c>
      <c r="AH38" s="19">
        <f t="shared" si="17"/>
        <v>6292.07595896125</v>
      </c>
      <c r="AI38" s="19">
        <f t="shared" si="17"/>
        <v>6803.83400023188</v>
      </c>
      <c r="AJ38" s="19">
        <f t="shared" si="17"/>
        <v>7360.796235572011</v>
      </c>
      <c r="AK38" s="19">
        <f t="shared" si="17"/>
        <v>7962.4922764633675</v>
      </c>
      <c r="AL38" s="19">
        <f t="shared" si="17"/>
        <v>11420.29</v>
      </c>
      <c r="AM38" s="19">
        <f>AM19+AM20+AM22</f>
        <v>33883.00402421679</v>
      </c>
    </row>
    <row r="39" spans="1:39" ht="12.75">
      <c r="A39" s="15" t="s">
        <v>26</v>
      </c>
      <c r="B39" s="17">
        <f aca="true" t="shared" si="18" ref="B39:M39">B38/($V38-$V21)</f>
        <v>0.3335830344057875</v>
      </c>
      <c r="C39" s="17">
        <f t="shared" si="18"/>
        <v>0.33374694532795524</v>
      </c>
      <c r="D39" s="17">
        <f t="shared" si="18"/>
        <v>0.34527800361168187</v>
      </c>
      <c r="E39" s="17">
        <f t="shared" si="18"/>
        <v>0.35388368324619873</v>
      </c>
      <c r="F39" s="17">
        <f t="shared" si="18"/>
        <v>0.3821111901769357</v>
      </c>
      <c r="G39" s="17">
        <f t="shared" si="18"/>
        <v>0.4162796593005833</v>
      </c>
      <c r="H39" s="17">
        <f t="shared" si="18"/>
        <v>0.44709473347148526</v>
      </c>
      <c r="I39" s="17">
        <f t="shared" si="18"/>
        <v>0.4751657472944084</v>
      </c>
      <c r="J39" s="17">
        <f t="shared" si="18"/>
        <v>0.5017122889836134</v>
      </c>
      <c r="K39" s="17">
        <f t="shared" si="18"/>
        <v>0.5230565885898532</v>
      </c>
      <c r="L39" s="17">
        <f t="shared" si="18"/>
        <v>0.5269422605716786</v>
      </c>
      <c r="M39" s="17">
        <f t="shared" si="18"/>
        <v>0.5494261783162331</v>
      </c>
      <c r="AM39" s="17"/>
    </row>
    <row r="40" spans="1:38" ht="12.75">
      <c r="A40" s="15" t="s">
        <v>25</v>
      </c>
      <c r="B40" s="14"/>
      <c r="N40" s="14">
        <f aca="true" t="shared" si="19" ref="N40:AA40">N38/$V38</f>
        <v>0.6467047378008911</v>
      </c>
      <c r="O40" s="14">
        <f t="shared" si="19"/>
        <v>0.6815235269680138</v>
      </c>
      <c r="P40" s="14">
        <f t="shared" si="19"/>
        <v>0.718936119904212</v>
      </c>
      <c r="Q40" s="14">
        <f t="shared" si="19"/>
        <v>0.7637614745721862</v>
      </c>
      <c r="R40" s="14">
        <f t="shared" si="19"/>
        <v>0.8062971262123209</v>
      </c>
      <c r="S40" s="14">
        <f t="shared" si="19"/>
        <v>0.8536466819454602</v>
      </c>
      <c r="T40" s="14">
        <f t="shared" si="19"/>
        <v>0.8868466964839016</v>
      </c>
      <c r="U40" s="14">
        <f t="shared" si="19"/>
        <v>0.9344434550207902</v>
      </c>
      <c r="V40" s="14">
        <f t="shared" si="19"/>
        <v>1</v>
      </c>
      <c r="W40" s="14">
        <f t="shared" si="19"/>
        <v>1.0543016212057847</v>
      </c>
      <c r="X40" s="14">
        <f t="shared" si="19"/>
        <v>1.1207440727868914</v>
      </c>
      <c r="Y40" s="14">
        <f t="shared" si="19"/>
        <v>1.2005028061759093</v>
      </c>
      <c r="Z40" s="14">
        <f t="shared" si="19"/>
        <v>1.302059545720557</v>
      </c>
      <c r="AA40" s="14">
        <f t="shared" si="19"/>
        <v>1.4094719717667452</v>
      </c>
      <c r="AB40" s="14">
        <f aca="true" t="shared" si="20" ref="AB40:AL40">AB38/$V38</f>
        <v>1.5412602403365343</v>
      </c>
      <c r="AC40" s="14">
        <f t="shared" si="20"/>
        <v>1.7040109700340722</v>
      </c>
      <c r="AD40" s="14">
        <f t="shared" si="20"/>
        <v>1.8400037389286428</v>
      </c>
      <c r="AE40" s="14">
        <f t="shared" si="20"/>
        <v>1.9333308726206913</v>
      </c>
      <c r="AF40" s="14">
        <f t="shared" si="20"/>
        <v>2.098734115548302</v>
      </c>
      <c r="AG40" s="14">
        <f t="shared" si="20"/>
        <v>2.2702281887445728</v>
      </c>
      <c r="AH40" s="14">
        <f t="shared" si="20"/>
        <v>2.4546051609132835</v>
      </c>
      <c r="AI40" s="14">
        <f t="shared" si="20"/>
        <v>2.654247367624523</v>
      </c>
      <c r="AJ40" s="14">
        <f t="shared" si="20"/>
        <v>2.8715242069723717</v>
      </c>
      <c r="AK40" s="14">
        <f t="shared" si="20"/>
        <v>3.106252175437145</v>
      </c>
      <c r="AL40" s="14">
        <f t="shared" si="20"/>
        <v>4.455175518534932</v>
      </c>
    </row>
    <row r="41" ht="12.75">
      <c r="B41" s="14"/>
    </row>
  </sheetData>
  <sheetProtection/>
  <hyperlinks>
    <hyperlink ref="AN7" location="'GDP forecasts'!AN1" display="'GDP forecasts'!AN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2010-10-01T13:34:10Z</dcterms:created>
  <dcterms:modified xsi:type="dcterms:W3CDTF">2010-11-22T11:21:41Z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