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3 electricity intensit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V32" i="1"/>
  <c r="R32" i="1"/>
  <c r="U32" i="1" s="1"/>
  <c r="Q32" i="1"/>
  <c r="T32" i="1" s="1"/>
  <c r="P32" i="1"/>
  <c r="S32" i="1" s="1"/>
  <c r="V31" i="1"/>
  <c r="R31" i="1"/>
  <c r="U31" i="1" s="1"/>
  <c r="Q31" i="1"/>
  <c r="T31" i="1" s="1"/>
  <c r="P31" i="1"/>
  <c r="S31" i="1" s="1"/>
  <c r="V30" i="1"/>
  <c r="R30" i="1"/>
  <c r="U30" i="1" s="1"/>
  <c r="Q30" i="1"/>
  <c r="T30" i="1" s="1"/>
  <c r="P30" i="1"/>
  <c r="S30" i="1" s="1"/>
  <c r="V29" i="1"/>
  <c r="U29" i="1"/>
  <c r="R29" i="1"/>
  <c r="Q29" i="1"/>
  <c r="T29" i="1" s="1"/>
  <c r="P29" i="1"/>
  <c r="S29" i="1" s="1"/>
  <c r="R28" i="1"/>
  <c r="U28" i="1" s="1"/>
  <c r="Q28" i="1"/>
  <c r="T28" i="1" s="1"/>
  <c r="P28" i="1"/>
  <c r="S28" i="1" s="1"/>
  <c r="O28" i="1"/>
  <c r="V28" i="1" s="1"/>
  <c r="V27" i="1"/>
  <c r="T27" i="1"/>
  <c r="R27" i="1"/>
  <c r="U27" i="1" s="1"/>
  <c r="Q27" i="1"/>
  <c r="P27" i="1"/>
  <c r="S27" i="1" s="1"/>
  <c r="V26" i="1"/>
  <c r="U26" i="1"/>
  <c r="S26" i="1"/>
  <c r="R26" i="1"/>
  <c r="Q26" i="1"/>
  <c r="T26" i="1" s="1"/>
  <c r="P26" i="1"/>
  <c r="V25" i="1"/>
  <c r="T25" i="1"/>
  <c r="R25" i="1"/>
  <c r="U25" i="1" s="1"/>
  <c r="Q25" i="1"/>
  <c r="P25" i="1"/>
  <c r="S25" i="1" s="1"/>
  <c r="V24" i="1"/>
  <c r="U24" i="1"/>
  <c r="R24" i="1"/>
  <c r="Q24" i="1"/>
  <c r="T24" i="1" s="1"/>
  <c r="P24" i="1"/>
  <c r="S24" i="1" s="1"/>
  <c r="V23" i="1"/>
  <c r="R23" i="1"/>
  <c r="U23" i="1" s="1"/>
  <c r="Q23" i="1"/>
  <c r="T23" i="1" s="1"/>
  <c r="P23" i="1"/>
  <c r="S23" i="1" s="1"/>
  <c r="V22" i="1"/>
  <c r="U22" i="1"/>
  <c r="R22" i="1"/>
  <c r="Q22" i="1"/>
  <c r="T22" i="1" s="1"/>
  <c r="P22" i="1"/>
  <c r="S22" i="1" s="1"/>
  <c r="V21" i="1"/>
  <c r="R21" i="1"/>
  <c r="U21" i="1" s="1"/>
  <c r="Q21" i="1"/>
  <c r="T21" i="1" s="1"/>
  <c r="P21" i="1"/>
  <c r="S21" i="1" s="1"/>
  <c r="V20" i="1"/>
  <c r="U20" i="1"/>
  <c r="S20" i="1"/>
  <c r="R20" i="1"/>
  <c r="Q20" i="1"/>
  <c r="T20" i="1" s="1"/>
  <c r="P20" i="1"/>
  <c r="V19" i="1"/>
  <c r="T19" i="1"/>
  <c r="R19" i="1"/>
  <c r="U19" i="1" s="1"/>
  <c r="Q19" i="1"/>
  <c r="P19" i="1"/>
  <c r="S19" i="1" s="1"/>
  <c r="X18" i="1"/>
  <c r="V18" i="1"/>
  <c r="T18" i="1"/>
  <c r="R18" i="1"/>
  <c r="U18" i="1" s="1"/>
  <c r="Q18" i="1"/>
  <c r="P18" i="1"/>
  <c r="S18" i="1" s="1"/>
  <c r="O18" i="1"/>
  <c r="V17" i="1"/>
  <c r="T17" i="1"/>
  <c r="R17" i="1"/>
  <c r="U17" i="1" s="1"/>
  <c r="Q17" i="1"/>
  <c r="P17" i="1"/>
  <c r="S17" i="1" s="1"/>
  <c r="V16" i="1"/>
  <c r="U16" i="1"/>
  <c r="S16" i="1"/>
  <c r="R16" i="1"/>
  <c r="Q16" i="1"/>
  <c r="T16" i="1" s="1"/>
  <c r="P16" i="1"/>
  <c r="V15" i="1"/>
  <c r="T15" i="1"/>
  <c r="R15" i="1"/>
  <c r="U15" i="1" s="1"/>
  <c r="Q15" i="1"/>
  <c r="P15" i="1"/>
  <c r="S15" i="1" s="1"/>
  <c r="O15" i="1"/>
  <c r="V14" i="1"/>
  <c r="T14" i="1"/>
  <c r="R14" i="1"/>
  <c r="U14" i="1" s="1"/>
  <c r="Q14" i="1"/>
  <c r="P14" i="1"/>
  <c r="S14" i="1" s="1"/>
  <c r="O14" i="1"/>
  <c r="V13" i="1"/>
  <c r="T13" i="1"/>
  <c r="R13" i="1"/>
  <c r="U13" i="1" s="1"/>
  <c r="Q13" i="1"/>
  <c r="P13" i="1"/>
  <c r="S13" i="1" s="1"/>
  <c r="V12" i="1"/>
  <c r="U12" i="1"/>
  <c r="S12" i="1"/>
  <c r="R12" i="1"/>
  <c r="Q12" i="1"/>
  <c r="T12" i="1" s="1"/>
  <c r="P12" i="1"/>
  <c r="V11" i="1"/>
  <c r="T11" i="1"/>
  <c r="R11" i="1"/>
  <c r="U11" i="1" s="1"/>
  <c r="Q11" i="1"/>
  <c r="P11" i="1"/>
  <c r="S11" i="1" s="1"/>
  <c r="V10" i="1"/>
  <c r="U10" i="1"/>
  <c r="S10" i="1"/>
  <c r="R10" i="1"/>
  <c r="Q10" i="1"/>
  <c r="T10" i="1" s="1"/>
  <c r="P10" i="1"/>
  <c r="V9" i="1"/>
  <c r="T9" i="1"/>
  <c r="R9" i="1"/>
  <c r="U9" i="1" s="1"/>
  <c r="Q9" i="1"/>
  <c r="P9" i="1"/>
  <c r="S9" i="1" s="1"/>
  <c r="V8" i="1"/>
  <c r="U8" i="1"/>
  <c r="S8" i="1"/>
  <c r="R8" i="1"/>
  <c r="Q8" i="1"/>
  <c r="T8" i="1" s="1"/>
  <c r="P8" i="1"/>
  <c r="V7" i="1"/>
  <c r="T7" i="1"/>
  <c r="R7" i="1"/>
  <c r="U7" i="1" s="1"/>
  <c r="Q7" i="1"/>
  <c r="P7" i="1"/>
  <c r="S7" i="1" s="1"/>
  <c r="V6" i="1"/>
  <c r="U6" i="1"/>
  <c r="S6" i="1"/>
  <c r="R6" i="1"/>
  <c r="Q6" i="1"/>
  <c r="T6" i="1" s="1"/>
  <c r="P6" i="1"/>
  <c r="V5" i="1"/>
  <c r="T5" i="1"/>
  <c r="R5" i="1"/>
  <c r="U5" i="1" s="1"/>
  <c r="Q5" i="1"/>
  <c r="P5" i="1"/>
  <c r="S5" i="1" s="1"/>
  <c r="V4" i="1"/>
  <c r="U4" i="1"/>
  <c r="S4" i="1"/>
  <c r="R4" i="1"/>
  <c r="Q4" i="1"/>
  <c r="T4" i="1" s="1"/>
  <c r="P4" i="1"/>
  <c r="V3" i="1"/>
  <c r="T3" i="1"/>
  <c r="R3" i="1"/>
  <c r="U3" i="1" s="1"/>
  <c r="Q3" i="1"/>
  <c r="P3" i="1"/>
  <c r="S3" i="1" s="1"/>
  <c r="O3" i="1"/>
</calcChain>
</file>

<file path=xl/sharedStrings.xml><?xml version="1.0" encoding="utf-8"?>
<sst xmlns="http://schemas.openxmlformats.org/spreadsheetml/2006/main" count="93" uniqueCount="33">
  <si>
    <t xml:space="preserve">figure 4 : Electricity intensity </t>
  </si>
  <si>
    <t>CHECKS</t>
  </si>
  <si>
    <t>Norway</t>
  </si>
  <si>
    <t>Bulgaria</t>
  </si>
  <si>
    <t>Greece</t>
  </si>
  <si>
    <t>Sweden</t>
  </si>
  <si>
    <t>UK</t>
  </si>
  <si>
    <t>Austria</t>
  </si>
  <si>
    <t>Czech Rep.</t>
  </si>
  <si>
    <t>Malta</t>
  </si>
  <si>
    <t>Germany</t>
  </si>
  <si>
    <t>Denmark</t>
  </si>
  <si>
    <t>Latvia</t>
  </si>
  <si>
    <t>Luxembourg</t>
  </si>
  <si>
    <t>Lithuania</t>
  </si>
  <si>
    <t>Ireland</t>
  </si>
  <si>
    <t>Netherlands</t>
  </si>
  <si>
    <t>Slovenia</t>
  </si>
  <si>
    <t>Cyprus</t>
  </si>
  <si>
    <t>EU-27</t>
  </si>
  <si>
    <t>Hungary</t>
  </si>
  <si>
    <t>France</t>
  </si>
  <si>
    <t>Poland</t>
  </si>
  <si>
    <t>Spain</t>
  </si>
  <si>
    <t>2008 for Estonia, Lithuania, Luxembourg, Slovenia and Norway</t>
  </si>
  <si>
    <t>Slovakia</t>
  </si>
  <si>
    <t>Belgium</t>
  </si>
  <si>
    <t>Finland</t>
  </si>
  <si>
    <t>Estonia</t>
  </si>
  <si>
    <t>Portugal</t>
  </si>
  <si>
    <t>Croatia</t>
  </si>
  <si>
    <t>Romania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</si>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</sst>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3" borderId="0" xfId="0" applyFill="1"/>
    <xf numFmtId="0" fontId="0" fillId="2" borderId="0" xfId="0" applyFill="1"/>
    <xf numFmtId="1" fontId="4" fillId="2" borderId="0" xfId="0" applyNumberFormat="1" applyFont="1" applyFill="1"/>
    <xf numFmtId="1" fontId="2" fillId="2" borderId="0" xfId="0" applyNumberFormat="1" applyFont="1" applyFill="1"/>
    <xf numFmtId="1" fontId="0" fillId="3" borderId="0" xfId="0" applyNumberFormat="1" applyFill="1"/>
    <xf numFmtId="164" fontId="1" fillId="0" borderId="0" xfId="1" applyNumberFormat="1" applyFont="1"/>
    <xf numFmtId="0" fontId="5" fillId="0" borderId="0" xfId="0" applyFont="1"/>
    <xf numFmtId="0" fontId="0" fillId="0" borderId="0" xfId="0" applyFill="1"/>
    <xf numFmtId="1" fontId="0" fillId="4" borderId="0" xfId="0" applyNumberFormat="1" applyFill="1"/>
    <xf numFmtId="1" fontId="0" fillId="0" borderId="0" xfId="0" applyNumberFormat="1"/>
    <xf numFmtId="165" fontId="0" fillId="5" borderId="0" xfId="0" applyNumberFormat="1" applyFill="1"/>
    <xf numFmtId="1" fontId="5" fillId="0" borderId="0" xfId="0" applyNumberFormat="1" applyFont="1"/>
    <xf numFmtId="165" fontId="0" fillId="0" borderId="0" xfId="0" applyNumberFormat="1"/>
    <xf numFmtId="1" fontId="0" fillId="2" borderId="0" xfId="0" applyNumberFormat="1" applyFill="1"/>
    <xf numFmtId="1" fontId="0" fillId="5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9.4573643410852712E-2"/>
          <c:w val="0.90123456790123457"/>
          <c:h val="0.6403100775193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3 electricity intensity'!$M$2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'graph 3 electricity intensity'!$L$3:$L$32</c:f>
              <c:strCache>
                <c:ptCount val="30"/>
                <c:pt idx="0">
                  <c:v>Norway</c:v>
                </c:pt>
                <c:pt idx="1">
                  <c:v>Bulgaria</c:v>
                </c:pt>
                <c:pt idx="2">
                  <c:v>Greece</c:v>
                </c:pt>
                <c:pt idx="3">
                  <c:v>Sweden</c:v>
                </c:pt>
                <c:pt idx="4">
                  <c:v>UK</c:v>
                </c:pt>
                <c:pt idx="5">
                  <c:v>Austria</c:v>
                </c:pt>
                <c:pt idx="6">
                  <c:v>Czech Rep.</c:v>
                </c:pt>
                <c:pt idx="7">
                  <c:v>Malta</c:v>
                </c:pt>
                <c:pt idx="8">
                  <c:v>Germany</c:v>
                </c:pt>
                <c:pt idx="9">
                  <c:v>Denmark</c:v>
                </c:pt>
                <c:pt idx="10">
                  <c:v>Latvia</c:v>
                </c:pt>
                <c:pt idx="11">
                  <c:v>Luxembourg</c:v>
                </c:pt>
                <c:pt idx="12">
                  <c:v>Lithuania</c:v>
                </c:pt>
                <c:pt idx="13">
                  <c:v>Ireland</c:v>
                </c:pt>
                <c:pt idx="14">
                  <c:v>Netherlands</c:v>
                </c:pt>
                <c:pt idx="15">
                  <c:v>Slovenia</c:v>
                </c:pt>
                <c:pt idx="16">
                  <c:v>Cyprus</c:v>
                </c:pt>
                <c:pt idx="17">
                  <c:v>EU-27</c:v>
                </c:pt>
                <c:pt idx="18">
                  <c:v>Hungary</c:v>
                </c:pt>
                <c:pt idx="19">
                  <c:v>France</c:v>
                </c:pt>
                <c:pt idx="20">
                  <c:v>Poland</c:v>
                </c:pt>
                <c:pt idx="21">
                  <c:v>Spain</c:v>
                </c:pt>
                <c:pt idx="22">
                  <c:v>Slovakia</c:v>
                </c:pt>
                <c:pt idx="23">
                  <c:v>Belgium</c:v>
                </c:pt>
                <c:pt idx="24">
                  <c:v>Finland</c:v>
                </c:pt>
                <c:pt idx="25">
                  <c:v>Estonia</c:v>
                </c:pt>
                <c:pt idx="26">
                  <c:v>Portugal</c:v>
                </c:pt>
                <c:pt idx="27">
                  <c:v>Croatia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'graph 3 electricity intensity'!$M$3:$M$32</c:f>
              <c:numCache>
                <c:formatCode>0</c:formatCode>
                <c:ptCount val="30"/>
                <c:pt idx="0">
                  <c:v>263.88348699392412</c:v>
                </c:pt>
                <c:pt idx="1">
                  <c:v>220.86405523084875</c:v>
                </c:pt>
                <c:pt idx="2">
                  <c:v>104.58113901884568</c:v>
                </c:pt>
                <c:pt idx="3">
                  <c:v>217.12283555486599</c:v>
                </c:pt>
                <c:pt idx="4">
                  <c:v>109.58077315134477</c:v>
                </c:pt>
                <c:pt idx="5">
                  <c:v>90.127605346965069</c:v>
                </c:pt>
                <c:pt idx="6">
                  <c:v>126.58763119963488</c:v>
                </c:pt>
                <c:pt idx="7">
                  <c:v>291.97387753922618</c:v>
                </c:pt>
                <c:pt idx="8">
                  <c:v>63.308502091708739</c:v>
                </c:pt>
                <c:pt idx="9">
                  <c:v>129.14949605886036</c:v>
                </c:pt>
                <c:pt idx="10">
                  <c:v>177.95643460814773</c:v>
                </c:pt>
                <c:pt idx="11">
                  <c:v>62.061101232523924</c:v>
                </c:pt>
                <c:pt idx="12">
                  <c:v>110.58367403857939</c:v>
                </c:pt>
                <c:pt idx="13">
                  <c:v>111.46509773765615</c:v>
                </c:pt>
                <c:pt idx="14">
                  <c:v>95.19085220756979</c:v>
                </c:pt>
                <c:pt idx="15">
                  <c:v>133.87663363929857</c:v>
                </c:pt>
                <c:pt idx="16">
                  <c:v>146.43602466725946</c:v>
                </c:pt>
                <c:pt idx="17">
                  <c:v>91.561800901067997</c:v>
                </c:pt>
                <c:pt idx="18">
                  <c:v>134.4268211413609</c:v>
                </c:pt>
                <c:pt idx="19">
                  <c:v>84.789455087414979</c:v>
                </c:pt>
                <c:pt idx="20">
                  <c:v>130.58959066768907</c:v>
                </c:pt>
                <c:pt idx="21">
                  <c:v>98.815661660940265</c:v>
                </c:pt>
                <c:pt idx="22">
                  <c:v>163.55117502652044</c:v>
                </c:pt>
                <c:pt idx="23">
                  <c:v>101.34219717667202</c:v>
                </c:pt>
                <c:pt idx="24">
                  <c:v>215.31184130741869</c:v>
                </c:pt>
                <c:pt idx="25">
                  <c:v>176.81874127142166</c:v>
                </c:pt>
                <c:pt idx="26">
                  <c:v>110.00745477250277</c:v>
                </c:pt>
                <c:pt idx="27">
                  <c:v>114.04314695130239</c:v>
                </c:pt>
                <c:pt idx="28">
                  <c:v>109.33419142314074</c:v>
                </c:pt>
                <c:pt idx="29">
                  <c:v>76.355198894398413</c:v>
                </c:pt>
              </c:numCache>
            </c:numRef>
          </c:val>
        </c:ser>
        <c:ser>
          <c:idx val="1"/>
          <c:order val="1"/>
          <c:tx>
            <c:strRef>
              <c:f>'graph 3 electricity intensity'!$O$2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'graph 3 electricity intensity'!$L$3:$L$32</c:f>
              <c:strCache>
                <c:ptCount val="30"/>
                <c:pt idx="0">
                  <c:v>Norway</c:v>
                </c:pt>
                <c:pt idx="1">
                  <c:v>Bulgaria</c:v>
                </c:pt>
                <c:pt idx="2">
                  <c:v>Greece</c:v>
                </c:pt>
                <c:pt idx="3">
                  <c:v>Sweden</c:v>
                </c:pt>
                <c:pt idx="4">
                  <c:v>UK</c:v>
                </c:pt>
                <c:pt idx="5">
                  <c:v>Austria</c:v>
                </c:pt>
                <c:pt idx="6">
                  <c:v>Czech Rep.</c:v>
                </c:pt>
                <c:pt idx="7">
                  <c:v>Malta</c:v>
                </c:pt>
                <c:pt idx="8">
                  <c:v>Germany</c:v>
                </c:pt>
                <c:pt idx="9">
                  <c:v>Denmark</c:v>
                </c:pt>
                <c:pt idx="10">
                  <c:v>Latvia</c:v>
                </c:pt>
                <c:pt idx="11">
                  <c:v>Luxembourg</c:v>
                </c:pt>
                <c:pt idx="12">
                  <c:v>Lithuania</c:v>
                </c:pt>
                <c:pt idx="13">
                  <c:v>Ireland</c:v>
                </c:pt>
                <c:pt idx="14">
                  <c:v>Netherlands</c:v>
                </c:pt>
                <c:pt idx="15">
                  <c:v>Slovenia</c:v>
                </c:pt>
                <c:pt idx="16">
                  <c:v>Cyprus</c:v>
                </c:pt>
                <c:pt idx="17">
                  <c:v>EU-27</c:v>
                </c:pt>
                <c:pt idx="18">
                  <c:v>Hungary</c:v>
                </c:pt>
                <c:pt idx="19">
                  <c:v>France</c:v>
                </c:pt>
                <c:pt idx="20">
                  <c:v>Poland</c:v>
                </c:pt>
                <c:pt idx="21">
                  <c:v>Spain</c:v>
                </c:pt>
                <c:pt idx="22">
                  <c:v>Slovakia</c:v>
                </c:pt>
                <c:pt idx="23">
                  <c:v>Belgium</c:v>
                </c:pt>
                <c:pt idx="24">
                  <c:v>Finland</c:v>
                </c:pt>
                <c:pt idx="25">
                  <c:v>Estonia</c:v>
                </c:pt>
                <c:pt idx="26">
                  <c:v>Portugal</c:v>
                </c:pt>
                <c:pt idx="27">
                  <c:v>Croatia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'graph 3 electricity intensity'!$O$3:$O$32</c:f>
              <c:numCache>
                <c:formatCode>0</c:formatCode>
                <c:ptCount val="30"/>
                <c:pt idx="0">
                  <c:v>219.92053686783015</c:v>
                </c:pt>
                <c:pt idx="1">
                  <c:v>184.50270828466319</c:v>
                </c:pt>
                <c:pt idx="2">
                  <c:v>88.804097928213807</c:v>
                </c:pt>
                <c:pt idx="3">
                  <c:v>186.49811711048417</c:v>
                </c:pt>
                <c:pt idx="4">
                  <c:v>94.398338250238069</c:v>
                </c:pt>
                <c:pt idx="5">
                  <c:v>78.195292367246211</c:v>
                </c:pt>
                <c:pt idx="6">
                  <c:v>110.05214280777159</c:v>
                </c:pt>
                <c:pt idx="8">
                  <c:v>56.310228729949444</c:v>
                </c:pt>
                <c:pt idx="9">
                  <c:v>122.98632986668458</c:v>
                </c:pt>
                <c:pt idx="10">
                  <c:v>170.25096069608213</c:v>
                </c:pt>
                <c:pt idx="11">
                  <c:v>60.77864261428455</c:v>
                </c:pt>
                <c:pt idx="12">
                  <c:v>110.80061524944571</c:v>
                </c:pt>
                <c:pt idx="13">
                  <c:v>112.39523342331741</c:v>
                </c:pt>
                <c:pt idx="14">
                  <c:v>96.958637127558831</c:v>
                </c:pt>
                <c:pt idx="15">
                  <c:v>139.72918080978968</c:v>
                </c:pt>
                <c:pt idx="16">
                  <c:v>155.8705666365189</c:v>
                </c:pt>
                <c:pt idx="17">
                  <c:v>98.478694176879941</c:v>
                </c:pt>
                <c:pt idx="18">
                  <c:v>144.34083536197309</c:v>
                </c:pt>
                <c:pt idx="19">
                  <c:v>91.4718834565968</c:v>
                </c:pt>
                <c:pt idx="20">
                  <c:v>141.01856201475891</c:v>
                </c:pt>
                <c:pt idx="21">
                  <c:v>108.26079833396012</c:v>
                </c:pt>
                <c:pt idx="22">
                  <c:v>179.35269620757953</c:v>
                </c:pt>
                <c:pt idx="23">
                  <c:v>113.59823015541578</c:v>
                </c:pt>
                <c:pt idx="24">
                  <c:v>244.56351717640325</c:v>
                </c:pt>
                <c:pt idx="25">
                  <c:v>180.91341163902518</c:v>
                </c:pt>
                <c:pt idx="26">
                  <c:v>135.73334301236244</c:v>
                </c:pt>
                <c:pt idx="27">
                  <c:v>150.2855227556513</c:v>
                </c:pt>
                <c:pt idx="28">
                  <c:v>148.76446891992734</c:v>
                </c:pt>
                <c:pt idx="29">
                  <c:v>104.28083234334852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3984"/>
        <c:axId val="161747712"/>
      </c:barChart>
      <c:catAx>
        <c:axId val="160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47712"/>
        <c:crosses val="autoZero"/>
        <c:auto val="1"/>
        <c:lblAlgn val="ctr"/>
        <c:lblOffset val="100"/>
        <c:noMultiLvlLbl val="0"/>
      </c:catAx>
      <c:valAx>
        <c:axId val="1617477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MWh/M€2005 p</a:t>
                </a:r>
              </a:p>
            </c:rich>
          </c:tx>
          <c:layout>
            <c:manualLayout>
              <c:xMode val="edge"/>
              <c:yMode val="edge"/>
              <c:x val="0"/>
              <c:y val="3.5580784960019532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55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30253394251644"/>
          <c:y val="0.93953586034303849"/>
          <c:w val="0.2391978548977674"/>
          <c:h val="5.1162790697674376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123825</xdr:rowOff>
    </xdr:from>
    <xdr:to>
      <xdr:col>8</xdr:col>
      <xdr:colOff>238125</xdr:colOff>
      <xdr:row>24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5</xdr:row>
      <xdr:rowOff>106680</xdr:rowOff>
    </xdr:from>
    <xdr:to>
      <xdr:col>4</xdr:col>
      <xdr:colOff>556331</xdr:colOff>
      <xdr:row>10</xdr:row>
      <xdr:rowOff>49629</xdr:rowOff>
    </xdr:to>
    <xdr:cxnSp macro="">
      <xdr:nvCxnSpPr>
        <xdr:cNvPr id="3" name="Connecteur droit avec flèche 3"/>
        <xdr:cNvCxnSpPr/>
      </xdr:nvCxnSpPr>
      <xdr:spPr>
        <a:xfrm>
          <a:off x="781050" y="1059180"/>
          <a:ext cx="2851856" cy="8954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226695</xdr:colOff>
      <xdr:row>6</xdr:row>
      <xdr:rowOff>49530</xdr:rowOff>
    </xdr:from>
    <xdr:to>
      <xdr:col>4</xdr:col>
      <xdr:colOff>367668</xdr:colOff>
      <xdr:row>7</xdr:row>
      <xdr:rowOff>87630</xdr:rowOff>
    </xdr:to>
    <xdr:sp macro="" textlink="">
      <xdr:nvSpPr>
        <xdr:cNvPr id="4" name="ZoneTexte 4"/>
        <xdr:cNvSpPr txBox="1"/>
      </xdr:nvSpPr>
      <xdr:spPr>
        <a:xfrm>
          <a:off x="1760220" y="1192530"/>
          <a:ext cx="1684023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declining</a:t>
          </a:r>
          <a:r>
            <a:rPr lang="fr-FR" sz="11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trends</a:t>
          </a:r>
          <a:endParaRPr lang="fr-FR" sz="1100" b="1">
            <a:solidFill>
              <a:schemeClr val="tx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4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  <sheetName val="remarks"/>
    </sheetNames>
    <sheetDataSet>
      <sheetData sheetId="0"/>
      <sheetData sheetId="1"/>
      <sheetData sheetId="2"/>
      <sheetData sheetId="3"/>
      <sheetData sheetId="4"/>
      <sheetData sheetId="5">
        <row r="2">
          <cell r="M2">
            <v>2000</v>
          </cell>
          <cell r="O2">
            <v>2009</v>
          </cell>
        </row>
        <row r="3">
          <cell r="L3" t="str">
            <v>Norway</v>
          </cell>
          <cell r="M3">
            <v>263.88348699392412</v>
          </cell>
          <cell r="O3">
            <v>219.92053686783015</v>
          </cell>
        </row>
        <row r="4">
          <cell r="L4" t="str">
            <v>Bulgaria</v>
          </cell>
          <cell r="M4">
            <v>220.86405523084875</v>
          </cell>
          <cell r="O4">
            <v>184.50270828466319</v>
          </cell>
        </row>
        <row r="5">
          <cell r="L5" t="str">
            <v>Greece</v>
          </cell>
          <cell r="M5">
            <v>104.58113901884568</v>
          </cell>
          <cell r="O5">
            <v>88.804097928213807</v>
          </cell>
        </row>
        <row r="6">
          <cell r="L6" t="str">
            <v>Sweden</v>
          </cell>
          <cell r="M6">
            <v>217.12283555486599</v>
          </cell>
          <cell r="O6">
            <v>186.49811711048417</v>
          </cell>
        </row>
        <row r="7">
          <cell r="L7" t="str">
            <v>UK</v>
          </cell>
          <cell r="M7">
            <v>109.58077315134477</v>
          </cell>
          <cell r="O7">
            <v>94.398338250238069</v>
          </cell>
        </row>
        <row r="8">
          <cell r="L8" t="str">
            <v>Austria</v>
          </cell>
          <cell r="M8">
            <v>90.127605346965069</v>
          </cell>
          <cell r="O8">
            <v>78.195292367246211</v>
          </cell>
        </row>
        <row r="9">
          <cell r="L9" t="str">
            <v>Czech Rep.</v>
          </cell>
          <cell r="M9">
            <v>126.58763119963488</v>
          </cell>
          <cell r="O9">
            <v>110.05214280777159</v>
          </cell>
        </row>
        <row r="10">
          <cell r="L10" t="str">
            <v>Malta</v>
          </cell>
          <cell r="M10">
            <v>291.97387753922618</v>
          </cell>
        </row>
        <row r="11">
          <cell r="L11" t="str">
            <v>Germany</v>
          </cell>
          <cell r="M11">
            <v>63.308502091708739</v>
          </cell>
          <cell r="O11">
            <v>56.310228729949444</v>
          </cell>
        </row>
        <row r="12">
          <cell r="L12" t="str">
            <v>Denmark</v>
          </cell>
          <cell r="M12">
            <v>129.14949605886036</v>
          </cell>
          <cell r="O12">
            <v>122.98632986668458</v>
          </cell>
        </row>
        <row r="13">
          <cell r="L13" t="str">
            <v>Latvia</v>
          </cell>
          <cell r="M13">
            <v>177.95643460814773</v>
          </cell>
          <cell r="O13">
            <v>170.25096069608213</v>
          </cell>
        </row>
        <row r="14">
          <cell r="L14" t="str">
            <v>Luxembourg</v>
          </cell>
          <cell r="M14">
            <v>62.061101232523924</v>
          </cell>
          <cell r="O14">
            <v>60.77864261428455</v>
          </cell>
        </row>
        <row r="15">
          <cell r="L15" t="str">
            <v>Lithuania</v>
          </cell>
          <cell r="M15">
            <v>110.58367403857939</v>
          </cell>
          <cell r="O15">
            <v>110.80061524944571</v>
          </cell>
        </row>
        <row r="16">
          <cell r="L16" t="str">
            <v>Ireland</v>
          </cell>
          <cell r="M16">
            <v>111.46509773765615</v>
          </cell>
          <cell r="O16">
            <v>112.39523342331741</v>
          </cell>
        </row>
        <row r="17">
          <cell r="L17" t="str">
            <v>Netherlands</v>
          </cell>
          <cell r="M17">
            <v>95.19085220756979</v>
          </cell>
          <cell r="O17">
            <v>96.958637127558831</v>
          </cell>
        </row>
        <row r="18">
          <cell r="L18" t="str">
            <v>Slovenia</v>
          </cell>
          <cell r="M18">
            <v>133.87663363929857</v>
          </cell>
          <cell r="O18">
            <v>139.72918080978968</v>
          </cell>
        </row>
        <row r="19">
          <cell r="L19" t="str">
            <v>Cyprus</v>
          </cell>
          <cell r="M19">
            <v>146.43602466725946</v>
          </cell>
          <cell r="O19">
            <v>155.8705666365189</v>
          </cell>
        </row>
        <row r="20">
          <cell r="L20" t="str">
            <v>EU-27</v>
          </cell>
          <cell r="M20">
            <v>91.561800901067997</v>
          </cell>
          <cell r="O20">
            <v>98.478694176879941</v>
          </cell>
        </row>
        <row r="21">
          <cell r="L21" t="str">
            <v>Hungary</v>
          </cell>
          <cell r="M21">
            <v>134.4268211413609</v>
          </cell>
          <cell r="O21">
            <v>144.34083536197309</v>
          </cell>
        </row>
        <row r="22">
          <cell r="L22" t="str">
            <v>France</v>
          </cell>
          <cell r="M22">
            <v>84.789455087414979</v>
          </cell>
          <cell r="O22">
            <v>91.4718834565968</v>
          </cell>
        </row>
        <row r="23">
          <cell r="L23" t="str">
            <v>Poland</v>
          </cell>
          <cell r="M23">
            <v>130.58959066768907</v>
          </cell>
          <cell r="O23">
            <v>141.01856201475891</v>
          </cell>
        </row>
        <row r="24">
          <cell r="L24" t="str">
            <v>Spain</v>
          </cell>
          <cell r="M24">
            <v>98.815661660940265</v>
          </cell>
          <cell r="O24">
            <v>108.26079833396012</v>
          </cell>
        </row>
        <row r="25">
          <cell r="L25" t="str">
            <v>Slovakia</v>
          </cell>
          <cell r="M25">
            <v>163.55117502652044</v>
          </cell>
          <cell r="O25">
            <v>179.35269620757953</v>
          </cell>
        </row>
        <row r="26">
          <cell r="L26" t="str">
            <v>Belgium</v>
          </cell>
          <cell r="M26">
            <v>101.34219717667202</v>
          </cell>
          <cell r="O26">
            <v>113.59823015541578</v>
          </cell>
        </row>
        <row r="27">
          <cell r="L27" t="str">
            <v>Finland</v>
          </cell>
          <cell r="M27">
            <v>215.31184130741869</v>
          </cell>
          <cell r="O27">
            <v>244.56351717640325</v>
          </cell>
        </row>
        <row r="28">
          <cell r="L28" t="str">
            <v>Estonia</v>
          </cell>
          <cell r="M28">
            <v>176.81874127142166</v>
          </cell>
          <cell r="O28">
            <v>180.91341163902518</v>
          </cell>
        </row>
        <row r="29">
          <cell r="L29" t="str">
            <v>Portugal</v>
          </cell>
          <cell r="M29">
            <v>110.00745477250277</v>
          </cell>
          <cell r="O29">
            <v>135.73334301236244</v>
          </cell>
        </row>
        <row r="30">
          <cell r="L30" t="str">
            <v>Croatia</v>
          </cell>
          <cell r="M30">
            <v>114.04314695130239</v>
          </cell>
          <cell r="O30">
            <v>150.2855227556513</v>
          </cell>
        </row>
        <row r="31">
          <cell r="L31" t="str">
            <v>Romania</v>
          </cell>
          <cell r="M31">
            <v>109.33419142314074</v>
          </cell>
          <cell r="O31">
            <v>148.76446891992734</v>
          </cell>
        </row>
        <row r="32">
          <cell r="L32" t="str">
            <v>Italy</v>
          </cell>
          <cell r="M32">
            <v>76.355198894398413</v>
          </cell>
          <cell r="O32">
            <v>104.28083234334852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workbookViewId="0">
      <selection activeCell="G29" sqref="G29"/>
    </sheetView>
  </sheetViews>
  <sheetFormatPr defaultColWidth="11.42578125" defaultRowHeight="15" x14ac:dyDescent="0.25"/>
  <cols>
    <col min="1" max="1" width="11.42578125" customWidth="1"/>
    <col min="2" max="4" width="11.5703125" customWidth="1"/>
  </cols>
  <sheetData>
    <row r="1" spans="1:23" x14ac:dyDescent="0.25">
      <c r="A1" s="1" t="s">
        <v>0</v>
      </c>
      <c r="P1" t="s">
        <v>1</v>
      </c>
    </row>
    <row r="2" spans="1:23" x14ac:dyDescent="0.25">
      <c r="L2" s="2"/>
      <c r="M2" s="2">
        <v>2000</v>
      </c>
      <c r="N2" s="2">
        <v>2008</v>
      </c>
      <c r="O2" s="2">
        <v>2009</v>
      </c>
      <c r="P2" s="3">
        <v>2000</v>
      </c>
      <c r="Q2" s="3">
        <v>2008</v>
      </c>
      <c r="R2" s="3">
        <v>2009</v>
      </c>
      <c r="S2" s="3"/>
      <c r="T2" s="3"/>
      <c r="U2" s="4"/>
    </row>
    <row r="3" spans="1:23" x14ac:dyDescent="0.25">
      <c r="L3" s="2" t="s">
        <v>2</v>
      </c>
      <c r="M3" s="5">
        <v>263.88348699392412</v>
      </c>
      <c r="N3" s="5">
        <v>219.92053686783015</v>
      </c>
      <c r="O3" s="6">
        <f>N3</f>
        <v>219.92053686783015</v>
      </c>
      <c r="P3" s="7">
        <f t="shared" ref="P3:P32" si="0">+VLOOKUP(L3,$A$35:$D$64,2,FALSE)</f>
        <v>263.88348699392412</v>
      </c>
      <c r="Q3" s="7">
        <f>+VLOOKUP(L3,$A$35:$E$64,3,FALSE)</f>
        <v>219.92053686783015</v>
      </c>
      <c r="R3" s="7">
        <f t="shared" ref="R3:R32" si="1">+VLOOKUP(L3,$A$35:$D$64,4,FALSE)</f>
        <v>0</v>
      </c>
      <c r="S3" s="7">
        <f>+P3-M3</f>
        <v>0</v>
      </c>
      <c r="T3" s="7">
        <f t="shared" ref="T3:U18" si="2">+Q3-N3</f>
        <v>0</v>
      </c>
      <c r="U3" s="7">
        <f t="shared" si="2"/>
        <v>-219.92053686783015</v>
      </c>
      <c r="V3" s="8">
        <f>(N3/M3)^(1/8)-1</f>
        <v>-2.2522663875480409E-2</v>
      </c>
    </row>
    <row r="4" spans="1:23" x14ac:dyDescent="0.25">
      <c r="L4" s="2" t="s">
        <v>3</v>
      </c>
      <c r="M4" s="5">
        <v>220.86405523084875</v>
      </c>
      <c r="N4" s="5">
        <v>174.65452307690634</v>
      </c>
      <c r="O4" s="5">
        <v>184.50270828466319</v>
      </c>
      <c r="P4" s="7">
        <f t="shared" si="0"/>
        <v>220.86405523084875</v>
      </c>
      <c r="Q4" s="7">
        <f t="shared" ref="Q4:Q32" si="3">+VLOOKUP(L4,$A$35:$D$64,3,FALSE)</f>
        <v>174.65452307690634</v>
      </c>
      <c r="R4" s="7">
        <f t="shared" si="1"/>
        <v>184.50270828466319</v>
      </c>
      <c r="S4" s="7">
        <f t="shared" ref="S4:U32" si="4">+P4-M4</f>
        <v>0</v>
      </c>
      <c r="T4" s="7">
        <f t="shared" si="2"/>
        <v>0</v>
      </c>
      <c r="U4" s="7">
        <f t="shared" si="2"/>
        <v>0</v>
      </c>
      <c r="V4" s="8">
        <f>(O4/M4)^(1/9)-1</f>
        <v>-1.9788609635167598E-2</v>
      </c>
      <c r="W4">
        <v>1</v>
      </c>
    </row>
    <row r="5" spans="1:23" x14ac:dyDescent="0.25">
      <c r="L5" s="2" t="s">
        <v>4</v>
      </c>
      <c r="M5" s="5">
        <v>104.58113901884568</v>
      </c>
      <c r="N5" s="5">
        <v>92.08476346325709</v>
      </c>
      <c r="O5" s="5">
        <v>88.804097928213807</v>
      </c>
      <c r="P5" s="7">
        <f t="shared" si="0"/>
        <v>104.58113901884568</v>
      </c>
      <c r="Q5" s="7">
        <f t="shared" si="3"/>
        <v>92.08476346325709</v>
      </c>
      <c r="R5" s="7">
        <f t="shared" si="1"/>
        <v>88.804097928213807</v>
      </c>
      <c r="S5" s="7">
        <f t="shared" si="4"/>
        <v>0</v>
      </c>
      <c r="T5" s="7">
        <f t="shared" si="2"/>
        <v>0</v>
      </c>
      <c r="U5" s="7">
        <f t="shared" si="2"/>
        <v>0</v>
      </c>
      <c r="V5" s="8">
        <f t="shared" ref="V5:V32" si="5">(O5/M5)^(1/9)-1</f>
        <v>-1.8005967011256785E-2</v>
      </c>
      <c r="W5">
        <v>2</v>
      </c>
    </row>
    <row r="6" spans="1:23" x14ac:dyDescent="0.25">
      <c r="L6" s="2" t="s">
        <v>5</v>
      </c>
      <c r="M6" s="5">
        <v>217.12283555486599</v>
      </c>
      <c r="N6" s="5">
        <v>179.87024598285009</v>
      </c>
      <c r="O6" s="5">
        <v>186.49811711048417</v>
      </c>
      <c r="P6" s="7">
        <f t="shared" si="0"/>
        <v>217.12283555486599</v>
      </c>
      <c r="Q6" s="7">
        <f t="shared" si="3"/>
        <v>179.87024598285009</v>
      </c>
      <c r="R6" s="7">
        <f t="shared" si="1"/>
        <v>186.49811711048417</v>
      </c>
      <c r="S6" s="7">
        <f t="shared" si="4"/>
        <v>0</v>
      </c>
      <c r="T6" s="7">
        <f t="shared" si="2"/>
        <v>0</v>
      </c>
      <c r="U6" s="7">
        <f t="shared" si="2"/>
        <v>0</v>
      </c>
      <c r="V6" s="8">
        <f t="shared" si="5"/>
        <v>-1.6751671928876943E-2</v>
      </c>
      <c r="W6">
        <v>3</v>
      </c>
    </row>
    <row r="7" spans="1:23" x14ac:dyDescent="0.25">
      <c r="L7" s="2" t="s">
        <v>6</v>
      </c>
      <c r="M7" s="5">
        <v>109.58077315134477</v>
      </c>
      <c r="N7" s="5">
        <v>95.354277872696272</v>
      </c>
      <c r="O7" s="5">
        <v>94.398338250238069</v>
      </c>
      <c r="P7" s="7">
        <f t="shared" si="0"/>
        <v>109.58077315134477</v>
      </c>
      <c r="Q7" s="7">
        <f t="shared" si="3"/>
        <v>95.354277872696272</v>
      </c>
      <c r="R7" s="7">
        <f t="shared" si="1"/>
        <v>94.398338250238069</v>
      </c>
      <c r="S7" s="7">
        <f t="shared" si="4"/>
        <v>0</v>
      </c>
      <c r="T7" s="7">
        <f t="shared" si="2"/>
        <v>0</v>
      </c>
      <c r="U7" s="7">
        <f t="shared" si="2"/>
        <v>0</v>
      </c>
      <c r="V7" s="8">
        <f t="shared" si="5"/>
        <v>-1.6434397442153803E-2</v>
      </c>
      <c r="W7">
        <v>4</v>
      </c>
    </row>
    <row r="8" spans="1:23" x14ac:dyDescent="0.25">
      <c r="L8" s="2" t="s">
        <v>7</v>
      </c>
      <c r="M8" s="5">
        <v>90.127605346965069</v>
      </c>
      <c r="N8" s="5">
        <v>86.046884228488892</v>
      </c>
      <c r="O8" s="5">
        <v>78.195292367246211</v>
      </c>
      <c r="P8" s="7">
        <f t="shared" si="0"/>
        <v>90.127605346965069</v>
      </c>
      <c r="Q8" s="7">
        <f t="shared" si="3"/>
        <v>86.046884228488892</v>
      </c>
      <c r="R8" s="7">
        <f t="shared" si="1"/>
        <v>78.195292367246211</v>
      </c>
      <c r="S8" s="7">
        <f t="shared" si="4"/>
        <v>0</v>
      </c>
      <c r="T8" s="7">
        <f t="shared" si="2"/>
        <v>0</v>
      </c>
      <c r="U8" s="7">
        <f t="shared" si="2"/>
        <v>0</v>
      </c>
      <c r="V8" s="8">
        <f t="shared" si="5"/>
        <v>-1.5655826291398389E-2</v>
      </c>
      <c r="W8">
        <v>5</v>
      </c>
    </row>
    <row r="9" spans="1:23" x14ac:dyDescent="0.25">
      <c r="L9" s="2" t="s">
        <v>8</v>
      </c>
      <c r="M9" s="5">
        <v>126.58763119963488</v>
      </c>
      <c r="N9" s="5">
        <v>109.17902307781171</v>
      </c>
      <c r="O9" s="5">
        <v>110.05214280777159</v>
      </c>
      <c r="P9" s="7">
        <f t="shared" si="0"/>
        <v>126.58763119963488</v>
      </c>
      <c r="Q9" s="7">
        <f t="shared" si="3"/>
        <v>109.17902307781171</v>
      </c>
      <c r="R9" s="7">
        <f t="shared" si="1"/>
        <v>110.05214280777159</v>
      </c>
      <c r="S9" s="7">
        <f t="shared" si="4"/>
        <v>0</v>
      </c>
      <c r="T9" s="7">
        <f t="shared" si="2"/>
        <v>0</v>
      </c>
      <c r="U9" s="7">
        <f t="shared" si="2"/>
        <v>0</v>
      </c>
      <c r="V9" s="8">
        <f t="shared" si="5"/>
        <v>-1.543306244053444E-2</v>
      </c>
      <c r="W9">
        <v>6</v>
      </c>
    </row>
    <row r="10" spans="1:23" x14ac:dyDescent="0.25">
      <c r="L10" s="2" t="s">
        <v>9</v>
      </c>
      <c r="M10" s="5">
        <v>291.97387753922618</v>
      </c>
      <c r="N10" s="5"/>
      <c r="O10" s="5"/>
      <c r="P10" s="7">
        <f t="shared" si="0"/>
        <v>291.97387753922618</v>
      </c>
      <c r="Q10" s="7">
        <f t="shared" si="3"/>
        <v>0</v>
      </c>
      <c r="R10" s="7">
        <f t="shared" si="1"/>
        <v>0</v>
      </c>
      <c r="S10" s="7">
        <f t="shared" si="4"/>
        <v>0</v>
      </c>
      <c r="T10" s="7">
        <f t="shared" si="2"/>
        <v>0</v>
      </c>
      <c r="U10" s="7">
        <f t="shared" si="2"/>
        <v>0</v>
      </c>
      <c r="V10" s="8">
        <f t="shared" si="5"/>
        <v>-1</v>
      </c>
      <c r="W10">
        <v>7</v>
      </c>
    </row>
    <row r="11" spans="1:23" x14ac:dyDescent="0.25">
      <c r="L11" s="2" t="s">
        <v>10</v>
      </c>
      <c r="M11" s="5">
        <v>63.308502091708739</v>
      </c>
      <c r="N11" s="5">
        <v>55.282440683336482</v>
      </c>
      <c r="O11" s="5">
        <v>56.310228729949444</v>
      </c>
      <c r="P11" s="7">
        <f t="shared" si="0"/>
        <v>0</v>
      </c>
      <c r="Q11" s="7">
        <f t="shared" si="3"/>
        <v>55.282440683336482</v>
      </c>
      <c r="R11" s="7">
        <f t="shared" si="1"/>
        <v>56.310228729949444</v>
      </c>
      <c r="S11" s="7">
        <f t="shared" si="4"/>
        <v>-63.308502091708739</v>
      </c>
      <c r="T11" s="7">
        <f t="shared" si="2"/>
        <v>0</v>
      </c>
      <c r="U11" s="7">
        <f t="shared" si="2"/>
        <v>0</v>
      </c>
      <c r="V11" s="8">
        <f t="shared" si="5"/>
        <v>-1.2931596029581272E-2</v>
      </c>
      <c r="W11">
        <v>8</v>
      </c>
    </row>
    <row r="12" spans="1:23" x14ac:dyDescent="0.25">
      <c r="L12" s="2" t="s">
        <v>11</v>
      </c>
      <c r="M12" s="5">
        <v>129.14949605886036</v>
      </c>
      <c r="N12" s="5">
        <v>125.45912073396291</v>
      </c>
      <c r="O12" s="5">
        <v>122.98632986668458</v>
      </c>
      <c r="P12" s="7">
        <f t="shared" si="0"/>
        <v>129.14949605886036</v>
      </c>
      <c r="Q12" s="7">
        <f t="shared" si="3"/>
        <v>125.45912073396291</v>
      </c>
      <c r="R12" s="7">
        <f t="shared" si="1"/>
        <v>122.98632986668458</v>
      </c>
      <c r="S12" s="7">
        <f t="shared" si="4"/>
        <v>0</v>
      </c>
      <c r="T12" s="7">
        <f t="shared" si="2"/>
        <v>0</v>
      </c>
      <c r="U12" s="7">
        <f t="shared" si="2"/>
        <v>0</v>
      </c>
      <c r="V12" s="8">
        <f t="shared" si="5"/>
        <v>-5.4183129963729648E-3</v>
      </c>
      <c r="W12">
        <v>9</v>
      </c>
    </row>
    <row r="13" spans="1:23" x14ac:dyDescent="0.25">
      <c r="L13" s="2" t="s">
        <v>12</v>
      </c>
      <c r="M13" s="5">
        <v>177.95643460814773</v>
      </c>
      <c r="N13" s="5">
        <v>163.65166443384129</v>
      </c>
      <c r="O13" s="5">
        <v>170.25096069608213</v>
      </c>
      <c r="P13" s="7">
        <f t="shared" si="0"/>
        <v>177.95643460814773</v>
      </c>
      <c r="Q13" s="7">
        <f t="shared" si="3"/>
        <v>163.65166443384129</v>
      </c>
      <c r="R13" s="7">
        <f t="shared" si="1"/>
        <v>170.25096069608213</v>
      </c>
      <c r="S13" s="7">
        <f t="shared" si="4"/>
        <v>0</v>
      </c>
      <c r="T13" s="7">
        <f t="shared" si="2"/>
        <v>0</v>
      </c>
      <c r="U13" s="7">
        <f t="shared" si="2"/>
        <v>0</v>
      </c>
      <c r="V13" s="8">
        <f t="shared" si="5"/>
        <v>-4.9062783785156494E-3</v>
      </c>
      <c r="W13">
        <v>10</v>
      </c>
    </row>
    <row r="14" spans="1:23" x14ac:dyDescent="0.25">
      <c r="L14" s="2" t="s">
        <v>13</v>
      </c>
      <c r="M14" s="5">
        <v>62.061101232523924</v>
      </c>
      <c r="N14" s="5">
        <v>60.77864261428455</v>
      </c>
      <c r="O14" s="6">
        <f>N14</f>
        <v>60.77864261428455</v>
      </c>
      <c r="P14" s="7">
        <f t="shared" si="0"/>
        <v>62.061101232523924</v>
      </c>
      <c r="Q14" s="7">
        <f t="shared" si="3"/>
        <v>60.77864261428455</v>
      </c>
      <c r="R14" s="7">
        <f t="shared" si="1"/>
        <v>0</v>
      </c>
      <c r="S14" s="7">
        <f t="shared" si="4"/>
        <v>0</v>
      </c>
      <c r="T14" s="7">
        <f t="shared" si="2"/>
        <v>0</v>
      </c>
      <c r="U14" s="7">
        <f t="shared" si="2"/>
        <v>-60.77864261428455</v>
      </c>
      <c r="V14" s="8">
        <f>(N14/M14)^(1/8)-1</f>
        <v>-2.6067152315369935E-3</v>
      </c>
      <c r="W14">
        <v>11</v>
      </c>
    </row>
    <row r="15" spans="1:23" x14ac:dyDescent="0.25">
      <c r="L15" s="2" t="s">
        <v>14</v>
      </c>
      <c r="M15" s="5">
        <v>110.58367403857939</v>
      </c>
      <c r="N15" s="5">
        <v>110.80061524944571</v>
      </c>
      <c r="O15" s="6">
        <f>N15</f>
        <v>110.80061524944571</v>
      </c>
      <c r="P15" s="7">
        <f t="shared" si="0"/>
        <v>110.58367403857939</v>
      </c>
      <c r="Q15" s="7">
        <f t="shared" si="3"/>
        <v>110.80061524944571</v>
      </c>
      <c r="R15" s="7">
        <f t="shared" si="1"/>
        <v>0</v>
      </c>
      <c r="S15" s="7">
        <f t="shared" si="4"/>
        <v>0</v>
      </c>
      <c r="T15" s="7">
        <f t="shared" si="2"/>
        <v>0</v>
      </c>
      <c r="U15" s="7">
        <f t="shared" si="2"/>
        <v>-110.80061524944571</v>
      </c>
      <c r="V15" s="8">
        <f>(N15/M15)^(1/8)-1</f>
        <v>2.4501270686871912E-4</v>
      </c>
      <c r="W15">
        <v>12</v>
      </c>
    </row>
    <row r="16" spans="1:23" x14ac:dyDescent="0.25">
      <c r="L16" s="2" t="s">
        <v>15</v>
      </c>
      <c r="M16" s="5">
        <v>111.46509773765615</v>
      </c>
      <c r="N16" s="5">
        <v>130.13664890608013</v>
      </c>
      <c r="O16" s="5">
        <v>112.39523342331741</v>
      </c>
      <c r="P16" s="7">
        <f t="shared" si="0"/>
        <v>111.46509773765615</v>
      </c>
      <c r="Q16" s="7">
        <f t="shared" si="3"/>
        <v>130.13664890608013</v>
      </c>
      <c r="R16" s="7">
        <f t="shared" si="1"/>
        <v>112.39523342331741</v>
      </c>
      <c r="S16" s="7">
        <f t="shared" si="4"/>
        <v>0</v>
      </c>
      <c r="T16" s="7">
        <f t="shared" si="2"/>
        <v>0</v>
      </c>
      <c r="U16" s="7">
        <f t="shared" si="2"/>
        <v>0</v>
      </c>
      <c r="V16" s="8">
        <f t="shared" si="5"/>
        <v>9.237610903889415E-4</v>
      </c>
      <c r="W16">
        <v>13</v>
      </c>
    </row>
    <row r="17" spans="1:24" x14ac:dyDescent="0.25">
      <c r="L17" s="2" t="s">
        <v>16</v>
      </c>
      <c r="M17" s="5">
        <v>95.19085220756979</v>
      </c>
      <c r="N17" s="5">
        <v>91.177041249370717</v>
      </c>
      <c r="O17" s="5">
        <v>96.958637127558831</v>
      </c>
      <c r="P17" s="7">
        <f t="shared" si="0"/>
        <v>95.19085220756979</v>
      </c>
      <c r="Q17" s="7">
        <f t="shared" si="3"/>
        <v>91.177041249370717</v>
      </c>
      <c r="R17" s="7">
        <f t="shared" si="1"/>
        <v>96.958637127558831</v>
      </c>
      <c r="S17" s="7">
        <f t="shared" si="4"/>
        <v>0</v>
      </c>
      <c r="T17" s="7">
        <f t="shared" si="2"/>
        <v>0</v>
      </c>
      <c r="U17" s="7">
        <f t="shared" si="2"/>
        <v>0</v>
      </c>
      <c r="V17" s="8">
        <f t="shared" si="5"/>
        <v>2.0466046946181482E-3</v>
      </c>
      <c r="W17">
        <v>14</v>
      </c>
    </row>
    <row r="18" spans="1:24" x14ac:dyDescent="0.25">
      <c r="L18" s="2" t="s">
        <v>17</v>
      </c>
      <c r="M18" s="5">
        <v>133.87663363929857</v>
      </c>
      <c r="N18" s="5">
        <v>139.72918080978968</v>
      </c>
      <c r="O18" s="6">
        <f>N18</f>
        <v>139.72918080978968</v>
      </c>
      <c r="P18" s="7">
        <f t="shared" si="0"/>
        <v>133.87663363929857</v>
      </c>
      <c r="Q18" s="7">
        <f t="shared" si="3"/>
        <v>139.72918080978968</v>
      </c>
      <c r="R18" s="7">
        <f t="shared" si="1"/>
        <v>0</v>
      </c>
      <c r="S18" s="7">
        <f t="shared" si="4"/>
        <v>0</v>
      </c>
      <c r="T18" s="7">
        <f t="shared" si="2"/>
        <v>0</v>
      </c>
      <c r="U18" s="7">
        <f t="shared" si="2"/>
        <v>-139.72918080978968</v>
      </c>
      <c r="V18" s="8">
        <f>(N18/M18)^(1/8)-1</f>
        <v>5.3627527293766963E-3</v>
      </c>
      <c r="W18">
        <v>15</v>
      </c>
      <c r="X18">
        <f>15/27</f>
        <v>0.55555555555555558</v>
      </c>
    </row>
    <row r="19" spans="1:24" x14ac:dyDescent="0.25">
      <c r="L19" s="2" t="s">
        <v>18</v>
      </c>
      <c r="M19" s="5">
        <v>146.43602466725946</v>
      </c>
      <c r="N19" s="5">
        <v>151.5907866313662</v>
      </c>
      <c r="O19" s="5">
        <v>155.8705666365189</v>
      </c>
      <c r="P19" s="7">
        <f t="shared" si="0"/>
        <v>146.43602466725946</v>
      </c>
      <c r="Q19" s="7">
        <f t="shared" si="3"/>
        <v>151.5907866313662</v>
      </c>
      <c r="R19" s="7">
        <f t="shared" si="1"/>
        <v>155.8705666365189</v>
      </c>
      <c r="S19" s="7">
        <f t="shared" si="4"/>
        <v>0</v>
      </c>
      <c r="T19" s="7">
        <f t="shared" si="4"/>
        <v>0</v>
      </c>
      <c r="U19" s="7">
        <f t="shared" si="4"/>
        <v>0</v>
      </c>
      <c r="V19" s="8">
        <f t="shared" si="5"/>
        <v>6.9616001066590272E-3</v>
      </c>
    </row>
    <row r="20" spans="1:24" x14ac:dyDescent="0.25">
      <c r="L20" s="2" t="s">
        <v>19</v>
      </c>
      <c r="M20" s="5">
        <v>91.561800901067997</v>
      </c>
      <c r="N20" s="5">
        <v>94.320492738063265</v>
      </c>
      <c r="O20" s="5">
        <v>98.478694176879941</v>
      </c>
      <c r="P20" s="7">
        <f t="shared" si="0"/>
        <v>91.561800901067997</v>
      </c>
      <c r="Q20" s="7">
        <f t="shared" si="3"/>
        <v>94.320492738063265</v>
      </c>
      <c r="R20" s="7">
        <f t="shared" si="1"/>
        <v>98.478694176879941</v>
      </c>
      <c r="S20" s="7">
        <f t="shared" si="4"/>
        <v>0</v>
      </c>
      <c r="T20" s="7">
        <f t="shared" si="4"/>
        <v>0</v>
      </c>
      <c r="U20" s="7">
        <f t="shared" si="4"/>
        <v>0</v>
      </c>
      <c r="V20" s="8">
        <f>(O21/M21)^(1/9)-1</f>
        <v>7.9377207402511196E-3</v>
      </c>
    </row>
    <row r="21" spans="1:24" x14ac:dyDescent="0.25">
      <c r="L21" s="2" t="s">
        <v>20</v>
      </c>
      <c r="M21" s="5">
        <v>134.4268211413609</v>
      </c>
      <c r="N21" s="5">
        <v>129.02256038860909</v>
      </c>
      <c r="O21" s="5">
        <v>144.34083536197309</v>
      </c>
      <c r="P21" s="7">
        <f t="shared" si="0"/>
        <v>134.4268211413609</v>
      </c>
      <c r="Q21" s="7">
        <f t="shared" si="3"/>
        <v>129.02256038860909</v>
      </c>
      <c r="R21" s="7">
        <f t="shared" si="1"/>
        <v>144.34083536197309</v>
      </c>
      <c r="S21" s="7">
        <f t="shared" si="4"/>
        <v>0</v>
      </c>
      <c r="T21" s="7">
        <f t="shared" si="4"/>
        <v>0</v>
      </c>
      <c r="U21" s="7">
        <f t="shared" si="4"/>
        <v>0</v>
      </c>
      <c r="V21" s="8">
        <f>(O20/M20)^(1/9)-1</f>
        <v>8.1246111954249578E-3</v>
      </c>
    </row>
    <row r="22" spans="1:24" x14ac:dyDescent="0.25">
      <c r="L22" s="2" t="s">
        <v>21</v>
      </c>
      <c r="M22" s="5">
        <v>84.789455087414979</v>
      </c>
      <c r="N22" s="5">
        <v>88.333795152779444</v>
      </c>
      <c r="O22" s="5">
        <v>91.4718834565968</v>
      </c>
      <c r="P22" s="7">
        <f t="shared" si="0"/>
        <v>84.789455087414979</v>
      </c>
      <c r="Q22" s="7">
        <f t="shared" si="3"/>
        <v>88.333795152779444</v>
      </c>
      <c r="R22" s="7">
        <f t="shared" si="1"/>
        <v>91.4718834565968</v>
      </c>
      <c r="S22" s="7">
        <f t="shared" si="4"/>
        <v>0</v>
      </c>
      <c r="T22" s="7">
        <f t="shared" si="4"/>
        <v>0</v>
      </c>
      <c r="U22" s="7">
        <f t="shared" si="4"/>
        <v>0</v>
      </c>
      <c r="V22" s="8">
        <f t="shared" si="5"/>
        <v>8.4645630578625841E-3</v>
      </c>
    </row>
    <row r="23" spans="1:24" x14ac:dyDescent="0.25">
      <c r="L23" s="2" t="s">
        <v>22</v>
      </c>
      <c r="M23" s="5">
        <v>130.58959066768907</v>
      </c>
      <c r="N23" s="5">
        <v>144.39725300332475</v>
      </c>
      <c r="O23" s="5">
        <v>141.01856201475891</v>
      </c>
      <c r="P23" s="7">
        <f t="shared" si="0"/>
        <v>130.58959066768907</v>
      </c>
      <c r="Q23" s="7">
        <f t="shared" si="3"/>
        <v>144.39725300332475</v>
      </c>
      <c r="R23" s="7">
        <f t="shared" si="1"/>
        <v>141.01856201475891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8">
        <f t="shared" si="5"/>
        <v>8.5734339963221551E-3</v>
      </c>
    </row>
    <row r="24" spans="1:24" x14ac:dyDescent="0.25">
      <c r="L24" s="2" t="s">
        <v>23</v>
      </c>
      <c r="M24" s="5">
        <v>98.815661660940265</v>
      </c>
      <c r="N24" s="5">
        <v>110.38639988625162</v>
      </c>
      <c r="O24" s="5">
        <v>108.26079833396012</v>
      </c>
      <c r="P24" s="7">
        <f t="shared" si="0"/>
        <v>98.815661660940265</v>
      </c>
      <c r="Q24" s="7">
        <f t="shared" si="3"/>
        <v>110.38639988625162</v>
      </c>
      <c r="R24" s="7">
        <f t="shared" si="1"/>
        <v>108.26079833396012</v>
      </c>
      <c r="S24" s="7">
        <f t="shared" si="4"/>
        <v>0</v>
      </c>
      <c r="T24" s="7">
        <f t="shared" si="4"/>
        <v>0</v>
      </c>
      <c r="U24" s="7">
        <f t="shared" si="4"/>
        <v>0</v>
      </c>
      <c r="V24" s="8">
        <f t="shared" si="5"/>
        <v>1.0194615095793003E-2</v>
      </c>
    </row>
    <row r="25" spans="1:24" x14ac:dyDescent="0.25">
      <c r="A25" t="s">
        <v>24</v>
      </c>
      <c r="L25" s="2" t="s">
        <v>25</v>
      </c>
      <c r="M25" s="5">
        <v>163.55117502652044</v>
      </c>
      <c r="N25" s="5">
        <v>175.96260815336697</v>
      </c>
      <c r="O25" s="5">
        <v>179.35269620757953</v>
      </c>
      <c r="P25" s="7">
        <f t="shared" si="0"/>
        <v>163.55117502652044</v>
      </c>
      <c r="Q25" s="7">
        <f t="shared" si="3"/>
        <v>0</v>
      </c>
      <c r="R25" s="7">
        <f t="shared" si="1"/>
        <v>179.35269620757953</v>
      </c>
      <c r="S25" s="7">
        <f t="shared" si="4"/>
        <v>0</v>
      </c>
      <c r="T25" s="7">
        <f t="shared" si="4"/>
        <v>-175.96260815336697</v>
      </c>
      <c r="U25" s="7">
        <f t="shared" si="4"/>
        <v>0</v>
      </c>
      <c r="V25" s="8">
        <f t="shared" si="5"/>
        <v>1.0300275087993693E-2</v>
      </c>
    </row>
    <row r="26" spans="1:24" x14ac:dyDescent="0.25">
      <c r="L26" s="2" t="s">
        <v>26</v>
      </c>
      <c r="M26" s="5">
        <v>101.34219717667202</v>
      </c>
      <c r="N26" s="5">
        <v>109.43629003433793</v>
      </c>
      <c r="O26" s="5">
        <v>113.59823015541578</v>
      </c>
      <c r="P26" s="7">
        <f t="shared" si="0"/>
        <v>101.34219717667202</v>
      </c>
      <c r="Q26" s="7">
        <f t="shared" si="3"/>
        <v>109.43629003433793</v>
      </c>
      <c r="R26" s="7">
        <f t="shared" si="1"/>
        <v>113.59823015541578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8">
        <f t="shared" si="5"/>
        <v>1.2765801002744048E-2</v>
      </c>
    </row>
    <row r="27" spans="1:24" x14ac:dyDescent="0.25">
      <c r="L27" s="2" t="s">
        <v>27</v>
      </c>
      <c r="M27" s="5">
        <v>215.31184130741869</v>
      </c>
      <c r="N27" s="5">
        <v>224.72182596820255</v>
      </c>
      <c r="O27" s="5">
        <v>244.56351717640325</v>
      </c>
      <c r="P27" s="7">
        <f t="shared" si="0"/>
        <v>215.31184130741869</v>
      </c>
      <c r="Q27" s="7">
        <f t="shared" si="3"/>
        <v>224.72182596820255</v>
      </c>
      <c r="R27" s="7">
        <f t="shared" si="1"/>
        <v>244.56351717640325</v>
      </c>
      <c r="S27" s="7">
        <f t="shared" si="4"/>
        <v>0</v>
      </c>
      <c r="T27" s="7">
        <f t="shared" si="4"/>
        <v>0</v>
      </c>
      <c r="U27" s="7">
        <f t="shared" si="4"/>
        <v>0</v>
      </c>
      <c r="V27" s="8">
        <f t="shared" si="5"/>
        <v>1.4254828881244519E-2</v>
      </c>
    </row>
    <row r="28" spans="1:24" x14ac:dyDescent="0.25">
      <c r="L28" s="2" t="s">
        <v>28</v>
      </c>
      <c r="M28" s="5">
        <v>176.81874127142166</v>
      </c>
      <c r="N28" s="5">
        <v>180.91341163902518</v>
      </c>
      <c r="O28" s="6">
        <f>N28</f>
        <v>180.91341163902518</v>
      </c>
      <c r="P28" s="7">
        <f t="shared" si="0"/>
        <v>176.81874127142166</v>
      </c>
      <c r="Q28" s="7">
        <f t="shared" si="3"/>
        <v>180.91341163902518</v>
      </c>
      <c r="R28" s="7">
        <f t="shared" si="1"/>
        <v>0</v>
      </c>
      <c r="S28" s="7">
        <f t="shared" si="4"/>
        <v>0</v>
      </c>
      <c r="T28" s="7">
        <f t="shared" si="4"/>
        <v>0</v>
      </c>
      <c r="U28" s="7">
        <f t="shared" si="4"/>
        <v>-180.91341163902518</v>
      </c>
      <c r="V28" s="8">
        <f t="shared" si="5"/>
        <v>2.5469469520007504E-3</v>
      </c>
    </row>
    <row r="29" spans="1:24" x14ac:dyDescent="0.25">
      <c r="L29" s="2" t="s">
        <v>29</v>
      </c>
      <c r="M29" s="5">
        <v>110.00745477250277</v>
      </c>
      <c r="N29" s="5">
        <v>133.39147840944869</v>
      </c>
      <c r="O29" s="5">
        <v>135.73334301236244</v>
      </c>
      <c r="P29" s="7">
        <f t="shared" si="0"/>
        <v>110.00745477250277</v>
      </c>
      <c r="Q29" s="7">
        <f t="shared" si="3"/>
        <v>0</v>
      </c>
      <c r="R29" s="7">
        <f t="shared" si="1"/>
        <v>135.73334301236244</v>
      </c>
      <c r="S29" s="7">
        <f t="shared" si="4"/>
        <v>0</v>
      </c>
      <c r="T29" s="7">
        <f t="shared" si="4"/>
        <v>-133.39147840944869</v>
      </c>
      <c r="U29" s="7">
        <f t="shared" si="4"/>
        <v>0</v>
      </c>
      <c r="V29" s="8">
        <f t="shared" si="5"/>
        <v>2.3624076036480979E-2</v>
      </c>
    </row>
    <row r="30" spans="1:24" x14ac:dyDescent="0.25">
      <c r="L30" s="2" t="s">
        <v>30</v>
      </c>
      <c r="M30" s="5">
        <v>114.04314695130239</v>
      </c>
      <c r="N30" s="5">
        <v>145.18672429522118</v>
      </c>
      <c r="O30" s="5">
        <v>150.2855227556513</v>
      </c>
      <c r="P30" s="7">
        <f t="shared" si="0"/>
        <v>114.04314695130239</v>
      </c>
      <c r="Q30" s="7">
        <f t="shared" si="3"/>
        <v>145.18672429522118</v>
      </c>
      <c r="R30" s="7">
        <f t="shared" si="1"/>
        <v>150.2855227556513</v>
      </c>
      <c r="S30" s="7">
        <f t="shared" si="4"/>
        <v>0</v>
      </c>
      <c r="T30" s="7">
        <f t="shared" si="4"/>
        <v>0</v>
      </c>
      <c r="U30" s="7">
        <f t="shared" si="4"/>
        <v>0</v>
      </c>
      <c r="V30" s="8">
        <f t="shared" si="5"/>
        <v>3.1137162557259401E-2</v>
      </c>
    </row>
    <row r="31" spans="1:24" x14ac:dyDescent="0.25">
      <c r="L31" s="2" t="s">
        <v>31</v>
      </c>
      <c r="M31" s="5">
        <v>109.33419142314074</v>
      </c>
      <c r="N31" s="5">
        <v>144.34724054843403</v>
      </c>
      <c r="O31" s="5">
        <v>148.76446891992734</v>
      </c>
      <c r="P31" s="7">
        <f t="shared" si="0"/>
        <v>109.33419142314074</v>
      </c>
      <c r="Q31" s="7">
        <f t="shared" si="3"/>
        <v>144.34724054843403</v>
      </c>
      <c r="R31" s="7">
        <f t="shared" si="1"/>
        <v>148.76446891992734</v>
      </c>
      <c r="S31" s="7">
        <f t="shared" si="4"/>
        <v>0</v>
      </c>
      <c r="T31" s="7">
        <f t="shared" si="4"/>
        <v>0</v>
      </c>
      <c r="U31" s="7">
        <f t="shared" si="4"/>
        <v>0</v>
      </c>
      <c r="V31" s="8">
        <f t="shared" si="5"/>
        <v>3.480938219585461E-2</v>
      </c>
    </row>
    <row r="32" spans="1:24" x14ac:dyDescent="0.25">
      <c r="L32" s="2" t="s">
        <v>32</v>
      </c>
      <c r="M32" s="5">
        <v>76.355198894398413</v>
      </c>
      <c r="N32" s="5">
        <v>100.1994377635929</v>
      </c>
      <c r="O32" s="5">
        <v>104.28083234334852</v>
      </c>
      <c r="P32" s="7">
        <f t="shared" si="0"/>
        <v>76.355198894398413</v>
      </c>
      <c r="Q32" s="7">
        <f t="shared" si="3"/>
        <v>100.1994377635929</v>
      </c>
      <c r="R32" s="7">
        <f t="shared" si="1"/>
        <v>104.28083234334852</v>
      </c>
      <c r="S32" s="7">
        <f t="shared" si="4"/>
        <v>0</v>
      </c>
      <c r="T32" s="7">
        <f t="shared" si="4"/>
        <v>0</v>
      </c>
      <c r="U32" s="7">
        <f t="shared" si="4"/>
        <v>0</v>
      </c>
      <c r="V32" s="8">
        <f t="shared" si="5"/>
        <v>3.5239067540240088E-2</v>
      </c>
    </row>
    <row r="34" spans="1:15" x14ac:dyDescent="0.25">
      <c r="B34">
        <v>2000</v>
      </c>
      <c r="C34">
        <v>2008</v>
      </c>
      <c r="D34">
        <v>2009</v>
      </c>
      <c r="G34">
        <v>2000</v>
      </c>
      <c r="H34">
        <v>2008</v>
      </c>
      <c r="I34">
        <v>2009</v>
      </c>
      <c r="L34" s="9"/>
      <c r="M34" s="9"/>
      <c r="N34" s="9"/>
      <c r="O34" s="9"/>
    </row>
    <row r="35" spans="1:15" x14ac:dyDescent="0.25">
      <c r="A35" s="10" t="s">
        <v>19</v>
      </c>
      <c r="B35" s="11">
        <v>91.561800901067997</v>
      </c>
      <c r="C35" s="12">
        <v>94.320492738063265</v>
      </c>
      <c r="D35" s="12">
        <v>98.478694176879941</v>
      </c>
      <c r="F35" t="s">
        <v>2</v>
      </c>
      <c r="G35" s="12">
        <v>263.88348699392412</v>
      </c>
      <c r="H35" s="12">
        <v>219.92053686783015</v>
      </c>
      <c r="I35" s="13"/>
      <c r="K35" s="8">
        <f>H35/G35-1</f>
        <v>-0.16659985293852897</v>
      </c>
      <c r="L35" s="9"/>
      <c r="M35" s="14"/>
      <c r="N35" s="14"/>
      <c r="O35" s="14"/>
    </row>
    <row r="36" spans="1:15" x14ac:dyDescent="0.25">
      <c r="A36" s="10" t="s">
        <v>7</v>
      </c>
      <c r="B36" s="11">
        <v>90.127605346965069</v>
      </c>
      <c r="C36" s="12">
        <v>86.046884228488892</v>
      </c>
      <c r="D36" s="12">
        <v>78.195292367246211</v>
      </c>
      <c r="F36" t="s">
        <v>3</v>
      </c>
      <c r="G36" s="12">
        <v>220.86405523084875</v>
      </c>
      <c r="H36" s="12">
        <v>174.65452307690634</v>
      </c>
      <c r="I36" s="15">
        <v>184.50270828466319</v>
      </c>
      <c r="K36" s="8">
        <f t="shared" ref="K36:K45" si="6">I36/G36-1</f>
        <v>-0.16463225266864001</v>
      </c>
      <c r="M36" s="12"/>
      <c r="N36" s="12"/>
      <c r="O36" s="12"/>
    </row>
    <row r="37" spans="1:15" x14ac:dyDescent="0.25">
      <c r="A37" s="10" t="s">
        <v>26</v>
      </c>
      <c r="B37" s="11">
        <v>101.34219717667202</v>
      </c>
      <c r="C37" s="12">
        <v>109.43629003433793</v>
      </c>
      <c r="D37" s="12">
        <v>113.59823015541578</v>
      </c>
      <c r="F37" t="s">
        <v>4</v>
      </c>
      <c r="G37" s="12">
        <v>104.58113901884568</v>
      </c>
      <c r="H37" s="12">
        <v>92.08476346325709</v>
      </c>
      <c r="I37" s="15">
        <v>88.804097928213807</v>
      </c>
      <c r="K37" s="8">
        <f t="shared" si="6"/>
        <v>-0.15085933504500104</v>
      </c>
      <c r="L37" s="9"/>
      <c r="M37" s="14"/>
      <c r="N37" s="14"/>
      <c r="O37" s="14"/>
    </row>
    <row r="38" spans="1:15" x14ac:dyDescent="0.25">
      <c r="A38" s="10" t="s">
        <v>3</v>
      </c>
      <c r="B38" s="11">
        <v>220.86405523084875</v>
      </c>
      <c r="C38" s="12">
        <v>174.65452307690634</v>
      </c>
      <c r="D38" s="12">
        <v>184.50270828466319</v>
      </c>
      <c r="F38" t="s">
        <v>5</v>
      </c>
      <c r="G38" s="12">
        <v>217.12283555486599</v>
      </c>
      <c r="H38" s="12">
        <v>179.87024598285009</v>
      </c>
      <c r="I38" s="15">
        <v>186.49811711048417</v>
      </c>
      <c r="K38" s="8">
        <f t="shared" si="6"/>
        <v>-0.14104789284885277</v>
      </c>
      <c r="L38" s="9"/>
      <c r="M38" s="14"/>
      <c r="N38" s="14"/>
      <c r="O38" s="14"/>
    </row>
    <row r="39" spans="1:15" x14ac:dyDescent="0.25">
      <c r="A39" s="10" t="s">
        <v>18</v>
      </c>
      <c r="B39" s="11">
        <v>146.43602466725946</v>
      </c>
      <c r="C39" s="12">
        <v>151.5907866313662</v>
      </c>
      <c r="D39" s="12">
        <v>155.8705666365189</v>
      </c>
      <c r="F39" t="s">
        <v>6</v>
      </c>
      <c r="G39" s="12">
        <v>109.58077315134477</v>
      </c>
      <c r="H39" s="12">
        <v>95.354277872696272</v>
      </c>
      <c r="I39" s="15">
        <v>94.398338250238069</v>
      </c>
      <c r="K39" s="8">
        <f t="shared" si="6"/>
        <v>-0.13855017138944492</v>
      </c>
      <c r="L39" s="9"/>
      <c r="M39" s="14"/>
      <c r="N39" s="14"/>
      <c r="O39" s="14"/>
    </row>
    <row r="40" spans="1:15" x14ac:dyDescent="0.25">
      <c r="A40" s="2" t="s">
        <v>8</v>
      </c>
      <c r="B40" s="11">
        <v>126.58763119963488</v>
      </c>
      <c r="C40" s="12">
        <v>109.17902307781171</v>
      </c>
      <c r="D40" s="12">
        <v>110.05214280777159</v>
      </c>
      <c r="F40" t="s">
        <v>7</v>
      </c>
      <c r="G40" s="12">
        <v>90.127605346965069</v>
      </c>
      <c r="H40" s="12">
        <v>86.046884228488892</v>
      </c>
      <c r="I40" s="15">
        <v>78.195292367246211</v>
      </c>
      <c r="K40" s="8">
        <f t="shared" si="6"/>
        <v>-0.13239354284165128</v>
      </c>
      <c r="L40" s="9"/>
      <c r="M40" s="14"/>
      <c r="N40" s="14"/>
      <c r="O40" s="14"/>
    </row>
    <row r="41" spans="1:15" x14ac:dyDescent="0.25">
      <c r="A41" s="10" t="s">
        <v>11</v>
      </c>
      <c r="B41" s="11">
        <v>129.14949605886036</v>
      </c>
      <c r="C41" s="12">
        <v>125.45912073396291</v>
      </c>
      <c r="D41" s="12">
        <v>122.98632986668458</v>
      </c>
      <c r="F41" t="s">
        <v>8</v>
      </c>
      <c r="G41" s="12">
        <v>126.58763119963488</v>
      </c>
      <c r="H41" s="12">
        <v>109.17902307781171</v>
      </c>
      <c r="I41" s="15">
        <v>110.05214280777159</v>
      </c>
      <c r="K41" s="8">
        <f t="shared" si="6"/>
        <v>-0.13062483463163965</v>
      </c>
      <c r="L41" s="9"/>
      <c r="M41" s="14"/>
      <c r="N41" s="14"/>
      <c r="O41" s="14"/>
    </row>
    <row r="42" spans="1:15" x14ac:dyDescent="0.25">
      <c r="A42" s="10" t="s">
        <v>28</v>
      </c>
      <c r="B42" s="11">
        <v>176.81874127142166</v>
      </c>
      <c r="C42" s="16">
        <v>180.91341163902518</v>
      </c>
      <c r="D42" s="16"/>
      <c r="F42" t="s">
        <v>9</v>
      </c>
      <c r="G42" s="12">
        <v>291.97387753922618</v>
      </c>
      <c r="H42" s="17"/>
      <c r="I42" s="13"/>
      <c r="K42" s="8">
        <f t="shared" si="6"/>
        <v>-1</v>
      </c>
      <c r="L42" s="9"/>
      <c r="M42" s="14"/>
      <c r="N42" s="14"/>
      <c r="O42" s="14"/>
    </row>
    <row r="43" spans="1:15" x14ac:dyDescent="0.25">
      <c r="A43" s="10" t="s">
        <v>27</v>
      </c>
      <c r="B43" s="11">
        <v>215.31184130741869</v>
      </c>
      <c r="C43" s="12">
        <v>224.72182596820255</v>
      </c>
      <c r="D43" s="12">
        <v>244.56351717640325</v>
      </c>
      <c r="F43" t="s">
        <v>10</v>
      </c>
      <c r="G43" s="12">
        <v>63.308502091708739</v>
      </c>
      <c r="H43" s="12">
        <v>55.282440683336482</v>
      </c>
      <c r="I43" s="15">
        <v>56.310228729949444</v>
      </c>
      <c r="K43" s="8">
        <f t="shared" si="6"/>
        <v>-0.11054239368389407</v>
      </c>
      <c r="L43" s="9"/>
      <c r="M43" s="14"/>
      <c r="N43" s="14"/>
      <c r="O43" s="14"/>
    </row>
    <row r="44" spans="1:15" x14ac:dyDescent="0.25">
      <c r="A44" s="10" t="s">
        <v>21</v>
      </c>
      <c r="B44" s="11">
        <v>84.789455087414979</v>
      </c>
      <c r="C44" s="12">
        <v>88.333795152779444</v>
      </c>
      <c r="D44" s="12">
        <v>91.4718834565968</v>
      </c>
      <c r="F44" t="s">
        <v>11</v>
      </c>
      <c r="G44" s="12">
        <v>129.14949605886036</v>
      </c>
      <c r="H44" s="12">
        <v>125.45912073396291</v>
      </c>
      <c r="I44" s="15">
        <v>122.98632986668458</v>
      </c>
      <c r="K44" s="8">
        <f t="shared" si="6"/>
        <v>-4.7721178790871122E-2</v>
      </c>
      <c r="L44" s="9"/>
      <c r="M44" s="14"/>
      <c r="N44" s="14"/>
      <c r="O44" s="14"/>
    </row>
    <row r="45" spans="1:15" x14ac:dyDescent="0.25">
      <c r="A45" s="10" t="s">
        <v>10</v>
      </c>
      <c r="B45" s="11">
        <v>0</v>
      </c>
      <c r="C45" s="12">
        <v>55.282440683336482</v>
      </c>
      <c r="D45" s="12">
        <v>56.310228729949444</v>
      </c>
      <c r="F45" t="s">
        <v>12</v>
      </c>
      <c r="G45" s="12">
        <v>177.95643460814773</v>
      </c>
      <c r="H45" s="12">
        <v>163.65166443384129</v>
      </c>
      <c r="I45" s="15">
        <v>170.25096069608213</v>
      </c>
      <c r="K45" s="8">
        <f t="shared" si="6"/>
        <v>-4.3299776875349916E-2</v>
      </c>
      <c r="L45" s="9"/>
      <c r="M45" s="14"/>
      <c r="N45" s="14"/>
      <c r="O45" s="14"/>
    </row>
    <row r="46" spans="1:15" x14ac:dyDescent="0.25">
      <c r="A46" s="10" t="s">
        <v>4</v>
      </c>
      <c r="B46" s="11">
        <v>104.58113901884568</v>
      </c>
      <c r="C46" s="12">
        <v>92.08476346325709</v>
      </c>
      <c r="D46" s="12">
        <v>88.804097928213807</v>
      </c>
      <c r="F46" t="s">
        <v>13</v>
      </c>
      <c r="G46" s="12">
        <v>62.061101232523924</v>
      </c>
      <c r="H46" s="12">
        <v>60.77864261428455</v>
      </c>
      <c r="I46" s="13"/>
      <c r="K46" s="8">
        <f>H46/G46-1</f>
        <v>-2.0664451528734529E-2</v>
      </c>
      <c r="L46" s="9"/>
      <c r="M46" s="14"/>
      <c r="N46" s="14"/>
      <c r="O46" s="14"/>
    </row>
    <row r="47" spans="1:15" x14ac:dyDescent="0.25">
      <c r="A47" s="10" t="s">
        <v>20</v>
      </c>
      <c r="B47" s="11">
        <v>134.4268211413609</v>
      </c>
      <c r="C47" s="12">
        <v>129.02256038860909</v>
      </c>
      <c r="D47" s="12">
        <v>144.34083536197309</v>
      </c>
      <c r="F47" t="s">
        <v>14</v>
      </c>
      <c r="G47" s="12">
        <v>110.58367403857939</v>
      </c>
      <c r="H47" s="12">
        <v>110.80061524944571</v>
      </c>
      <c r="I47" s="13"/>
      <c r="K47" s="8">
        <f>H47/G47-1</f>
        <v>1.9617833532157292E-3</v>
      </c>
      <c r="L47" s="9"/>
      <c r="M47" s="14"/>
      <c r="N47" s="14"/>
      <c r="O47" s="14"/>
    </row>
    <row r="48" spans="1:15" x14ac:dyDescent="0.25">
      <c r="A48" s="10" t="s">
        <v>15</v>
      </c>
      <c r="B48" s="11">
        <v>111.46509773765615</v>
      </c>
      <c r="C48" s="12">
        <v>130.13664890608013</v>
      </c>
      <c r="D48" s="12">
        <v>112.39523342331741</v>
      </c>
      <c r="F48" s="9" t="s">
        <v>15</v>
      </c>
      <c r="G48" s="12">
        <v>111.46509773765615</v>
      </c>
      <c r="H48" s="12">
        <v>130.13664890608013</v>
      </c>
      <c r="I48" s="15">
        <v>112.39523342331741</v>
      </c>
      <c r="K48" s="8">
        <f>I48/G48-1</f>
        <v>8.3446361645007627E-3</v>
      </c>
      <c r="L48" s="9"/>
      <c r="M48" s="14"/>
      <c r="N48" s="14"/>
      <c r="O48" s="14"/>
    </row>
    <row r="49" spans="1:15" x14ac:dyDescent="0.25">
      <c r="A49" s="10" t="s">
        <v>32</v>
      </c>
      <c r="B49" s="11">
        <v>76.355198894398413</v>
      </c>
      <c r="C49" s="12">
        <v>100.1994377635929</v>
      </c>
      <c r="D49" s="12">
        <v>104.28083234334852</v>
      </c>
      <c r="F49" t="s">
        <v>16</v>
      </c>
      <c r="G49" s="12">
        <v>95.19085220756979</v>
      </c>
      <c r="H49" s="12">
        <v>91.177041249370717</v>
      </c>
      <c r="I49" s="15">
        <v>96.958637127558831</v>
      </c>
      <c r="K49" s="8">
        <f>I49/G49-1</f>
        <v>1.8570953815333802E-2</v>
      </c>
      <c r="L49" s="9"/>
      <c r="M49" s="14"/>
      <c r="N49" s="14"/>
      <c r="O49" s="14"/>
    </row>
    <row r="50" spans="1:15" x14ac:dyDescent="0.25">
      <c r="A50" s="10" t="s">
        <v>12</v>
      </c>
      <c r="B50" s="11">
        <v>177.95643460814773</v>
      </c>
      <c r="C50" s="12">
        <v>163.65166443384129</v>
      </c>
      <c r="D50" s="12">
        <v>170.25096069608213</v>
      </c>
      <c r="F50" t="s">
        <v>17</v>
      </c>
      <c r="G50" s="12">
        <v>133.87663363929857</v>
      </c>
      <c r="H50" s="12">
        <v>139.72918080978968</v>
      </c>
      <c r="I50" s="13"/>
      <c r="K50" s="8">
        <f>H50/G50-1</f>
        <v>4.3715972021372451E-2</v>
      </c>
      <c r="L50" s="9"/>
      <c r="M50" s="14"/>
      <c r="N50" s="14"/>
      <c r="O50" s="14"/>
    </row>
    <row r="51" spans="1:15" x14ac:dyDescent="0.25">
      <c r="A51" s="10" t="s">
        <v>14</v>
      </c>
      <c r="B51" s="11">
        <v>110.58367403857939</v>
      </c>
      <c r="C51" s="16">
        <v>110.80061524944571</v>
      </c>
      <c r="D51" s="16"/>
      <c r="F51" t="s">
        <v>18</v>
      </c>
      <c r="G51" s="12">
        <v>146.43602466725946</v>
      </c>
      <c r="H51" s="12">
        <v>151.5907866313662</v>
      </c>
      <c r="I51" s="15">
        <v>155.8705666365189</v>
      </c>
      <c r="K51" s="8">
        <f t="shared" ref="K51:K64" si="7">I51/G51-1</f>
        <v>6.4427738944000668E-2</v>
      </c>
      <c r="L51" s="9"/>
      <c r="M51" s="14"/>
      <c r="N51" s="14"/>
      <c r="O51" s="14"/>
    </row>
    <row r="52" spans="1:15" x14ac:dyDescent="0.25">
      <c r="A52" s="10" t="s">
        <v>13</v>
      </c>
      <c r="B52" s="11">
        <v>62.061101232523924</v>
      </c>
      <c r="C52" s="12">
        <v>60.77864261428455</v>
      </c>
      <c r="D52" s="12"/>
      <c r="F52" t="s">
        <v>19</v>
      </c>
      <c r="G52" s="12">
        <v>91.561800901067997</v>
      </c>
      <c r="H52" s="12">
        <v>94.320492738063265</v>
      </c>
      <c r="I52" s="12">
        <v>98.478694176879941</v>
      </c>
      <c r="K52" s="8">
        <f t="shared" si="7"/>
        <v>7.5543438505382809E-2</v>
      </c>
      <c r="L52" s="9"/>
      <c r="M52" s="14"/>
      <c r="N52" s="14"/>
      <c r="O52" s="14"/>
    </row>
    <row r="53" spans="1:15" x14ac:dyDescent="0.25">
      <c r="A53" s="10" t="s">
        <v>9</v>
      </c>
      <c r="B53" s="11">
        <v>291.97387753922618</v>
      </c>
      <c r="C53" s="16"/>
      <c r="D53" s="16"/>
      <c r="F53" t="s">
        <v>20</v>
      </c>
      <c r="G53" s="12">
        <v>134.4268211413609</v>
      </c>
      <c r="H53" s="12">
        <v>129.02256038860909</v>
      </c>
      <c r="I53" s="15">
        <v>144.34083536197309</v>
      </c>
      <c r="K53" s="8">
        <f t="shared" si="7"/>
        <v>7.3750269004626556E-2</v>
      </c>
      <c r="L53" s="9"/>
      <c r="M53" s="14"/>
      <c r="N53" s="14"/>
      <c r="O53" s="14"/>
    </row>
    <row r="54" spans="1:15" x14ac:dyDescent="0.25">
      <c r="A54" s="10" t="s">
        <v>16</v>
      </c>
      <c r="B54" s="11">
        <v>95.19085220756979</v>
      </c>
      <c r="C54" s="12">
        <v>91.177041249370717</v>
      </c>
      <c r="D54" s="12">
        <v>96.958637127558831</v>
      </c>
      <c r="F54" t="s">
        <v>21</v>
      </c>
      <c r="G54" s="12">
        <v>84.789455087414979</v>
      </c>
      <c r="H54" s="12">
        <v>88.333795152779444</v>
      </c>
      <c r="I54" s="15">
        <v>91.4718834565968</v>
      </c>
      <c r="K54" s="8">
        <f t="shared" si="7"/>
        <v>7.8812021639866225E-2</v>
      </c>
      <c r="L54" s="9"/>
      <c r="M54" s="14"/>
      <c r="N54" s="14"/>
      <c r="O54" s="14"/>
    </row>
    <row r="55" spans="1:15" x14ac:dyDescent="0.25">
      <c r="A55" s="10" t="s">
        <v>22</v>
      </c>
      <c r="B55" s="11">
        <v>130.58959066768907</v>
      </c>
      <c r="C55" s="12">
        <v>144.39725300332475</v>
      </c>
      <c r="D55" s="12">
        <v>141.01856201475891</v>
      </c>
      <c r="F55" t="s">
        <v>22</v>
      </c>
      <c r="G55" s="12">
        <v>130.58959066768907</v>
      </c>
      <c r="H55" s="12">
        <v>144.39725300332475</v>
      </c>
      <c r="I55" s="15">
        <v>141.01856201475891</v>
      </c>
      <c r="K55" s="8">
        <f t="shared" si="7"/>
        <v>7.9860663424609513E-2</v>
      </c>
      <c r="L55" s="9"/>
      <c r="M55" s="14"/>
      <c r="N55" s="14"/>
      <c r="O55" s="14"/>
    </row>
    <row r="56" spans="1:15" x14ac:dyDescent="0.25">
      <c r="A56" s="10" t="s">
        <v>29</v>
      </c>
      <c r="B56" s="11">
        <v>110.00745477250277</v>
      </c>
      <c r="C56" s="12">
        <v>0</v>
      </c>
      <c r="D56" s="12">
        <v>135.73334301236244</v>
      </c>
      <c r="F56" t="s">
        <v>23</v>
      </c>
      <c r="G56" s="12">
        <v>98.815661660940265</v>
      </c>
      <c r="H56" s="12">
        <v>110.38639988625162</v>
      </c>
      <c r="I56" s="15">
        <v>108.26079833396012</v>
      </c>
      <c r="K56" s="8">
        <f t="shared" si="7"/>
        <v>9.5583397553197003E-2</v>
      </c>
      <c r="L56" s="9"/>
      <c r="M56" s="14"/>
      <c r="N56" s="14"/>
      <c r="O56" s="14"/>
    </row>
    <row r="57" spans="1:15" x14ac:dyDescent="0.25">
      <c r="A57" s="10" t="s">
        <v>31</v>
      </c>
      <c r="B57" s="11">
        <v>109.33419142314074</v>
      </c>
      <c r="C57" s="12">
        <v>144.34724054843403</v>
      </c>
      <c r="D57" s="12">
        <v>148.76446891992734</v>
      </c>
      <c r="F57" t="s">
        <v>25</v>
      </c>
      <c r="G57" s="12">
        <v>163.55117502652044</v>
      </c>
      <c r="H57" s="12">
        <v>175.96260815336697</v>
      </c>
      <c r="I57" s="15">
        <v>179.35269620757953</v>
      </c>
      <c r="K57" s="8">
        <f t="shared" si="7"/>
        <v>9.6615149224680286E-2</v>
      </c>
      <c r="L57" s="9"/>
      <c r="M57" s="14"/>
      <c r="N57" s="14"/>
      <c r="O57" s="14"/>
    </row>
    <row r="58" spans="1:15" x14ac:dyDescent="0.25">
      <c r="A58" s="2" t="s">
        <v>25</v>
      </c>
      <c r="B58" s="11">
        <v>163.55117502652044</v>
      </c>
      <c r="C58" s="12">
        <v>0</v>
      </c>
      <c r="D58" s="12">
        <v>179.35269620757953</v>
      </c>
      <c r="F58" t="s">
        <v>26</v>
      </c>
      <c r="G58" s="12">
        <v>101.34219717667202</v>
      </c>
      <c r="H58" s="12">
        <v>109.43629003433793</v>
      </c>
      <c r="I58" s="15">
        <v>113.59823015541578</v>
      </c>
      <c r="K58" s="8">
        <f t="shared" si="7"/>
        <v>0.12093711524112272</v>
      </c>
      <c r="L58" s="9"/>
      <c r="M58" s="14"/>
      <c r="N58" s="14"/>
      <c r="O58" s="14"/>
    </row>
    <row r="59" spans="1:15" x14ac:dyDescent="0.25">
      <c r="A59" s="10" t="s">
        <v>17</v>
      </c>
      <c r="B59" s="11">
        <v>133.87663363929857</v>
      </c>
      <c r="C59" s="12">
        <v>139.72918080978968</v>
      </c>
      <c r="D59" s="16"/>
      <c r="F59" t="s">
        <v>27</v>
      </c>
      <c r="G59" s="12">
        <v>215.31184130741869</v>
      </c>
      <c r="H59" s="12">
        <v>224.72182596820255</v>
      </c>
      <c r="I59" s="15">
        <v>244.56351717640325</v>
      </c>
      <c r="K59" s="8">
        <f t="shared" si="7"/>
        <v>0.13585725565004814</v>
      </c>
      <c r="L59" s="9"/>
      <c r="M59" s="14"/>
      <c r="N59" s="14"/>
      <c r="O59" s="14"/>
    </row>
    <row r="60" spans="1:15" x14ac:dyDescent="0.25">
      <c r="A60" s="10" t="s">
        <v>23</v>
      </c>
      <c r="B60" s="11">
        <v>98.815661660940265</v>
      </c>
      <c r="C60" s="12">
        <v>110.38639988625162</v>
      </c>
      <c r="D60" s="12">
        <v>108.26079833396012</v>
      </c>
      <c r="F60" t="s">
        <v>28</v>
      </c>
      <c r="G60" s="12">
        <v>176.81874127142166</v>
      </c>
      <c r="H60" s="12">
        <v>180.91341163902518</v>
      </c>
      <c r="I60" s="13"/>
      <c r="K60" s="8">
        <f t="shared" si="7"/>
        <v>-1</v>
      </c>
      <c r="L60" s="9"/>
      <c r="M60" s="14"/>
      <c r="N60" s="14"/>
      <c r="O60" s="14"/>
    </row>
    <row r="61" spans="1:15" x14ac:dyDescent="0.25">
      <c r="A61" s="10" t="s">
        <v>5</v>
      </c>
      <c r="B61" s="11">
        <v>217.12283555486599</v>
      </c>
      <c r="C61" s="12">
        <v>179.87024598285009</v>
      </c>
      <c r="D61" s="12">
        <v>186.49811711048417</v>
      </c>
      <c r="F61" t="s">
        <v>29</v>
      </c>
      <c r="G61" s="12">
        <v>110.00745477250277</v>
      </c>
      <c r="H61" s="12">
        <v>133.39147840944869</v>
      </c>
      <c r="I61" s="15">
        <v>135.73334301236244</v>
      </c>
      <c r="K61" s="8">
        <f t="shared" si="7"/>
        <v>0.23385586270549785</v>
      </c>
      <c r="L61" s="9"/>
      <c r="M61" s="14"/>
      <c r="N61" s="14"/>
      <c r="O61" s="14"/>
    </row>
    <row r="62" spans="1:15" x14ac:dyDescent="0.25">
      <c r="A62" s="10" t="s">
        <v>6</v>
      </c>
      <c r="B62" s="11">
        <v>109.58077315134477</v>
      </c>
      <c r="C62" s="12">
        <v>95.354277872696272</v>
      </c>
      <c r="D62" s="12">
        <v>94.398338250238069</v>
      </c>
      <c r="F62" t="s">
        <v>30</v>
      </c>
      <c r="G62" s="12">
        <v>114.04314695130239</v>
      </c>
      <c r="H62" s="12">
        <v>145.18672429522118</v>
      </c>
      <c r="I62" s="15">
        <v>150.2855227556513</v>
      </c>
      <c r="K62" s="8">
        <f t="shared" si="7"/>
        <v>0.31779529742216583</v>
      </c>
      <c r="L62" s="9"/>
      <c r="M62" s="14"/>
      <c r="N62" s="14"/>
      <c r="O62" s="14"/>
    </row>
    <row r="63" spans="1:15" x14ac:dyDescent="0.25">
      <c r="A63" s="10" t="s">
        <v>30</v>
      </c>
      <c r="B63" s="11">
        <v>114.04314695130239</v>
      </c>
      <c r="C63" s="12">
        <v>145.18672429522118</v>
      </c>
      <c r="D63" s="12">
        <v>150.2855227556513</v>
      </c>
      <c r="F63" t="s">
        <v>31</v>
      </c>
      <c r="G63" s="12">
        <v>109.33419142314074</v>
      </c>
      <c r="H63" s="12">
        <v>144.34724054843403</v>
      </c>
      <c r="I63" s="15">
        <v>148.76446891992734</v>
      </c>
      <c r="K63" s="8">
        <f t="shared" si="7"/>
        <v>0.36063995154256134</v>
      </c>
      <c r="L63" s="9"/>
      <c r="M63" s="14"/>
      <c r="N63" s="14"/>
      <c r="O63" s="14"/>
    </row>
    <row r="64" spans="1:15" x14ac:dyDescent="0.25">
      <c r="A64" s="10" t="s">
        <v>2</v>
      </c>
      <c r="B64" s="11">
        <v>263.88348699392412</v>
      </c>
      <c r="C64" s="12">
        <v>219.92053686783015</v>
      </c>
      <c r="D64" s="17"/>
      <c r="F64" t="s">
        <v>32</v>
      </c>
      <c r="G64" s="12">
        <v>76.355198894398413</v>
      </c>
      <c r="H64" s="12">
        <v>100.1994377635929</v>
      </c>
      <c r="I64" s="15">
        <v>104.28083234334852</v>
      </c>
      <c r="K64" s="8">
        <f t="shared" si="7"/>
        <v>0.36573322908335437</v>
      </c>
      <c r="L64" s="9"/>
      <c r="M64" s="14"/>
      <c r="N64" s="14"/>
      <c r="O64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3 electricity intensity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2012-03-01T12:37:36Z</dcterms:created>
  <dcterms:modified xsi:type="dcterms:W3CDTF">2012-03-01T12:37:53Z</dcterms:modified>
</cp:coreProperties>
</file>