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5" windowWidth="14460" windowHeight="7230" activeTab="1"/>
  </bookViews>
  <sheets>
    <sheet name="Fig 3 percountry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'[7]OUT_FILE_SO2'!$A$12:$L$203</definedName>
    <definedName name="NO2_EM_FACT">'[7]OUT_FILE_NO2'!$A$17:$P$256</definedName>
    <definedName name="population">'[2]New Cronos Data'!$A$244:$N$275</definedName>
    <definedName name="populationxxxx">'[2]New Cronos Data'!$A$244:$N$275</definedName>
    <definedName name="SO2_EM_FACT">'[7]OUT_FILE_SO2'!$A$12:$L$203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'[7]OUT_FILE_SO2'!$A$12:$L$203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<sst xmlns="http://schemas.openxmlformats.org/spreadsheetml/2006/main" count="56" uniqueCount="54">
  <si>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</si>
  <si>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</si>
  <si>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</si>
  <si>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</si>
  <si>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</si>
  <si>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</si>
  <si>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</si>
  <si>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</si>
  <si>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</si>
  <si>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</si>
  <si>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</si>
  <si>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</si>
  <si>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</si>
  <si>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</si>
  <si>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</si>
  <si>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</si>
  <si>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</si>
  <si>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</si>
  <si>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</si>
  <si>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</si>
  <si>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</si>
  <si>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</si>
  <si>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</si>
  <si>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</si>
  <si>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</si>
  <si>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</si>
  <si>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</si>
  <si>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</si>
  <si>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</si>
  <si>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</si>
  <si>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</si>
  <si>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</si>
  <si>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Source: http://dataservice.eea.europa.eu/pivotapp/pivot.aspx?pivotid=475</t>
  </si>
  <si>
    <t>EEA32</t>
  </si>
  <si>
    <t>EU27</t>
  </si>
  <si>
    <t>Total GHG emissions</t>
  </si>
  <si>
    <t>Country</t>
  </si>
  <si>
    <t>GHG emissions (Mt/CO2 eq)</t>
  </si>
  <si>
    <t>% of energy emissions</t>
  </si>
  <si>
    <t>Energy related GHG emissions</t>
  </si>
  <si>
    <t>Non-energy related GHG emissions</t>
  </si>
  <si>
    <t>1 Energy IPCC code</t>
  </si>
  <si>
    <t>Replace cells</t>
  </si>
  <si>
    <t>from 1990</t>
  </si>
  <si>
    <t>from 2006</t>
  </si>
  <si>
    <t>Total emissions % change</t>
  </si>
  <si>
    <t>Count if +</t>
  </si>
  <si>
    <t>Count if -</t>
  </si>
  <si>
    <t>total</t>
  </si>
  <si>
    <t>Check</t>
  </si>
  <si>
    <t>Energy emissions % change</t>
  </si>
  <si>
    <t>&lt; 66%</t>
  </si>
  <si>
    <t>&gt;50%</t>
  </si>
  <si>
    <t>&lt;45%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</si>
</sst>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4" fontId="17" fillId="0" borderId="7" applyFill="0" applyBorder="0" applyProtection="0">
      <alignment horizontal="right" vertical="center"/>
    </xf>
    <xf numFmtId="0" fontId="18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" fontId="17" fillId="0" borderId="0">
      <alignment/>
      <protection/>
    </xf>
  </cellStyleXfs>
  <cellXfs count="82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57" applyBorder="1">
      <alignment/>
      <protection/>
    </xf>
    <xf numFmtId="0" fontId="23" fillId="0" borderId="0" xfId="0" applyFont="1" applyBorder="1" applyAlignment="1">
      <alignment/>
    </xf>
    <xf numFmtId="0" fontId="23" fillId="0" borderId="0" xfId="57" applyFont="1" applyBorder="1">
      <alignment/>
      <protection/>
    </xf>
    <xf numFmtId="174" fontId="0" fillId="0" borderId="0" xfId="62" applyNumberFormat="1" applyBorder="1" applyAlignment="1">
      <alignment/>
    </xf>
    <xf numFmtId="174" fontId="0" fillId="0" borderId="0" xfId="62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0" fillId="0" borderId="12" xfId="0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57" applyFont="1" applyFill="1" applyBorder="1">
      <alignment/>
      <protection/>
    </xf>
    <xf numFmtId="0" fontId="24" fillId="24" borderId="0" xfId="0" applyFont="1" applyFill="1" applyBorder="1" applyAlignment="1">
      <alignment/>
    </xf>
    <xf numFmtId="174" fontId="0" fillId="0" borderId="12" xfId="62" applyNumberForma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5" xfId="57" applyBorder="1">
      <alignment/>
      <protection/>
    </xf>
    <xf numFmtId="0" fontId="0" fillId="0" borderId="16" xfId="0" applyBorder="1" applyAlignment="1">
      <alignment/>
    </xf>
    <xf numFmtId="0" fontId="23" fillId="0" borderId="17" xfId="0" applyFont="1" applyBorder="1" applyAlignment="1">
      <alignment/>
    </xf>
    <xf numFmtId="0" fontId="0" fillId="0" borderId="18" xfId="0" applyBorder="1" applyAlignment="1">
      <alignment/>
    </xf>
    <xf numFmtId="0" fontId="2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9" fontId="0" fillId="0" borderId="0" xfId="62" applyBorder="1" applyAlignment="1">
      <alignment/>
    </xf>
    <xf numFmtId="9" fontId="0" fillId="0" borderId="17" xfId="62" applyBorder="1" applyAlignment="1">
      <alignment/>
    </xf>
    <xf numFmtId="9" fontId="0" fillId="0" borderId="12" xfId="62" applyBorder="1" applyAlignment="1">
      <alignment/>
    </xf>
    <xf numFmtId="9" fontId="0" fillId="0" borderId="15" xfId="62" applyBorder="1" applyAlignment="1">
      <alignment/>
    </xf>
    <xf numFmtId="9" fontId="0" fillId="0" borderId="19" xfId="62" applyBorder="1" applyAlignment="1">
      <alignment/>
    </xf>
    <xf numFmtId="9" fontId="0" fillId="0" borderId="11" xfId="62" applyBorder="1" applyAlignment="1">
      <alignment/>
    </xf>
    <xf numFmtId="0" fontId="23" fillId="0" borderId="22" xfId="0" applyFont="1" applyBorder="1" applyAlignment="1">
      <alignment/>
    </xf>
    <xf numFmtId="0" fontId="0" fillId="0" borderId="14" xfId="0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0" fillId="22" borderId="15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6" xfId="57" applyFont="1" applyFill="1" applyBorder="1">
      <alignment/>
      <protection/>
    </xf>
    <xf numFmtId="0" fontId="0" fillId="22" borderId="18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0" xfId="57" applyFont="1" applyFill="1" applyBorder="1">
      <alignment/>
      <protection/>
    </xf>
    <xf numFmtId="0" fontId="24" fillId="22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57" applyBorder="1">
      <alignment/>
      <protection/>
    </xf>
    <xf numFmtId="0" fontId="0" fillId="0" borderId="20" xfId="57" applyBorder="1">
      <alignment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23" fillId="0" borderId="19" xfId="57" applyFont="1" applyBorder="1">
      <alignment/>
      <protection/>
    </xf>
    <xf numFmtId="0" fontId="0" fillId="0" borderId="11" xfId="57" applyBorder="1">
      <alignment/>
      <protection/>
    </xf>
    <xf numFmtId="0" fontId="23" fillId="0" borderId="20" xfId="0" applyFont="1" applyBorder="1" applyAlignment="1">
      <alignment/>
    </xf>
    <xf numFmtId="1" fontId="0" fillId="0" borderId="0" xfId="62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74" fontId="0" fillId="0" borderId="17" xfId="62" applyNumberFormat="1" applyBorder="1" applyAlignment="1">
      <alignment/>
    </xf>
    <xf numFmtId="174" fontId="0" fillId="0" borderId="18" xfId="62" applyNumberFormat="1" applyBorder="1" applyAlignment="1">
      <alignment/>
    </xf>
    <xf numFmtId="174" fontId="0" fillId="0" borderId="19" xfId="62" applyNumberFormat="1" applyBorder="1" applyAlignment="1">
      <alignment/>
    </xf>
    <xf numFmtId="174" fontId="0" fillId="0" borderId="20" xfId="62" applyNumberFormat="1" applyBorder="1" applyAlignment="1">
      <alignment/>
    </xf>
    <xf numFmtId="174" fontId="0" fillId="0" borderId="13" xfId="62" applyNumberFormat="1" applyBorder="1" applyAlignment="1">
      <alignment/>
    </xf>
    <xf numFmtId="174" fontId="0" fillId="0" borderId="21" xfId="62" applyNumberFormat="1" applyBorder="1" applyAlignment="1">
      <alignment/>
    </xf>
    <xf numFmtId="174" fontId="0" fillId="0" borderId="15" xfId="62" applyNumberFormat="1" applyBorder="1" applyAlignment="1">
      <alignment/>
    </xf>
    <xf numFmtId="174" fontId="0" fillId="0" borderId="16" xfId="62" applyNumberFormat="1" applyBorder="1" applyAlignment="1">
      <alignment/>
    </xf>
    <xf numFmtId="9" fontId="0" fillId="0" borderId="0" xfId="62" applyNumberFormat="1" applyBorder="1" applyAlignment="1">
      <alignment/>
    </xf>
    <xf numFmtId="174" fontId="0" fillId="0" borderId="14" xfId="62" applyNumberFormat="1" applyBorder="1" applyAlignment="1">
      <alignment/>
    </xf>
    <xf numFmtId="174" fontId="0" fillId="0" borderId="11" xfId="62" applyNumberFormat="1" applyBorder="1" applyAlignment="1">
      <alignment/>
    </xf>
    <xf numFmtId="0" fontId="0" fillId="10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25" borderId="0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ální_BGR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CRF2002 (1)" xfId="66"/>
  </cellStyles>
  <dxfs count="3">
    <dxf>
      <font>
        <color rgb="FFFF0000"/>
      </font>
      <border/>
    </dxf>
    <dxf>
      <font>
        <color rgb="FF0000FF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485"/>
          <c:w val="0.93525"/>
          <c:h val="0.90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Data!$B$3</c:f>
              <c:strCache>
                <c:ptCount val="1"/>
                <c:pt idx="0">
                  <c:v>Energy related GHG emissions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Data!$A$5:$A$36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Data!$D$5:$D$36</c:f>
              <c:numCache>
                <c:ptCount val="32"/>
                <c:pt idx="0">
                  <c:v>66.147</c:v>
                </c:pt>
                <c:pt idx="1">
                  <c:v>106.67</c:v>
                </c:pt>
                <c:pt idx="2">
                  <c:v>55.944</c:v>
                </c:pt>
                <c:pt idx="3">
                  <c:v>7.786</c:v>
                </c:pt>
                <c:pt idx="4">
                  <c:v>123.33</c:v>
                </c:pt>
                <c:pt idx="5">
                  <c:v>52.546</c:v>
                </c:pt>
                <c:pt idx="6">
                  <c:v>19.087</c:v>
                </c:pt>
                <c:pt idx="7">
                  <c:v>63.611</c:v>
                </c:pt>
                <c:pt idx="8">
                  <c:v>383.737</c:v>
                </c:pt>
                <c:pt idx="9">
                  <c:v>773.675</c:v>
                </c:pt>
                <c:pt idx="10">
                  <c:v>108.109</c:v>
                </c:pt>
                <c:pt idx="11">
                  <c:v>56.936</c:v>
                </c:pt>
                <c:pt idx="12">
                  <c:v>2.222</c:v>
                </c:pt>
                <c:pt idx="13">
                  <c:v>46.156</c:v>
                </c:pt>
                <c:pt idx="14">
                  <c:v>458.673</c:v>
                </c:pt>
                <c:pt idx="15">
                  <c:v>8.827</c:v>
                </c:pt>
                <c:pt idx="16">
                  <c:v>0.213</c:v>
                </c:pt>
                <c:pt idx="17">
                  <c:v>13.502</c:v>
                </c:pt>
                <c:pt idx="18">
                  <c:v>11.345</c:v>
                </c:pt>
                <c:pt idx="19">
                  <c:v>2.692</c:v>
                </c:pt>
                <c:pt idx="20">
                  <c:v>168.306</c:v>
                </c:pt>
                <c:pt idx="21">
                  <c:v>40.031</c:v>
                </c:pt>
                <c:pt idx="22">
                  <c:v>321.704</c:v>
                </c:pt>
                <c:pt idx="23">
                  <c:v>57.582</c:v>
                </c:pt>
                <c:pt idx="24">
                  <c:v>104.017</c:v>
                </c:pt>
                <c:pt idx="25">
                  <c:v>35.532</c:v>
                </c:pt>
                <c:pt idx="26">
                  <c:v>16.688</c:v>
                </c:pt>
                <c:pt idx="27">
                  <c:v>345.391</c:v>
                </c:pt>
                <c:pt idx="28">
                  <c:v>48.237</c:v>
                </c:pt>
                <c:pt idx="29">
                  <c:v>41.966</c:v>
                </c:pt>
                <c:pt idx="30">
                  <c:v>288.328</c:v>
                </c:pt>
                <c:pt idx="31">
                  <c:v>542.85</c:v>
                </c:pt>
              </c:numCache>
            </c:numRef>
          </c:val>
        </c:ser>
        <c:ser>
          <c:idx val="0"/>
          <c:order val="1"/>
          <c:tx>
            <c:strRef>
              <c:f>Data!$E$3</c:f>
              <c:strCache>
                <c:ptCount val="1"/>
                <c:pt idx="0">
                  <c:v>Non-energy related GHG emissions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Data!$A$5:$A$36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Data!$G$5:$G$36</c:f>
              <c:numCache>
                <c:ptCount val="32"/>
                <c:pt idx="0">
                  <c:v>21.811347999999995</c:v>
                </c:pt>
                <c:pt idx="1">
                  <c:v>24.630793999999995</c:v>
                </c:pt>
                <c:pt idx="2">
                  <c:v>19.84879099999999</c:v>
                </c:pt>
                <c:pt idx="3">
                  <c:v>2.3429860000000016</c:v>
                </c:pt>
                <c:pt idx="4">
                  <c:v>27.493319999999997</c:v>
                </c:pt>
                <c:pt idx="5">
                  <c:v>14.095379000000001</c:v>
                </c:pt>
                <c:pt idx="6">
                  <c:v>2.9316770000000005</c:v>
                </c:pt>
                <c:pt idx="7">
                  <c:v>14.734344</c:v>
                </c:pt>
                <c:pt idx="8">
                  <c:v>147.36762500000003</c:v>
                </c:pt>
                <c:pt idx="9">
                  <c:v>182.43807400000003</c:v>
                </c:pt>
                <c:pt idx="10">
                  <c:v>23.74483400000001</c:v>
                </c:pt>
                <c:pt idx="11">
                  <c:v>19.007517000000014</c:v>
                </c:pt>
                <c:pt idx="12">
                  <c:v>2.3224690000000003</c:v>
                </c:pt>
                <c:pt idx="13">
                  <c:v>23.049155000000006</c:v>
                </c:pt>
                <c:pt idx="14">
                  <c:v>94.09834999999998</c:v>
                </c:pt>
                <c:pt idx="15">
                  <c:v>3.2556659999999997</c:v>
                </c:pt>
                <c:pt idx="16">
                  <c:v>0.030278</c:v>
                </c:pt>
                <c:pt idx="17">
                  <c:v>11.236388999999997</c:v>
                </c:pt>
                <c:pt idx="18">
                  <c:v>1.5685210000000005</c:v>
                </c:pt>
                <c:pt idx="19">
                  <c:v>0.34195600000000015</c:v>
                </c:pt>
                <c:pt idx="20">
                  <c:v>39.19775799999999</c:v>
                </c:pt>
                <c:pt idx="21">
                  <c:v>15.019117000000001</c:v>
                </c:pt>
                <c:pt idx="22">
                  <c:v>77.17740600000002</c:v>
                </c:pt>
                <c:pt idx="23">
                  <c:v>24.258921000000008</c:v>
                </c:pt>
                <c:pt idx="24">
                  <c:v>48.273066</c:v>
                </c:pt>
                <c:pt idx="25">
                  <c:v>11.418669000000008</c:v>
                </c:pt>
                <c:pt idx="26">
                  <c:v>4.034184000000003</c:v>
                </c:pt>
                <c:pt idx="27">
                  <c:v>96.93055599999997</c:v>
                </c:pt>
                <c:pt idx="28">
                  <c:v>17.17511299999999</c:v>
                </c:pt>
                <c:pt idx="29">
                  <c:v>9.298642000000001</c:v>
                </c:pt>
                <c:pt idx="30">
                  <c:v>84.30961700000006</c:v>
                </c:pt>
                <c:pt idx="31">
                  <c:v>93.82813099999998</c:v>
                </c:pt>
              </c:numCache>
            </c:numRef>
          </c:val>
        </c:ser>
        <c:overlap val="100"/>
        <c:gapWidth val="50"/>
        <c:axId val="29621224"/>
        <c:axId val="65264425"/>
      </c:barChart>
      <c:catAx>
        <c:axId val="2962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4425"/>
        <c:crosses val="autoZero"/>
        <c:auto val="1"/>
        <c:lblOffset val="100"/>
        <c:tickLblSkip val="1"/>
        <c:noMultiLvlLbl val="0"/>
      </c:catAx>
      <c:valAx>
        <c:axId val="65264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Mtonne of CO2 Eq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1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58600" cy="7562850"/>
    <xdr:graphicFrame>
      <xdr:nvGraphicFramePr>
        <xdr:cNvPr id="1" name="Chart 1"/>
        <xdr:cNvGraphicFramePr/>
      </xdr:nvGraphicFramePr>
      <xdr:xfrm>
        <a:off x="0" y="0"/>
        <a:ext cx="116586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Ward\Local%20Settings\Temp\wz8904\ENER01_fig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. 1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8"/>
  <sheetViews>
    <sheetView tabSelected="1" zoomScale="75" zoomScaleNormal="75" workbookViewId="0" topLeftCell="A1">
      <selection activeCell="E44" sqref="E44"/>
    </sheetView>
  </sheetViews>
  <sheetFormatPr defaultColWidth="9.140625" defaultRowHeight="12.75"/>
  <cols>
    <col min="1" max="1" width="26.421875" style="2" customWidth="1"/>
    <col min="2" max="9" width="9.140625" style="2" customWidth="1"/>
    <col min="10" max="10" width="9.00390625" style="2" customWidth="1"/>
    <col min="11" max="11" width="8.57421875" style="2" customWidth="1"/>
    <col min="12" max="16384" width="9.140625" style="2" customWidth="1"/>
  </cols>
  <sheetData>
    <row r="1" spans="1:12" ht="13.5" thickBot="1">
      <c r="A1" s="12" t="s">
        <v>32</v>
      </c>
      <c r="B1" s="13"/>
      <c r="C1" s="14"/>
      <c r="D1" s="13"/>
      <c r="E1" s="13"/>
      <c r="F1" s="13"/>
      <c r="G1" s="56" t="s">
        <v>42</v>
      </c>
      <c r="H1" s="57"/>
      <c r="I1" s="58"/>
      <c r="J1" s="58"/>
      <c r="K1" s="58"/>
      <c r="L1" s="58"/>
    </row>
    <row r="2" spans="1:17" ht="13.5" thickBot="1">
      <c r="A2" s="1" t="s">
        <v>37</v>
      </c>
      <c r="B2" s="16" t="s">
        <v>41</v>
      </c>
      <c r="C2" s="35"/>
      <c r="D2" s="59"/>
      <c r="E2" s="61"/>
      <c r="F2" s="62"/>
      <c r="G2" s="59"/>
      <c r="H2" s="16" t="s">
        <v>35</v>
      </c>
      <c r="I2" s="17"/>
      <c r="J2" s="27"/>
      <c r="K2" s="16" t="s">
        <v>38</v>
      </c>
      <c r="L2" s="35"/>
      <c r="M2" s="27"/>
      <c r="N2" s="34" t="s">
        <v>50</v>
      </c>
      <c r="O2" s="37"/>
      <c r="P2" s="34" t="s">
        <v>45</v>
      </c>
      <c r="Q2" s="37"/>
    </row>
    <row r="3" spans="1:17" ht="13.5" thickBot="1">
      <c r="A3" s="1"/>
      <c r="B3" s="34" t="s">
        <v>39</v>
      </c>
      <c r="C3" s="3"/>
      <c r="D3" s="60"/>
      <c r="E3" s="63" t="s">
        <v>40</v>
      </c>
      <c r="F3" s="64"/>
      <c r="G3" s="60"/>
      <c r="H3" s="16"/>
      <c r="I3" s="17"/>
      <c r="J3" s="27"/>
      <c r="K3" s="16"/>
      <c r="L3" s="35"/>
      <c r="M3" s="27"/>
      <c r="N3" s="22" t="s">
        <v>43</v>
      </c>
      <c r="O3" s="65" t="s">
        <v>44</v>
      </c>
      <c r="P3" s="22" t="s">
        <v>43</v>
      </c>
      <c r="Q3" s="65" t="s">
        <v>44</v>
      </c>
    </row>
    <row r="4" spans="1:17" ht="13.5" thickBot="1">
      <c r="A4" s="34" t="s">
        <v>36</v>
      </c>
      <c r="B4" s="34">
        <v>1990</v>
      </c>
      <c r="C4" s="36">
        <v>2006</v>
      </c>
      <c r="D4" s="37">
        <v>2007</v>
      </c>
      <c r="E4" s="34">
        <v>1990</v>
      </c>
      <c r="F4" s="36">
        <v>2006</v>
      </c>
      <c r="G4" s="37">
        <v>2007</v>
      </c>
      <c r="H4" s="34">
        <v>1990</v>
      </c>
      <c r="I4" s="36">
        <v>2006</v>
      </c>
      <c r="J4" s="38">
        <v>2007</v>
      </c>
      <c r="K4" s="39">
        <v>1990</v>
      </c>
      <c r="L4" s="40">
        <v>2006</v>
      </c>
      <c r="M4" s="38">
        <v>2007</v>
      </c>
      <c r="N4" s="24"/>
      <c r="O4" s="19"/>
      <c r="P4" s="24"/>
      <c r="Q4" s="19"/>
    </row>
    <row r="5" spans="1:17" ht="12.75">
      <c r="A5" s="18" t="s">
        <v>0</v>
      </c>
      <c r="B5" s="41">
        <v>55.595</v>
      </c>
      <c r="C5" s="42">
        <v>70.051</v>
      </c>
      <c r="D5" s="43">
        <v>66.147</v>
      </c>
      <c r="E5" s="2">
        <f>H5-B5</f>
        <v>23.442000000000007</v>
      </c>
      <c r="F5" s="2">
        <f>I5-C5</f>
        <v>21.467</v>
      </c>
      <c r="G5" s="2">
        <f>J5-D5</f>
        <v>21.811347999999995</v>
      </c>
      <c r="H5" s="50">
        <v>79.037</v>
      </c>
      <c r="I5" s="51">
        <v>91.518</v>
      </c>
      <c r="J5" s="52">
        <v>87.958348</v>
      </c>
      <c r="K5" s="31">
        <f>B5/H5</f>
        <v>0.7034047344914407</v>
      </c>
      <c r="L5" s="28">
        <f>C5/I5</f>
        <v>0.7654341222491751</v>
      </c>
      <c r="M5" s="28">
        <f>D5/J5</f>
        <v>0.7520264023148775</v>
      </c>
      <c r="N5" s="72">
        <f>(D5-B5)/B5</f>
        <v>0.18980124111880578</v>
      </c>
      <c r="O5" s="73">
        <f>(D5-C5)/C5</f>
        <v>-0.05573082468487239</v>
      </c>
      <c r="P5" s="77">
        <f>(J5-H5)/H5</f>
        <v>0.1128755899135847</v>
      </c>
      <c r="Q5" s="73">
        <f>(J5-I5)/I5</f>
        <v>-0.038895648943377256</v>
      </c>
    </row>
    <row r="6" spans="1:42" ht="12.75">
      <c r="A6" s="18" t="s">
        <v>1</v>
      </c>
      <c r="B6" s="41">
        <v>112.544</v>
      </c>
      <c r="C6" s="42">
        <v>110.902</v>
      </c>
      <c r="D6" s="43">
        <v>106.67</v>
      </c>
      <c r="E6" s="2">
        <f aca="true" t="shared" si="0" ref="E6:E38">H6-B6</f>
        <v>30.705</v>
      </c>
      <c r="F6" s="2">
        <f aca="true" t="shared" si="1" ref="F6:F38">I6-C6</f>
        <v>25.709999999999994</v>
      </c>
      <c r="G6" s="2">
        <f aca="true" t="shared" si="2" ref="G6:G38">J6-D6</f>
        <v>24.630793999999995</v>
      </c>
      <c r="H6" s="50">
        <v>143.249</v>
      </c>
      <c r="I6" s="51">
        <v>136.612</v>
      </c>
      <c r="J6" s="53">
        <v>131.300794</v>
      </c>
      <c r="K6" s="31">
        <f aca="true" t="shared" si="3" ref="K6:K38">B6/H6</f>
        <v>0.7856529539473225</v>
      </c>
      <c r="L6" s="28">
        <f aca="true" t="shared" si="4" ref="L6:L38">C6/I6</f>
        <v>0.8118027698884432</v>
      </c>
      <c r="M6" s="28">
        <f aca="true" t="shared" si="5" ref="M6:M38">D6/J6</f>
        <v>0.8124094055364205</v>
      </c>
      <c r="N6" s="74">
        <f aca="true" t="shared" si="6" ref="N6:N38">(D6-B6)/B6</f>
        <v>-0.05219292010235992</v>
      </c>
      <c r="O6" s="75">
        <f aca="true" t="shared" si="7" ref="O6:O38">(D6-C6)/C6</f>
        <v>-0.038159816775170864</v>
      </c>
      <c r="P6" s="7">
        <f aca="true" t="shared" si="8" ref="P6:P38">(J6-H6)/H6</f>
        <v>-0.08340865206737917</v>
      </c>
      <c r="Q6" s="75">
        <f aca="true" t="shared" si="9" ref="Q6:Q38">(J6-I6)/I6</f>
        <v>-0.038878034140485455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17" ht="12.75">
      <c r="A7" s="18" t="s">
        <v>2</v>
      </c>
      <c r="B7" s="41">
        <v>81.465</v>
      </c>
      <c r="C7" s="42">
        <v>52.287</v>
      </c>
      <c r="D7" s="43">
        <v>55.944</v>
      </c>
      <c r="E7" s="2">
        <f t="shared" si="0"/>
        <v>36.206999999999994</v>
      </c>
      <c r="F7" s="2">
        <f t="shared" si="1"/>
        <v>19.649000000000008</v>
      </c>
      <c r="G7" s="2">
        <f t="shared" si="2"/>
        <v>19.84879099999999</v>
      </c>
      <c r="H7" s="50">
        <v>117.672</v>
      </c>
      <c r="I7" s="51">
        <v>71.936</v>
      </c>
      <c r="J7" s="52">
        <v>75.792791</v>
      </c>
      <c r="K7" s="31">
        <f t="shared" si="3"/>
        <v>0.6923057311849888</v>
      </c>
      <c r="L7" s="28">
        <f t="shared" si="4"/>
        <v>0.7268544261565836</v>
      </c>
      <c r="M7" s="28">
        <f t="shared" si="5"/>
        <v>0.7381176924860836</v>
      </c>
      <c r="N7" s="74">
        <f t="shared" si="6"/>
        <v>-0.31327563984533235</v>
      </c>
      <c r="O7" s="75">
        <f t="shared" si="7"/>
        <v>0.06994090309254697</v>
      </c>
      <c r="P7" s="7">
        <f t="shared" si="8"/>
        <v>-0.3558978261608539</v>
      </c>
      <c r="Q7" s="75">
        <f t="shared" si="9"/>
        <v>0.05361419873220622</v>
      </c>
    </row>
    <row r="8" spans="1:17" ht="12.75">
      <c r="A8" s="18" t="s">
        <v>3</v>
      </c>
      <c r="B8" s="41">
        <v>3.754</v>
      </c>
      <c r="C8" s="42">
        <v>7.615</v>
      </c>
      <c r="D8" s="43">
        <v>7.786</v>
      </c>
      <c r="E8" s="2">
        <f t="shared" si="0"/>
        <v>1.7129999999999996</v>
      </c>
      <c r="F8" s="2">
        <f t="shared" si="1"/>
        <v>2.3580000000000005</v>
      </c>
      <c r="G8" s="2">
        <f t="shared" si="2"/>
        <v>2.3429860000000016</v>
      </c>
      <c r="H8" s="50">
        <v>5.467</v>
      </c>
      <c r="I8" s="51">
        <v>9.973</v>
      </c>
      <c r="J8" s="52">
        <v>10.128986000000001</v>
      </c>
      <c r="K8" s="31">
        <f t="shared" si="3"/>
        <v>0.6866654472288276</v>
      </c>
      <c r="L8" s="28">
        <f t="shared" si="4"/>
        <v>0.7635616163641833</v>
      </c>
      <c r="M8" s="28">
        <f t="shared" si="5"/>
        <v>0.7686850391539685</v>
      </c>
      <c r="N8" s="74">
        <f t="shared" si="6"/>
        <v>1.0740543420351625</v>
      </c>
      <c r="O8" s="75">
        <f t="shared" si="7"/>
        <v>0.022455679579776674</v>
      </c>
      <c r="P8" s="7">
        <f t="shared" si="8"/>
        <v>0.8527503201024331</v>
      </c>
      <c r="Q8" s="75">
        <f t="shared" si="9"/>
        <v>0.0156408302416525</v>
      </c>
    </row>
    <row r="9" spans="1:17" ht="12.75">
      <c r="A9" s="18" t="s">
        <v>4</v>
      </c>
      <c r="B9" s="41">
        <v>156.235</v>
      </c>
      <c r="C9" s="42">
        <v>122.39</v>
      </c>
      <c r="D9" s="43">
        <v>123.33</v>
      </c>
      <c r="E9" s="2">
        <f t="shared" si="0"/>
        <v>38.476999999999975</v>
      </c>
      <c r="F9" s="2">
        <f t="shared" si="1"/>
        <v>26.717</v>
      </c>
      <c r="G9" s="2">
        <f t="shared" si="2"/>
        <v>27.493319999999997</v>
      </c>
      <c r="H9" s="50">
        <v>194.712</v>
      </c>
      <c r="I9" s="51">
        <v>149.107</v>
      </c>
      <c r="J9" s="52">
        <v>150.82332</v>
      </c>
      <c r="K9" s="31">
        <f t="shared" si="3"/>
        <v>0.8023901968034842</v>
      </c>
      <c r="L9" s="28">
        <f t="shared" si="4"/>
        <v>0.8208199480909683</v>
      </c>
      <c r="M9" s="28">
        <f t="shared" si="5"/>
        <v>0.8177117437807363</v>
      </c>
      <c r="N9" s="74">
        <f t="shared" si="6"/>
        <v>-0.2106122187730023</v>
      </c>
      <c r="O9" s="75">
        <f t="shared" si="7"/>
        <v>0.007680366042977349</v>
      </c>
      <c r="P9" s="7">
        <f t="shared" si="8"/>
        <v>-0.22540305682238382</v>
      </c>
      <c r="Q9" s="75">
        <f t="shared" si="9"/>
        <v>0.011510660129973751</v>
      </c>
    </row>
    <row r="10" spans="1:17" ht="12.75">
      <c r="A10" s="18" t="s">
        <v>5</v>
      </c>
      <c r="B10" s="41">
        <v>52.083</v>
      </c>
      <c r="C10" s="42">
        <v>57.431</v>
      </c>
      <c r="D10" s="43">
        <v>52.546</v>
      </c>
      <c r="E10" s="2">
        <f t="shared" si="0"/>
        <v>16.977000000000004</v>
      </c>
      <c r="F10" s="2">
        <f t="shared" si="1"/>
        <v>13.612000000000009</v>
      </c>
      <c r="G10" s="2">
        <f t="shared" si="2"/>
        <v>14.095379000000001</v>
      </c>
      <c r="H10" s="50">
        <v>69.06</v>
      </c>
      <c r="I10" s="51">
        <v>71.043</v>
      </c>
      <c r="J10" s="52">
        <v>66.641379</v>
      </c>
      <c r="K10" s="31">
        <f t="shared" si="3"/>
        <v>0.7541702867072111</v>
      </c>
      <c r="L10" s="28">
        <f t="shared" si="4"/>
        <v>0.808397730951677</v>
      </c>
      <c r="M10" s="28">
        <f t="shared" si="5"/>
        <v>0.7884890857375565</v>
      </c>
      <c r="N10" s="74">
        <f t="shared" si="6"/>
        <v>0.00888965689380414</v>
      </c>
      <c r="O10" s="75">
        <f t="shared" si="7"/>
        <v>-0.08505859204958992</v>
      </c>
      <c r="P10" s="7">
        <f t="shared" si="8"/>
        <v>-0.03502202432667248</v>
      </c>
      <c r="Q10" s="75">
        <f t="shared" si="9"/>
        <v>-0.061957138634348284</v>
      </c>
    </row>
    <row r="11" spans="1:17" ht="12.75">
      <c r="A11" s="18" t="s">
        <v>6</v>
      </c>
      <c r="B11" s="41">
        <v>37.285</v>
      </c>
      <c r="C11" s="42">
        <v>16.482</v>
      </c>
      <c r="D11" s="43">
        <v>19.087</v>
      </c>
      <c r="E11" s="2">
        <f t="shared" si="0"/>
        <v>4.650000000000006</v>
      </c>
      <c r="F11" s="2">
        <f t="shared" si="1"/>
        <v>2.6980000000000004</v>
      </c>
      <c r="G11" s="2">
        <f t="shared" si="2"/>
        <v>2.9316770000000005</v>
      </c>
      <c r="H11" s="50">
        <v>41.935</v>
      </c>
      <c r="I11" s="51">
        <v>19.18</v>
      </c>
      <c r="J11" s="52">
        <v>22.018677</v>
      </c>
      <c r="K11" s="31">
        <f t="shared" si="3"/>
        <v>0.8891141051627518</v>
      </c>
      <c r="L11" s="28">
        <f t="shared" si="4"/>
        <v>0.8593326381647549</v>
      </c>
      <c r="M11" s="28">
        <f t="shared" si="5"/>
        <v>0.8668549886080803</v>
      </c>
      <c r="N11" s="74">
        <f t="shared" si="6"/>
        <v>-0.48807831567654547</v>
      </c>
      <c r="O11" s="75">
        <f t="shared" si="7"/>
        <v>0.15805120737774545</v>
      </c>
      <c r="P11" s="7">
        <f t="shared" si="8"/>
        <v>-0.4749331823059497</v>
      </c>
      <c r="Q11" s="75">
        <f t="shared" si="9"/>
        <v>0.14800192909280505</v>
      </c>
    </row>
    <row r="12" spans="1:17" ht="12.75">
      <c r="A12" s="18" t="s">
        <v>7</v>
      </c>
      <c r="B12" s="41">
        <v>54.578</v>
      </c>
      <c r="C12" s="42">
        <v>65.637</v>
      </c>
      <c r="D12" s="43">
        <v>63.611</v>
      </c>
      <c r="E12" s="2">
        <f t="shared" si="0"/>
        <v>16.283999999999992</v>
      </c>
      <c r="F12" s="2">
        <f t="shared" si="1"/>
        <v>14.298000000000002</v>
      </c>
      <c r="G12" s="2">
        <f t="shared" si="2"/>
        <v>14.734344</v>
      </c>
      <c r="H12" s="50">
        <v>70.862</v>
      </c>
      <c r="I12" s="51">
        <v>79.935</v>
      </c>
      <c r="J12" s="52">
        <v>78.345344</v>
      </c>
      <c r="K12" s="31">
        <f t="shared" si="3"/>
        <v>0.7702012362055828</v>
      </c>
      <c r="L12" s="28">
        <f t="shared" si="4"/>
        <v>0.8211296678551323</v>
      </c>
      <c r="M12" s="28">
        <f t="shared" si="5"/>
        <v>0.8119308276953893</v>
      </c>
      <c r="N12" s="74">
        <f t="shared" si="6"/>
        <v>0.16550624793872978</v>
      </c>
      <c r="O12" s="75">
        <f t="shared" si="7"/>
        <v>-0.03086673674908974</v>
      </c>
      <c r="P12" s="7">
        <f t="shared" si="8"/>
        <v>0.10560447066128535</v>
      </c>
      <c r="Q12" s="75">
        <f t="shared" si="9"/>
        <v>-0.01988685807218371</v>
      </c>
    </row>
    <row r="13" spans="1:17" ht="12.75">
      <c r="A13" s="18" t="s">
        <v>8</v>
      </c>
      <c r="B13" s="41">
        <v>384.513</v>
      </c>
      <c r="C13" s="42">
        <v>393.872</v>
      </c>
      <c r="D13" s="43">
        <v>383.737</v>
      </c>
      <c r="E13" s="2">
        <f t="shared" si="0"/>
        <v>178.128</v>
      </c>
      <c r="F13" s="2">
        <f t="shared" si="1"/>
        <v>147.86200000000002</v>
      </c>
      <c r="G13" s="2">
        <f t="shared" si="2"/>
        <v>147.36762500000003</v>
      </c>
      <c r="H13" s="50">
        <v>562.641</v>
      </c>
      <c r="I13" s="51">
        <v>541.734</v>
      </c>
      <c r="J13" s="52">
        <v>531.104625</v>
      </c>
      <c r="K13" s="31">
        <f t="shared" si="3"/>
        <v>0.6834073592219551</v>
      </c>
      <c r="L13" s="28">
        <f t="shared" si="4"/>
        <v>0.7270579287990047</v>
      </c>
      <c r="M13" s="28">
        <f t="shared" si="5"/>
        <v>0.7225261877544372</v>
      </c>
      <c r="N13" s="74">
        <f t="shared" si="6"/>
        <v>-0.0020181372281300076</v>
      </c>
      <c r="O13" s="75">
        <f t="shared" si="7"/>
        <v>-0.02573170979404474</v>
      </c>
      <c r="P13" s="7">
        <f t="shared" si="8"/>
        <v>-0.05605061664542738</v>
      </c>
      <c r="Q13" s="75">
        <f t="shared" si="9"/>
        <v>-0.019621022494434502</v>
      </c>
    </row>
    <row r="14" spans="1:17" ht="12.75">
      <c r="A14" s="18" t="s">
        <v>9</v>
      </c>
      <c r="B14" s="41">
        <v>987.938</v>
      </c>
      <c r="C14" s="42">
        <v>803.289</v>
      </c>
      <c r="D14" s="43">
        <v>773.675</v>
      </c>
      <c r="E14" s="2">
        <f t="shared" si="0"/>
        <v>227.27100000000007</v>
      </c>
      <c r="F14" s="2">
        <f t="shared" si="1"/>
        <v>176.716</v>
      </c>
      <c r="G14" s="2">
        <f t="shared" si="2"/>
        <v>182.43807400000003</v>
      </c>
      <c r="H14" s="50">
        <v>1215.209</v>
      </c>
      <c r="I14" s="51">
        <v>980.005</v>
      </c>
      <c r="J14" s="52">
        <v>956.113074</v>
      </c>
      <c r="K14" s="31">
        <f t="shared" si="3"/>
        <v>0.8129778499007166</v>
      </c>
      <c r="L14" s="28">
        <f t="shared" si="4"/>
        <v>0.819678471028209</v>
      </c>
      <c r="M14" s="28">
        <f t="shared" si="5"/>
        <v>0.8091877634966844</v>
      </c>
      <c r="N14" s="74">
        <f t="shared" si="6"/>
        <v>-0.21687899443082465</v>
      </c>
      <c r="O14" s="75">
        <f t="shared" si="7"/>
        <v>-0.03686593492503947</v>
      </c>
      <c r="P14" s="7">
        <f t="shared" si="8"/>
        <v>-0.2132109999185326</v>
      </c>
      <c r="Q14" s="75">
        <f t="shared" si="9"/>
        <v>-0.02437939194187786</v>
      </c>
    </row>
    <row r="15" spans="1:17" ht="12.75">
      <c r="A15" s="18" t="s">
        <v>10</v>
      </c>
      <c r="B15" s="41">
        <v>78.388</v>
      </c>
      <c r="C15" s="42">
        <v>104.035</v>
      </c>
      <c r="D15" s="43">
        <v>108.109</v>
      </c>
      <c r="E15" s="2">
        <f t="shared" si="0"/>
        <v>27.173999999999992</v>
      </c>
      <c r="F15" s="2">
        <f t="shared" si="1"/>
        <v>24.054000000000002</v>
      </c>
      <c r="G15" s="2">
        <f t="shared" si="2"/>
        <v>23.74483400000001</v>
      </c>
      <c r="H15" s="50">
        <v>105.562</v>
      </c>
      <c r="I15" s="51">
        <v>128.089</v>
      </c>
      <c r="J15" s="52">
        <v>131.853834</v>
      </c>
      <c r="K15" s="31">
        <f t="shared" si="3"/>
        <v>0.7425778215645782</v>
      </c>
      <c r="L15" s="28">
        <f t="shared" si="4"/>
        <v>0.8122086986392274</v>
      </c>
      <c r="M15" s="28">
        <f t="shared" si="5"/>
        <v>0.8199154830795439</v>
      </c>
      <c r="N15" s="74">
        <f t="shared" si="6"/>
        <v>0.37915242128897264</v>
      </c>
      <c r="O15" s="75">
        <f t="shared" si="7"/>
        <v>0.03915989811121256</v>
      </c>
      <c r="P15" s="7">
        <f t="shared" si="8"/>
        <v>0.24906532653795882</v>
      </c>
      <c r="Q15" s="75">
        <f t="shared" si="9"/>
        <v>0.029392328771401195</v>
      </c>
    </row>
    <row r="16" spans="1:17" ht="12.75">
      <c r="A16" s="18" t="s">
        <v>11</v>
      </c>
      <c r="B16" s="41">
        <v>70.887</v>
      </c>
      <c r="C16" s="42">
        <v>59.242</v>
      </c>
      <c r="D16" s="43">
        <v>56.936</v>
      </c>
      <c r="E16" s="2">
        <f t="shared" si="0"/>
        <v>28.322999999999993</v>
      </c>
      <c r="F16" s="2">
        <f t="shared" si="1"/>
        <v>19.622999999999998</v>
      </c>
      <c r="G16" s="2">
        <f t="shared" si="2"/>
        <v>19.007517000000014</v>
      </c>
      <c r="H16" s="50">
        <v>99.21</v>
      </c>
      <c r="I16" s="51">
        <v>78.865</v>
      </c>
      <c r="J16" s="52">
        <v>75.94351700000001</v>
      </c>
      <c r="K16" s="31">
        <f t="shared" si="3"/>
        <v>0.7145146658602964</v>
      </c>
      <c r="L16" s="28">
        <f t="shared" si="4"/>
        <v>0.7511824003043175</v>
      </c>
      <c r="M16" s="28">
        <f t="shared" si="5"/>
        <v>0.7497150810121157</v>
      </c>
      <c r="N16" s="74">
        <f t="shared" si="6"/>
        <v>-0.19680618449080933</v>
      </c>
      <c r="O16" s="75">
        <f t="shared" si="7"/>
        <v>-0.03892508693156878</v>
      </c>
      <c r="P16" s="7">
        <f t="shared" si="8"/>
        <v>-0.23451751839532287</v>
      </c>
      <c r="Q16" s="75">
        <f t="shared" si="9"/>
        <v>-0.037044100678374194</v>
      </c>
    </row>
    <row r="17" spans="1:17" ht="12.75">
      <c r="A17" s="18" t="s">
        <v>12</v>
      </c>
      <c r="B17" s="41">
        <v>1.771</v>
      </c>
      <c r="C17" s="42">
        <v>2.166</v>
      </c>
      <c r="D17" s="43">
        <v>2.222</v>
      </c>
      <c r="E17" s="2">
        <f t="shared" si="0"/>
        <v>1.629</v>
      </c>
      <c r="F17" s="2">
        <f t="shared" si="1"/>
        <v>2.07</v>
      </c>
      <c r="G17" s="2">
        <f t="shared" si="2"/>
        <v>2.3224690000000003</v>
      </c>
      <c r="H17" s="50">
        <v>3.4</v>
      </c>
      <c r="I17" s="51">
        <v>4.236</v>
      </c>
      <c r="J17" s="52">
        <v>4.544469</v>
      </c>
      <c r="K17" s="31">
        <f t="shared" si="3"/>
        <v>0.5208823529411765</v>
      </c>
      <c r="L17" s="28">
        <f t="shared" si="4"/>
        <v>0.5113314447592068</v>
      </c>
      <c r="M17" s="28">
        <f t="shared" si="5"/>
        <v>0.48894601327459813</v>
      </c>
      <c r="N17" s="74">
        <f t="shared" si="6"/>
        <v>0.25465838509316774</v>
      </c>
      <c r="O17" s="75">
        <f t="shared" si="7"/>
        <v>0.025854108956602055</v>
      </c>
      <c r="P17" s="7">
        <f t="shared" si="8"/>
        <v>0.33660852941176483</v>
      </c>
      <c r="Q17" s="75">
        <f t="shared" si="9"/>
        <v>0.07282082152974517</v>
      </c>
    </row>
    <row r="18" spans="1:17" ht="12.75">
      <c r="A18" s="18" t="s">
        <v>13</v>
      </c>
      <c r="B18" s="41">
        <v>31.449</v>
      </c>
      <c r="C18" s="42">
        <v>46.072</v>
      </c>
      <c r="D18" s="43">
        <v>46.156</v>
      </c>
      <c r="E18" s="2">
        <f t="shared" si="0"/>
        <v>23.934</v>
      </c>
      <c r="F18" s="2">
        <f t="shared" si="1"/>
        <v>23.61</v>
      </c>
      <c r="G18" s="2">
        <f t="shared" si="2"/>
        <v>23.049155000000006</v>
      </c>
      <c r="H18" s="50">
        <v>55.383</v>
      </c>
      <c r="I18" s="51">
        <v>69.682</v>
      </c>
      <c r="J18" s="52">
        <v>69.205155</v>
      </c>
      <c r="K18" s="31">
        <f t="shared" si="3"/>
        <v>0.5678457288337576</v>
      </c>
      <c r="L18" s="28">
        <f t="shared" si="4"/>
        <v>0.6611750523808158</v>
      </c>
      <c r="M18" s="76">
        <f t="shared" si="5"/>
        <v>0.6669445361404074</v>
      </c>
      <c r="N18" s="74">
        <f t="shared" si="6"/>
        <v>0.4676460300804476</v>
      </c>
      <c r="O18" s="75">
        <f t="shared" si="7"/>
        <v>0.0018232332002082843</v>
      </c>
      <c r="P18" s="7">
        <f t="shared" si="8"/>
        <v>0.24957396674069662</v>
      </c>
      <c r="Q18" s="75">
        <f t="shared" si="9"/>
        <v>-0.0068431589219597215</v>
      </c>
    </row>
    <row r="19" spans="1:17" ht="12.75">
      <c r="A19" s="18" t="s">
        <v>14</v>
      </c>
      <c r="B19" s="41">
        <v>418.945</v>
      </c>
      <c r="C19" s="42">
        <v>469.586</v>
      </c>
      <c r="D19" s="43">
        <v>458.673</v>
      </c>
      <c r="E19" s="2">
        <f t="shared" si="0"/>
        <v>97.37299999999999</v>
      </c>
      <c r="F19" s="2">
        <f t="shared" si="1"/>
        <v>93.39599999999996</v>
      </c>
      <c r="G19" s="2">
        <f t="shared" si="2"/>
        <v>94.09834999999998</v>
      </c>
      <c r="H19" s="50">
        <v>516.318</v>
      </c>
      <c r="I19" s="51">
        <v>562.982</v>
      </c>
      <c r="J19" s="52">
        <v>552.77135</v>
      </c>
      <c r="K19" s="31">
        <f t="shared" si="3"/>
        <v>0.8114088604309747</v>
      </c>
      <c r="L19" s="28">
        <f t="shared" si="4"/>
        <v>0.8341048204027838</v>
      </c>
      <c r="M19" s="28">
        <f t="shared" si="5"/>
        <v>0.8297698496855889</v>
      </c>
      <c r="N19" s="74">
        <f t="shared" si="6"/>
        <v>0.09482867679528341</v>
      </c>
      <c r="O19" s="75">
        <f t="shared" si="7"/>
        <v>-0.023239619579800103</v>
      </c>
      <c r="P19" s="7">
        <f t="shared" si="8"/>
        <v>0.07060251627872745</v>
      </c>
      <c r="Q19" s="75">
        <f t="shared" si="9"/>
        <v>-0.018136725508097928</v>
      </c>
    </row>
    <row r="20" spans="1:17" ht="12.75">
      <c r="A20" s="18" t="s">
        <v>15</v>
      </c>
      <c r="B20" s="41">
        <v>19.342</v>
      </c>
      <c r="C20" s="42">
        <v>8.546</v>
      </c>
      <c r="D20" s="43">
        <v>8.827</v>
      </c>
      <c r="E20" s="2">
        <f t="shared" si="0"/>
        <v>7.337</v>
      </c>
      <c r="F20" s="2">
        <f t="shared" si="1"/>
        <v>3.125</v>
      </c>
      <c r="G20" s="2">
        <f t="shared" si="2"/>
        <v>3.2556659999999997</v>
      </c>
      <c r="H20" s="50">
        <v>26.679</v>
      </c>
      <c r="I20" s="51">
        <v>11.671</v>
      </c>
      <c r="J20" s="52">
        <v>12.082666</v>
      </c>
      <c r="K20" s="31">
        <f t="shared" si="3"/>
        <v>0.7249896922673263</v>
      </c>
      <c r="L20" s="28">
        <f t="shared" si="4"/>
        <v>0.7322423099991432</v>
      </c>
      <c r="M20" s="28">
        <f t="shared" si="5"/>
        <v>0.7305506913788729</v>
      </c>
      <c r="N20" s="74">
        <f t="shared" si="6"/>
        <v>-0.5436356116223762</v>
      </c>
      <c r="O20" s="75">
        <f t="shared" si="7"/>
        <v>0.032880879943833444</v>
      </c>
      <c r="P20" s="7">
        <f t="shared" si="8"/>
        <v>-0.5471094868623262</v>
      </c>
      <c r="Q20" s="75">
        <f t="shared" si="9"/>
        <v>0.0352725559078057</v>
      </c>
    </row>
    <row r="21" spans="1:17" ht="12.75">
      <c r="A21" s="18" t="s">
        <v>16</v>
      </c>
      <c r="B21" s="41">
        <v>0.203</v>
      </c>
      <c r="C21" s="42">
        <v>0.244</v>
      </c>
      <c r="D21" s="43">
        <v>0.213</v>
      </c>
      <c r="E21" s="2">
        <f t="shared" si="0"/>
        <v>0.026999999999999996</v>
      </c>
      <c r="F21" s="2">
        <f t="shared" si="1"/>
        <v>0.029000000000000026</v>
      </c>
      <c r="G21" s="2">
        <f t="shared" si="2"/>
        <v>0.030278</v>
      </c>
      <c r="H21" s="50">
        <v>0.23</v>
      </c>
      <c r="I21" s="51">
        <v>0.273</v>
      </c>
      <c r="J21" s="52">
        <v>0.243278</v>
      </c>
      <c r="K21" s="31">
        <f t="shared" si="3"/>
        <v>0.8826086956521739</v>
      </c>
      <c r="L21" s="28">
        <f t="shared" si="4"/>
        <v>0.8937728937728937</v>
      </c>
      <c r="M21" s="28">
        <f t="shared" si="5"/>
        <v>0.8755415615057671</v>
      </c>
      <c r="N21" s="74">
        <f t="shared" si="6"/>
        <v>0.04926108374384227</v>
      </c>
      <c r="O21" s="75">
        <f t="shared" si="7"/>
        <v>-0.12704918032786885</v>
      </c>
      <c r="P21" s="7">
        <f t="shared" si="8"/>
        <v>0.05773043478260863</v>
      </c>
      <c r="Q21" s="75">
        <f t="shared" si="9"/>
        <v>-0.10887179487179496</v>
      </c>
    </row>
    <row r="22" spans="1:17" ht="12.75">
      <c r="A22" s="18" t="s">
        <v>17</v>
      </c>
      <c r="B22" s="41">
        <v>33.64</v>
      </c>
      <c r="C22" s="42">
        <v>13.352</v>
      </c>
      <c r="D22" s="43">
        <v>13.502</v>
      </c>
      <c r="E22" s="2">
        <f t="shared" si="0"/>
        <v>15.435000000000002</v>
      </c>
      <c r="F22" s="2">
        <f t="shared" si="1"/>
        <v>9.521999999999998</v>
      </c>
      <c r="G22" s="2">
        <f t="shared" si="2"/>
        <v>11.236388999999997</v>
      </c>
      <c r="H22" s="50">
        <v>49.075</v>
      </c>
      <c r="I22" s="51">
        <v>22.874</v>
      </c>
      <c r="J22" s="52">
        <v>24.738388999999998</v>
      </c>
      <c r="K22" s="31">
        <f t="shared" si="3"/>
        <v>0.6854814060112073</v>
      </c>
      <c r="L22" s="28">
        <f t="shared" si="4"/>
        <v>0.5837195068636881</v>
      </c>
      <c r="M22" s="28">
        <f t="shared" si="5"/>
        <v>0.5457914013721751</v>
      </c>
      <c r="N22" s="74">
        <f t="shared" si="6"/>
        <v>-0.5986325802615933</v>
      </c>
      <c r="O22" s="75">
        <f t="shared" si="7"/>
        <v>0.011234272019173184</v>
      </c>
      <c r="P22" s="7">
        <f t="shared" si="8"/>
        <v>-0.4959064900662252</v>
      </c>
      <c r="Q22" s="75">
        <f t="shared" si="9"/>
        <v>0.0815069074057882</v>
      </c>
    </row>
    <row r="23" spans="1:17" ht="12.75">
      <c r="A23" s="18" t="s">
        <v>18</v>
      </c>
      <c r="B23" s="41">
        <v>10.643</v>
      </c>
      <c r="C23" s="42">
        <v>11.741</v>
      </c>
      <c r="D23" s="43">
        <v>11.345</v>
      </c>
      <c r="E23" s="2">
        <f t="shared" si="0"/>
        <v>2.4749999999999996</v>
      </c>
      <c r="F23" s="2">
        <f t="shared" si="1"/>
        <v>1.5630000000000006</v>
      </c>
      <c r="G23" s="2">
        <f t="shared" si="2"/>
        <v>1.5685210000000005</v>
      </c>
      <c r="H23" s="50">
        <v>13.118</v>
      </c>
      <c r="I23" s="51">
        <v>13.304</v>
      </c>
      <c r="J23" s="52">
        <v>12.913521000000001</v>
      </c>
      <c r="K23" s="31">
        <f t="shared" si="3"/>
        <v>0.8113279463332825</v>
      </c>
      <c r="L23" s="28">
        <f t="shared" si="4"/>
        <v>0.882516536380036</v>
      </c>
      <c r="M23" s="28">
        <f t="shared" si="5"/>
        <v>0.8785365354654242</v>
      </c>
      <c r="N23" s="74">
        <f t="shared" si="6"/>
        <v>0.06595884618998402</v>
      </c>
      <c r="O23" s="75">
        <f t="shared" si="7"/>
        <v>-0.033727961843113795</v>
      </c>
      <c r="P23" s="7">
        <f t="shared" si="8"/>
        <v>-0.015587665802713766</v>
      </c>
      <c r="Q23" s="75">
        <f t="shared" si="9"/>
        <v>-0.029350496091401015</v>
      </c>
    </row>
    <row r="24" spans="1:17" ht="12.75">
      <c r="A24" s="18" t="s">
        <v>19</v>
      </c>
      <c r="B24" s="41">
        <v>1.855</v>
      </c>
      <c r="C24" s="42">
        <v>2.632</v>
      </c>
      <c r="D24" s="43">
        <v>2.692</v>
      </c>
      <c r="E24" s="2">
        <f t="shared" si="0"/>
        <v>0.18100000000000005</v>
      </c>
      <c r="F24" s="2">
        <f t="shared" si="1"/>
        <v>0.32499999999999973</v>
      </c>
      <c r="G24" s="2">
        <f t="shared" si="2"/>
        <v>0.34195600000000015</v>
      </c>
      <c r="H24" s="50">
        <v>2.036</v>
      </c>
      <c r="I24" s="51">
        <v>2.957</v>
      </c>
      <c r="J24" s="52">
        <v>3.0339560000000003</v>
      </c>
      <c r="K24" s="31">
        <f t="shared" si="3"/>
        <v>0.9111001964636543</v>
      </c>
      <c r="L24" s="28">
        <f t="shared" si="4"/>
        <v>0.8900913087588773</v>
      </c>
      <c r="M24" s="28">
        <f t="shared" si="5"/>
        <v>0.8872903891816493</v>
      </c>
      <c r="N24" s="74">
        <f t="shared" si="6"/>
        <v>0.4512129380053909</v>
      </c>
      <c r="O24" s="75">
        <f t="shared" si="7"/>
        <v>0.022796352583586647</v>
      </c>
      <c r="P24" s="7">
        <f t="shared" si="8"/>
        <v>0.49015520628683706</v>
      </c>
      <c r="Q24" s="75">
        <f t="shared" si="9"/>
        <v>0.026025025363544292</v>
      </c>
    </row>
    <row r="25" spans="1:17" ht="12.75">
      <c r="A25" s="18" t="s">
        <v>20</v>
      </c>
      <c r="B25" s="41">
        <v>154.069</v>
      </c>
      <c r="C25" s="42">
        <v>167.875</v>
      </c>
      <c r="D25" s="43">
        <v>168.306</v>
      </c>
      <c r="E25" s="2">
        <f t="shared" si="0"/>
        <v>57.928000000000026</v>
      </c>
      <c r="F25" s="2">
        <f t="shared" si="1"/>
        <v>40.63300000000001</v>
      </c>
      <c r="G25" s="2">
        <f t="shared" si="2"/>
        <v>39.19775799999999</v>
      </c>
      <c r="H25" s="50">
        <v>211.997</v>
      </c>
      <c r="I25" s="51">
        <v>208.508</v>
      </c>
      <c r="J25" s="52">
        <v>207.503758</v>
      </c>
      <c r="K25" s="31">
        <f t="shared" si="3"/>
        <v>0.7267508502478808</v>
      </c>
      <c r="L25" s="28">
        <f t="shared" si="4"/>
        <v>0.8051249832140733</v>
      </c>
      <c r="M25" s="28">
        <f t="shared" si="5"/>
        <v>0.8110985633330072</v>
      </c>
      <c r="N25" s="74">
        <f t="shared" si="6"/>
        <v>0.09240664896896861</v>
      </c>
      <c r="O25" s="75">
        <f t="shared" si="7"/>
        <v>0.002567386448250255</v>
      </c>
      <c r="P25" s="7">
        <f t="shared" si="8"/>
        <v>-0.02119483766279716</v>
      </c>
      <c r="Q25" s="75">
        <f t="shared" si="9"/>
        <v>-0.0048163235942985634</v>
      </c>
    </row>
    <row r="26" spans="1:17" ht="12.75">
      <c r="A26" s="18" t="s">
        <v>21</v>
      </c>
      <c r="B26" s="41">
        <v>29.536</v>
      </c>
      <c r="C26" s="42">
        <v>38.489</v>
      </c>
      <c r="D26" s="43">
        <v>40.031</v>
      </c>
      <c r="E26" s="2">
        <f t="shared" si="0"/>
        <v>20.159</v>
      </c>
      <c r="F26" s="2">
        <f t="shared" si="1"/>
        <v>14.981000000000002</v>
      </c>
      <c r="G26" s="2">
        <f t="shared" si="2"/>
        <v>15.019117000000001</v>
      </c>
      <c r="H26" s="50">
        <v>49.695</v>
      </c>
      <c r="I26" s="51">
        <v>53.47</v>
      </c>
      <c r="J26" s="52">
        <v>55.050117</v>
      </c>
      <c r="K26" s="31">
        <f t="shared" si="3"/>
        <v>0.5943455075963376</v>
      </c>
      <c r="L26" s="28">
        <f t="shared" si="4"/>
        <v>0.719824200486254</v>
      </c>
      <c r="M26" s="28">
        <f t="shared" si="5"/>
        <v>0.7271737496943013</v>
      </c>
      <c r="N26" s="74">
        <f t="shared" si="6"/>
        <v>0.35532908992416024</v>
      </c>
      <c r="O26" s="75">
        <f t="shared" si="7"/>
        <v>0.04006339473615843</v>
      </c>
      <c r="P26" s="7">
        <f t="shared" si="8"/>
        <v>0.10775967401146996</v>
      </c>
      <c r="Q26" s="75">
        <f t="shared" si="9"/>
        <v>0.029551468112960565</v>
      </c>
    </row>
    <row r="27" spans="1:17" ht="12.75">
      <c r="A27" s="18" t="s">
        <v>22</v>
      </c>
      <c r="B27" s="41">
        <v>369.706</v>
      </c>
      <c r="C27" s="42">
        <v>324.617</v>
      </c>
      <c r="D27" s="43">
        <v>321.704</v>
      </c>
      <c r="E27" s="2">
        <f t="shared" si="0"/>
        <v>89.76799999999997</v>
      </c>
      <c r="F27" s="2">
        <f t="shared" si="1"/>
        <v>74.67499999999995</v>
      </c>
      <c r="G27" s="2">
        <f t="shared" si="2"/>
        <v>77.17740600000002</v>
      </c>
      <c r="H27" s="50">
        <v>459.474</v>
      </c>
      <c r="I27" s="51">
        <v>399.292</v>
      </c>
      <c r="J27" s="52">
        <v>398.881406</v>
      </c>
      <c r="K27" s="31">
        <f t="shared" si="3"/>
        <v>0.8046287711600657</v>
      </c>
      <c r="L27" s="28">
        <f t="shared" si="4"/>
        <v>0.8129814772146701</v>
      </c>
      <c r="M27" s="28">
        <f t="shared" si="5"/>
        <v>0.806515408241416</v>
      </c>
      <c r="N27" s="74">
        <f t="shared" si="6"/>
        <v>-0.12983830394962487</v>
      </c>
      <c r="O27" s="75">
        <f t="shared" si="7"/>
        <v>-0.008973652026850137</v>
      </c>
      <c r="P27" s="7">
        <f t="shared" si="8"/>
        <v>-0.13187382528717612</v>
      </c>
      <c r="Q27" s="75">
        <f t="shared" si="9"/>
        <v>-0.0010283051000269136</v>
      </c>
    </row>
    <row r="28" spans="1:17" ht="12.75">
      <c r="A28" s="18" t="s">
        <v>23</v>
      </c>
      <c r="B28" s="41">
        <v>40.422</v>
      </c>
      <c r="C28" s="42">
        <v>60.35</v>
      </c>
      <c r="D28" s="43">
        <v>57.582</v>
      </c>
      <c r="E28" s="2">
        <f t="shared" si="0"/>
        <v>18.847</v>
      </c>
      <c r="F28" s="2">
        <f t="shared" si="1"/>
        <v>24.344</v>
      </c>
      <c r="G28" s="2">
        <f t="shared" si="2"/>
        <v>24.258921000000008</v>
      </c>
      <c r="H28" s="50">
        <v>59.269</v>
      </c>
      <c r="I28" s="51">
        <v>84.694</v>
      </c>
      <c r="J28" s="52">
        <v>81.84092100000001</v>
      </c>
      <c r="K28" s="31">
        <f t="shared" si="3"/>
        <v>0.6820091447468322</v>
      </c>
      <c r="L28" s="28">
        <f t="shared" si="4"/>
        <v>0.7125652348454435</v>
      </c>
      <c r="M28" s="28">
        <f t="shared" si="5"/>
        <v>0.7035844574623005</v>
      </c>
      <c r="N28" s="74">
        <f t="shared" si="6"/>
        <v>0.4245213002820248</v>
      </c>
      <c r="O28" s="75">
        <f t="shared" si="7"/>
        <v>-0.04586578293289148</v>
      </c>
      <c r="P28" s="7">
        <f t="shared" si="8"/>
        <v>0.38083856653562587</v>
      </c>
      <c r="Q28" s="75">
        <f t="shared" si="9"/>
        <v>-0.033686908163506196</v>
      </c>
    </row>
    <row r="29" spans="1:17" ht="12.75">
      <c r="A29" s="18" t="s">
        <v>24</v>
      </c>
      <c r="B29" s="41">
        <v>172.272</v>
      </c>
      <c r="C29" s="42">
        <v>105.472</v>
      </c>
      <c r="D29" s="43">
        <v>104.017</v>
      </c>
      <c r="E29" s="2">
        <f t="shared" si="0"/>
        <v>70.767</v>
      </c>
      <c r="F29" s="2">
        <f t="shared" si="1"/>
        <v>48.36800000000001</v>
      </c>
      <c r="G29" s="2">
        <f t="shared" si="2"/>
        <v>48.273066</v>
      </c>
      <c r="H29" s="50">
        <v>243.039</v>
      </c>
      <c r="I29" s="51">
        <v>153.84</v>
      </c>
      <c r="J29" s="52">
        <v>152.290066</v>
      </c>
      <c r="K29" s="31">
        <f t="shared" si="3"/>
        <v>0.7088245096465999</v>
      </c>
      <c r="L29" s="28">
        <f t="shared" si="4"/>
        <v>0.6855954238169526</v>
      </c>
      <c r="M29" s="28">
        <f t="shared" si="5"/>
        <v>0.683018943599381</v>
      </c>
      <c r="N29" s="74">
        <f t="shared" si="6"/>
        <v>-0.39620483885947805</v>
      </c>
      <c r="O29" s="75">
        <f t="shared" si="7"/>
        <v>-0.013795130461165032</v>
      </c>
      <c r="P29" s="7">
        <f t="shared" si="8"/>
        <v>-0.3733924761046581</v>
      </c>
      <c r="Q29" s="75">
        <f t="shared" si="9"/>
        <v>-0.010074973998960006</v>
      </c>
    </row>
    <row r="30" spans="1:17" ht="12.75">
      <c r="A30" s="18" t="s">
        <v>25</v>
      </c>
      <c r="B30" s="41">
        <v>59.884</v>
      </c>
      <c r="C30" s="42">
        <v>37.351</v>
      </c>
      <c r="D30" s="43">
        <v>35.532</v>
      </c>
      <c r="E30" s="2">
        <f t="shared" si="0"/>
        <v>13.370999999999995</v>
      </c>
      <c r="F30" s="2">
        <f t="shared" si="1"/>
        <v>11.587000000000003</v>
      </c>
      <c r="G30" s="2">
        <f t="shared" si="2"/>
        <v>11.418669000000008</v>
      </c>
      <c r="H30" s="50">
        <v>73.255</v>
      </c>
      <c r="I30" s="51">
        <v>48.938</v>
      </c>
      <c r="J30" s="52">
        <v>46.950669000000005</v>
      </c>
      <c r="K30" s="31">
        <f t="shared" si="3"/>
        <v>0.8174732100197939</v>
      </c>
      <c r="L30" s="28">
        <f t="shared" si="4"/>
        <v>0.7632310270137724</v>
      </c>
      <c r="M30" s="28">
        <f t="shared" si="5"/>
        <v>0.7567943281063789</v>
      </c>
      <c r="N30" s="74">
        <f t="shared" si="6"/>
        <v>-0.4066528622002539</v>
      </c>
      <c r="O30" s="75">
        <f t="shared" si="7"/>
        <v>-0.04870016867018293</v>
      </c>
      <c r="P30" s="7">
        <f t="shared" si="8"/>
        <v>-0.3590789843696675</v>
      </c>
      <c r="Q30" s="75">
        <f t="shared" si="9"/>
        <v>-0.04060915852711589</v>
      </c>
    </row>
    <row r="31" spans="1:17" ht="12.75">
      <c r="A31" s="18" t="s">
        <v>26</v>
      </c>
      <c r="B31" s="41">
        <v>14.396</v>
      </c>
      <c r="C31" s="42">
        <v>16.574</v>
      </c>
      <c r="D31" s="43">
        <v>16.688</v>
      </c>
      <c r="E31" s="2">
        <f t="shared" si="0"/>
        <v>4.175000000000001</v>
      </c>
      <c r="F31" s="2">
        <f t="shared" si="1"/>
        <v>3.9959999999999987</v>
      </c>
      <c r="G31" s="2">
        <f t="shared" si="2"/>
        <v>4.034184000000003</v>
      </c>
      <c r="H31" s="50">
        <v>18.571</v>
      </c>
      <c r="I31" s="51">
        <v>20.57</v>
      </c>
      <c r="J31" s="52">
        <v>20.722184000000002</v>
      </c>
      <c r="K31" s="31">
        <f t="shared" si="3"/>
        <v>0.7751871197027623</v>
      </c>
      <c r="L31" s="28">
        <f t="shared" si="4"/>
        <v>0.805736509479825</v>
      </c>
      <c r="M31" s="28">
        <f t="shared" si="5"/>
        <v>0.805320520269485</v>
      </c>
      <c r="N31" s="74">
        <f t="shared" si="6"/>
        <v>0.15921089191442053</v>
      </c>
      <c r="O31" s="75">
        <f t="shared" si="7"/>
        <v>0.006878243031253602</v>
      </c>
      <c r="P31" s="7">
        <f t="shared" si="8"/>
        <v>0.115835657745948</v>
      </c>
      <c r="Q31" s="75">
        <f t="shared" si="9"/>
        <v>0.0073983471074381075</v>
      </c>
    </row>
    <row r="32" spans="1:17" ht="12.75">
      <c r="A32" s="18" t="s">
        <v>27</v>
      </c>
      <c r="B32" s="41">
        <v>212.465</v>
      </c>
      <c r="C32" s="42">
        <v>337.17</v>
      </c>
      <c r="D32" s="43">
        <v>345.391</v>
      </c>
      <c r="E32" s="2">
        <f t="shared" si="0"/>
        <v>75.66999999999999</v>
      </c>
      <c r="F32" s="2">
        <f t="shared" si="1"/>
        <v>95.89999999999998</v>
      </c>
      <c r="G32" s="2">
        <f t="shared" si="2"/>
        <v>96.93055599999997</v>
      </c>
      <c r="H32" s="50">
        <v>288.135</v>
      </c>
      <c r="I32" s="51">
        <v>433.07</v>
      </c>
      <c r="J32" s="52">
        <v>442.321556</v>
      </c>
      <c r="K32" s="31">
        <f t="shared" si="3"/>
        <v>0.7373800475471568</v>
      </c>
      <c r="L32" s="28">
        <f t="shared" si="4"/>
        <v>0.7785577389336598</v>
      </c>
      <c r="M32" s="28">
        <f t="shared" si="5"/>
        <v>0.7808595247390566</v>
      </c>
      <c r="N32" s="74">
        <f t="shared" si="6"/>
        <v>0.6256371637681502</v>
      </c>
      <c r="O32" s="75">
        <f t="shared" si="7"/>
        <v>0.02438235904736484</v>
      </c>
      <c r="P32" s="7">
        <f t="shared" si="8"/>
        <v>0.5351191490100127</v>
      </c>
      <c r="Q32" s="75">
        <f t="shared" si="9"/>
        <v>0.0213627265799986</v>
      </c>
    </row>
    <row r="33" spans="1:17" ht="12.75">
      <c r="A33" s="18" t="s">
        <v>28</v>
      </c>
      <c r="B33" s="41">
        <v>53.313</v>
      </c>
      <c r="C33" s="42">
        <v>49.346</v>
      </c>
      <c r="D33" s="43">
        <v>48.237</v>
      </c>
      <c r="E33" s="2">
        <f t="shared" si="0"/>
        <v>18.620999999999995</v>
      </c>
      <c r="F33" s="2">
        <f t="shared" si="1"/>
        <v>17.524000000000008</v>
      </c>
      <c r="G33" s="2">
        <f t="shared" si="2"/>
        <v>17.17511299999999</v>
      </c>
      <c r="H33" s="50">
        <v>71.934</v>
      </c>
      <c r="I33" s="51">
        <v>66.87</v>
      </c>
      <c r="J33" s="52">
        <v>65.41211299999999</v>
      </c>
      <c r="K33" s="31">
        <f t="shared" si="3"/>
        <v>0.7411377095671032</v>
      </c>
      <c r="L33" s="28">
        <f t="shared" si="4"/>
        <v>0.7379392851802002</v>
      </c>
      <c r="M33" s="28">
        <f t="shared" si="5"/>
        <v>0.7374322245178047</v>
      </c>
      <c r="N33" s="74">
        <f t="shared" si="6"/>
        <v>-0.09521129930786112</v>
      </c>
      <c r="O33" s="75">
        <f t="shared" si="7"/>
        <v>-0.02247395938880547</v>
      </c>
      <c r="P33" s="7">
        <f t="shared" si="8"/>
        <v>-0.0906648733561321</v>
      </c>
      <c r="Q33" s="75">
        <f t="shared" si="9"/>
        <v>-0.0218018094810829</v>
      </c>
    </row>
    <row r="34" spans="1:17" ht="12.75">
      <c r="A34" s="18" t="s">
        <v>29</v>
      </c>
      <c r="B34" s="41">
        <v>42.086</v>
      </c>
      <c r="C34" s="42">
        <v>43.953</v>
      </c>
      <c r="D34" s="43">
        <v>41.966</v>
      </c>
      <c r="E34" s="2">
        <f t="shared" si="0"/>
        <v>10.623000000000005</v>
      </c>
      <c r="F34" s="2">
        <f t="shared" si="1"/>
        <v>9.219999999999999</v>
      </c>
      <c r="G34" s="2">
        <f t="shared" si="2"/>
        <v>9.298642000000001</v>
      </c>
      <c r="H34" s="50">
        <v>52.709</v>
      </c>
      <c r="I34" s="51">
        <v>53.173</v>
      </c>
      <c r="J34" s="52">
        <v>51.264642</v>
      </c>
      <c r="K34" s="31">
        <f t="shared" si="3"/>
        <v>0.7984594661253296</v>
      </c>
      <c r="L34" s="28">
        <f t="shared" si="4"/>
        <v>0.8266037274556636</v>
      </c>
      <c r="M34" s="28">
        <f t="shared" si="5"/>
        <v>0.8186149042062948</v>
      </c>
      <c r="N34" s="74">
        <f t="shared" si="6"/>
        <v>-0.002851304471795786</v>
      </c>
      <c r="O34" s="75">
        <f t="shared" si="7"/>
        <v>-0.04520738061110736</v>
      </c>
      <c r="P34" s="7">
        <f t="shared" si="8"/>
        <v>-0.02740249293289573</v>
      </c>
      <c r="Q34" s="75">
        <f t="shared" si="9"/>
        <v>-0.03588960562691591</v>
      </c>
    </row>
    <row r="35" spans="1:17" ht="12.75">
      <c r="A35" s="18" t="s">
        <v>30</v>
      </c>
      <c r="B35" s="41">
        <v>132.128</v>
      </c>
      <c r="C35" s="42">
        <v>258.207</v>
      </c>
      <c r="D35" s="43">
        <v>288.328</v>
      </c>
      <c r="E35" s="2">
        <f t="shared" si="0"/>
        <v>37.93100000000001</v>
      </c>
      <c r="F35" s="2">
        <f t="shared" si="1"/>
        <v>74.46800000000002</v>
      </c>
      <c r="G35" s="2">
        <f t="shared" si="2"/>
        <v>84.30961700000006</v>
      </c>
      <c r="H35" s="50">
        <v>170.059</v>
      </c>
      <c r="I35" s="51">
        <v>332.675</v>
      </c>
      <c r="J35" s="52">
        <v>372.63761700000003</v>
      </c>
      <c r="K35" s="31">
        <f t="shared" si="3"/>
        <v>0.7769538807119881</v>
      </c>
      <c r="L35" s="28">
        <f t="shared" si="4"/>
        <v>0.7761539039603216</v>
      </c>
      <c r="M35" s="28">
        <f t="shared" si="5"/>
        <v>0.7737490442356493</v>
      </c>
      <c r="N35" s="74">
        <f t="shared" si="6"/>
        <v>1.1821869702107048</v>
      </c>
      <c r="O35" s="75">
        <f t="shared" si="7"/>
        <v>0.11665446715232346</v>
      </c>
      <c r="P35" s="7">
        <f t="shared" si="8"/>
        <v>1.1912254982094452</v>
      </c>
      <c r="Q35" s="75">
        <f t="shared" si="9"/>
        <v>0.12012509806868572</v>
      </c>
    </row>
    <row r="36" spans="1:17" ht="12.75">
      <c r="A36" s="18" t="s">
        <v>31</v>
      </c>
      <c r="B36" s="41">
        <v>609.742</v>
      </c>
      <c r="C36" s="42">
        <v>553.792</v>
      </c>
      <c r="D36" s="43">
        <v>542.85</v>
      </c>
      <c r="E36" s="2">
        <f t="shared" si="0"/>
        <v>161.38400000000001</v>
      </c>
      <c r="F36" s="2">
        <f t="shared" si="1"/>
        <v>94.12199999999996</v>
      </c>
      <c r="G36" s="2">
        <f t="shared" si="2"/>
        <v>93.82813099999998</v>
      </c>
      <c r="H36" s="50">
        <v>771.126</v>
      </c>
      <c r="I36" s="51">
        <v>647.914</v>
      </c>
      <c r="J36" s="52">
        <v>636.678131</v>
      </c>
      <c r="K36" s="31">
        <f t="shared" si="3"/>
        <v>0.7907164328527374</v>
      </c>
      <c r="L36" s="28">
        <f t="shared" si="4"/>
        <v>0.8547307204351196</v>
      </c>
      <c r="M36" s="28">
        <f t="shared" si="5"/>
        <v>0.8526286259390933</v>
      </c>
      <c r="N36" s="74">
        <f t="shared" si="6"/>
        <v>-0.10970541638922683</v>
      </c>
      <c r="O36" s="75">
        <f t="shared" si="7"/>
        <v>-0.019758320813590673</v>
      </c>
      <c r="P36" s="7">
        <f t="shared" si="8"/>
        <v>-0.17435265961723503</v>
      </c>
      <c r="Q36" s="75">
        <f t="shared" si="9"/>
        <v>-0.017341605521720444</v>
      </c>
    </row>
    <row r="37" spans="1:17" ht="12.75">
      <c r="A37" s="20" t="s">
        <v>33</v>
      </c>
      <c r="B37" s="44">
        <v>4483.131</v>
      </c>
      <c r="C37" s="45">
        <v>4410.768</v>
      </c>
      <c r="D37" s="46">
        <v>4371.843</v>
      </c>
      <c r="E37" s="25">
        <f t="shared" si="0"/>
        <v>1356.987</v>
      </c>
      <c r="F37" s="11">
        <f t="shared" si="1"/>
        <v>1138.223</v>
      </c>
      <c r="G37" s="21">
        <f t="shared" si="2"/>
        <v>1157.2676529999999</v>
      </c>
      <c r="H37" s="44">
        <v>5840.118</v>
      </c>
      <c r="I37" s="45">
        <v>5548.991</v>
      </c>
      <c r="J37" s="54">
        <v>5529.110653</v>
      </c>
      <c r="K37" s="29">
        <f t="shared" si="3"/>
        <v>0.7676439071950258</v>
      </c>
      <c r="L37" s="30">
        <f t="shared" si="4"/>
        <v>0.794877483131618</v>
      </c>
      <c r="M37" s="30">
        <f t="shared" si="5"/>
        <v>0.7906955158562279</v>
      </c>
      <c r="N37" s="68">
        <f t="shared" si="6"/>
        <v>-0.0248237225278495</v>
      </c>
      <c r="O37" s="69">
        <f t="shared" si="7"/>
        <v>-0.008824993742586367</v>
      </c>
      <c r="P37" s="15">
        <f t="shared" si="8"/>
        <v>-0.053253606690823824</v>
      </c>
      <c r="Q37" s="69">
        <f t="shared" si="9"/>
        <v>-0.0035826958450644914</v>
      </c>
    </row>
    <row r="38" spans="1:17" ht="13.5" thickBot="1">
      <c r="A38" s="22" t="s">
        <v>34</v>
      </c>
      <c r="B38" s="47">
        <v>4277.406</v>
      </c>
      <c r="C38" s="48">
        <v>4067.711</v>
      </c>
      <c r="D38" s="49">
        <v>3999.083</v>
      </c>
      <c r="E38" s="26">
        <f t="shared" si="0"/>
        <v>1286.6189999999997</v>
      </c>
      <c r="F38" s="3">
        <f t="shared" si="1"/>
        <v>1037.4540000000002</v>
      </c>
      <c r="G38" s="23">
        <f t="shared" si="2"/>
        <v>1046.28753</v>
      </c>
      <c r="H38" s="47">
        <v>5564.025</v>
      </c>
      <c r="I38" s="48">
        <v>5105.165</v>
      </c>
      <c r="J38" s="55">
        <v>5045.37053</v>
      </c>
      <c r="K38" s="32">
        <f t="shared" si="3"/>
        <v>0.7687611036974134</v>
      </c>
      <c r="L38" s="33">
        <f t="shared" si="4"/>
        <v>0.7967834536200102</v>
      </c>
      <c r="M38" s="33">
        <f t="shared" si="5"/>
        <v>0.7926242435954451</v>
      </c>
      <c r="N38" s="70">
        <f t="shared" si="6"/>
        <v>-0.06506817449641204</v>
      </c>
      <c r="O38" s="71">
        <f t="shared" si="7"/>
        <v>-0.016871405072779188</v>
      </c>
      <c r="P38" s="78">
        <f t="shared" si="8"/>
        <v>-0.09321569726951254</v>
      </c>
      <c r="Q38" s="71">
        <f t="shared" si="9"/>
        <v>-0.011712544060769792</v>
      </c>
    </row>
    <row r="39" spans="1:15" ht="12.75">
      <c r="A39" s="5"/>
      <c r="D39" s="7"/>
      <c r="E39" s="7"/>
      <c r="F39" s="7"/>
      <c r="G39" s="7"/>
      <c r="H39" s="8"/>
      <c r="I39" s="8"/>
      <c r="M39" s="79" t="s">
        <v>51</v>
      </c>
      <c r="N39" s="80" t="s">
        <v>52</v>
      </c>
      <c r="O39" s="81" t="s">
        <v>53</v>
      </c>
    </row>
    <row r="40" spans="1:17" ht="12.75">
      <c r="A40" s="5"/>
      <c r="D40" s="7"/>
      <c r="E40" s="7"/>
      <c r="F40" s="7"/>
      <c r="G40" s="7"/>
      <c r="H40" s="8"/>
      <c r="I40" s="8"/>
      <c r="M40" s="2" t="s">
        <v>46</v>
      </c>
      <c r="N40" s="66">
        <f>COUNTIF(N5:N36,"&gt;0")</f>
        <v>17</v>
      </c>
      <c r="O40" s="66">
        <f>COUNTIF(O5:O36,"&gt;0")</f>
        <v>15</v>
      </c>
      <c r="P40" s="66">
        <f>COUNTIF(P5:P36,"&gt;0")</f>
        <v>14</v>
      </c>
      <c r="Q40" s="66">
        <f>COUNTIF(Q5:Q36,"&gt;0")</f>
        <v>13</v>
      </c>
    </row>
    <row r="41" spans="1:17" ht="12.75">
      <c r="A41" s="5"/>
      <c r="D41" s="7"/>
      <c r="E41" s="7"/>
      <c r="F41" s="7"/>
      <c r="G41" s="7"/>
      <c r="H41" s="8"/>
      <c r="I41" s="8"/>
      <c r="M41" s="2" t="s">
        <v>47</v>
      </c>
      <c r="N41" s="66">
        <f>COUNTIF(N5:N36,"&lt;0")</f>
        <v>15</v>
      </c>
      <c r="O41" s="66">
        <f>COUNTIF(O5:O36,"&lt;0")</f>
        <v>17</v>
      </c>
      <c r="P41" s="66">
        <f>COUNTIF(P5:P36,"&lt;0")</f>
        <v>18</v>
      </c>
      <c r="Q41" s="66">
        <f>COUNTIF(Q5:Q36,"&lt;0")</f>
        <v>19</v>
      </c>
    </row>
    <row r="42" spans="2:17" ht="12.75">
      <c r="B42" s="4"/>
      <c r="D42" s="4"/>
      <c r="E42" s="4"/>
      <c r="F42" s="4"/>
      <c r="G42" s="4"/>
      <c r="H42" s="4"/>
      <c r="I42" s="4"/>
      <c r="L42" s="2" t="s">
        <v>49</v>
      </c>
      <c r="M42" s="2" t="s">
        <v>48</v>
      </c>
      <c r="N42" s="67">
        <f>N40+N41</f>
        <v>32</v>
      </c>
      <c r="O42" s="67">
        <f>O40+O41</f>
        <v>32</v>
      </c>
      <c r="P42" s="67">
        <f>P40+P41</f>
        <v>32</v>
      </c>
      <c r="Q42" s="67">
        <f>Q40+Q41</f>
        <v>32</v>
      </c>
    </row>
    <row r="43" spans="2:9" ht="12.75">
      <c r="B43" s="4"/>
      <c r="D43" s="9"/>
      <c r="E43" s="9"/>
      <c r="F43" s="9"/>
      <c r="G43" s="9"/>
      <c r="H43" s="10"/>
      <c r="I43" s="10"/>
    </row>
    <row r="44" spans="2:9" ht="12.75">
      <c r="B44" s="7"/>
      <c r="C44" s="7"/>
      <c r="D44" s="4"/>
      <c r="E44" s="4"/>
      <c r="F44" s="4"/>
      <c r="G44" s="4"/>
      <c r="H44" s="4"/>
      <c r="I44" s="4"/>
    </row>
    <row r="45" spans="2:9" ht="12.75">
      <c r="B45" s="4"/>
      <c r="D45" s="4"/>
      <c r="E45" s="4"/>
      <c r="F45" s="4"/>
      <c r="G45" s="4"/>
      <c r="H45" s="4"/>
      <c r="I45" s="4"/>
    </row>
    <row r="46" spans="2:9" ht="12.75">
      <c r="B46" s="4"/>
      <c r="D46" s="4"/>
      <c r="E46" s="4"/>
      <c r="F46" s="4"/>
      <c r="G46" s="4"/>
      <c r="H46" s="4"/>
      <c r="I46" s="4"/>
    </row>
    <row r="47" spans="2:9" ht="12.75">
      <c r="B47" s="4"/>
      <c r="D47" s="4"/>
      <c r="E47" s="4"/>
      <c r="F47" s="4"/>
      <c r="G47" s="4"/>
      <c r="H47" s="4"/>
      <c r="I47" s="4"/>
    </row>
    <row r="48" spans="2:9" ht="12.75">
      <c r="B48" s="4"/>
      <c r="D48" s="4"/>
      <c r="E48" s="4"/>
      <c r="F48" s="4"/>
      <c r="G48" s="4"/>
      <c r="H48" s="4"/>
      <c r="I48" s="4"/>
    </row>
    <row r="49" spans="2:9" ht="12.75">
      <c r="B49" s="4"/>
      <c r="D49" s="4"/>
      <c r="E49" s="4"/>
      <c r="F49" s="4"/>
      <c r="G49" s="4"/>
      <c r="H49" s="4"/>
      <c r="I49" s="4"/>
    </row>
    <row r="50" spans="2:9" ht="12.75">
      <c r="B50" s="4"/>
      <c r="D50" s="4"/>
      <c r="E50" s="4"/>
      <c r="F50" s="4"/>
      <c r="G50" s="4"/>
      <c r="H50" s="4"/>
      <c r="I50" s="4"/>
    </row>
    <row r="51" spans="2:9" ht="12.75">
      <c r="B51" s="4"/>
      <c r="D51" s="4"/>
      <c r="E51" s="4"/>
      <c r="F51" s="4"/>
      <c r="G51" s="4"/>
      <c r="H51" s="4"/>
      <c r="I51" s="4"/>
    </row>
    <row r="52" spans="2:9" ht="12.75">
      <c r="B52" s="4"/>
      <c r="D52" s="4"/>
      <c r="E52" s="4"/>
      <c r="F52" s="4"/>
      <c r="G52" s="4"/>
      <c r="H52" s="4"/>
      <c r="I52" s="4"/>
    </row>
    <row r="53" spans="2:9" ht="12.75">
      <c r="B53" s="4"/>
      <c r="D53" s="4"/>
      <c r="E53" s="4"/>
      <c r="F53" s="4"/>
      <c r="G53" s="4"/>
      <c r="H53" s="4"/>
      <c r="I53" s="4"/>
    </row>
    <row r="54" spans="2:9" ht="12.75">
      <c r="B54" s="4"/>
      <c r="D54" s="4"/>
      <c r="E54" s="4"/>
      <c r="F54" s="4"/>
      <c r="G54" s="4"/>
      <c r="H54" s="4"/>
      <c r="I54" s="4"/>
    </row>
    <row r="55" spans="2:9" ht="12.75">
      <c r="B55" s="4"/>
      <c r="D55" s="4"/>
      <c r="E55" s="4"/>
      <c r="F55" s="4"/>
      <c r="G55" s="4"/>
      <c r="H55" s="4"/>
      <c r="I55" s="4"/>
    </row>
    <row r="56" spans="2:9" ht="12.75">
      <c r="B56" s="4"/>
      <c r="D56" s="4"/>
      <c r="E56" s="4"/>
      <c r="F56" s="4"/>
      <c r="G56" s="4"/>
      <c r="H56" s="4"/>
      <c r="I56" s="4"/>
    </row>
    <row r="57" spans="2:9" ht="12.75">
      <c r="B57" s="4"/>
      <c r="D57" s="4"/>
      <c r="E57" s="4"/>
      <c r="F57" s="4"/>
      <c r="G57" s="4"/>
      <c r="H57" s="4"/>
      <c r="I57" s="4"/>
    </row>
    <row r="58" spans="2:9" ht="12.75">
      <c r="B58" s="4"/>
      <c r="D58" s="4"/>
      <c r="E58" s="4"/>
      <c r="F58" s="4"/>
      <c r="G58" s="4"/>
      <c r="H58" s="4"/>
      <c r="I58" s="4"/>
    </row>
    <row r="59" spans="2:9" ht="12.75">
      <c r="B59" s="4"/>
      <c r="D59" s="4"/>
      <c r="E59" s="4"/>
      <c r="F59" s="4"/>
      <c r="G59" s="4"/>
      <c r="H59" s="4"/>
      <c r="I59" s="4"/>
    </row>
    <row r="60" spans="2:9" ht="12.75">
      <c r="B60" s="4"/>
      <c r="D60" s="4"/>
      <c r="E60" s="4"/>
      <c r="F60" s="4"/>
      <c r="G60" s="4"/>
      <c r="H60" s="4"/>
      <c r="I60" s="4"/>
    </row>
    <row r="61" spans="2:9" ht="12.75">
      <c r="B61" s="4"/>
      <c r="D61" s="4"/>
      <c r="E61" s="4"/>
      <c r="F61" s="4"/>
      <c r="G61" s="4"/>
      <c r="H61" s="4"/>
      <c r="I61" s="4"/>
    </row>
    <row r="62" spans="2:9" ht="12.75">
      <c r="B62" s="4"/>
      <c r="D62" s="4"/>
      <c r="E62" s="4"/>
      <c r="F62" s="4"/>
      <c r="G62" s="4"/>
      <c r="H62" s="4"/>
      <c r="I62" s="4"/>
    </row>
    <row r="63" spans="2:9" ht="12.75">
      <c r="B63" s="4"/>
      <c r="D63" s="4"/>
      <c r="E63" s="4"/>
      <c r="F63" s="4"/>
      <c r="G63" s="4"/>
      <c r="H63" s="4"/>
      <c r="I63" s="4"/>
    </row>
    <row r="64" spans="2:9" ht="12.75">
      <c r="B64" s="4"/>
      <c r="D64" s="4"/>
      <c r="E64" s="4"/>
      <c r="F64" s="4"/>
      <c r="G64" s="4"/>
      <c r="H64" s="4"/>
      <c r="I64" s="4"/>
    </row>
    <row r="65" spans="2:9" ht="12.75">
      <c r="B65" s="4"/>
      <c r="D65" s="4"/>
      <c r="E65" s="4"/>
      <c r="F65" s="4"/>
      <c r="G65" s="4"/>
      <c r="H65" s="4"/>
      <c r="I65" s="4"/>
    </row>
    <row r="66" spans="2:9" ht="12.75">
      <c r="B66" s="4"/>
      <c r="D66" s="4"/>
      <c r="E66" s="4"/>
      <c r="F66" s="4"/>
      <c r="G66" s="4"/>
      <c r="H66" s="4"/>
      <c r="I66" s="4"/>
    </row>
    <row r="67" spans="2:9" ht="12.75">
      <c r="B67" s="4"/>
      <c r="D67" s="4"/>
      <c r="E67" s="4"/>
      <c r="F67" s="4"/>
      <c r="G67" s="4"/>
      <c r="H67" s="4"/>
      <c r="I67" s="4"/>
    </row>
    <row r="68" spans="2:9" ht="12.75">
      <c r="B68" s="4"/>
      <c r="D68" s="4"/>
      <c r="E68" s="4"/>
      <c r="F68" s="4"/>
      <c r="G68" s="4"/>
      <c r="H68" s="4"/>
      <c r="I68" s="4"/>
    </row>
    <row r="69" spans="4:9" ht="12.75">
      <c r="D69" s="4"/>
      <c r="E69" s="4"/>
      <c r="F69" s="4"/>
      <c r="G69" s="4"/>
      <c r="H69" s="4"/>
      <c r="I69" s="4"/>
    </row>
    <row r="70" spans="4:9" ht="12.75">
      <c r="D70" s="4"/>
      <c r="E70" s="4"/>
      <c r="F70" s="4"/>
      <c r="G70" s="4"/>
      <c r="H70" s="4"/>
      <c r="I70" s="4"/>
    </row>
    <row r="71" spans="4:9" ht="12.75">
      <c r="D71" s="4"/>
      <c r="E71" s="4"/>
      <c r="F71" s="4"/>
      <c r="G71" s="4"/>
      <c r="H71" s="4"/>
      <c r="I71" s="4"/>
    </row>
    <row r="72" spans="4:9" ht="12.75">
      <c r="D72" s="4"/>
      <c r="E72" s="4"/>
      <c r="F72" s="4"/>
      <c r="G72" s="4"/>
      <c r="H72" s="4"/>
      <c r="I72" s="4"/>
    </row>
    <row r="73" spans="4:9" ht="12.75">
      <c r="D73" s="4"/>
      <c r="E73" s="4"/>
      <c r="F73" s="4"/>
      <c r="G73" s="4"/>
      <c r="H73" s="4"/>
      <c r="I73" s="4"/>
    </row>
    <row r="74" spans="4:9" ht="12.75">
      <c r="D74" s="4"/>
      <c r="E74" s="4"/>
      <c r="F74" s="4"/>
      <c r="G74" s="4"/>
      <c r="H74" s="4"/>
      <c r="I74" s="4"/>
    </row>
    <row r="75" spans="4:9" ht="12.75">
      <c r="D75" s="4"/>
      <c r="E75" s="4"/>
      <c r="F75" s="4"/>
      <c r="G75" s="4"/>
      <c r="H75" s="4"/>
      <c r="I75" s="4"/>
    </row>
    <row r="76" spans="4:9" ht="12.75">
      <c r="D76" s="4"/>
      <c r="E76" s="4"/>
      <c r="F76" s="4"/>
      <c r="G76" s="4"/>
      <c r="H76" s="4"/>
      <c r="I76" s="4"/>
    </row>
    <row r="77" spans="4:9" ht="12.75">
      <c r="D77" s="4"/>
      <c r="E77" s="4"/>
      <c r="F77" s="4"/>
      <c r="G77" s="4"/>
      <c r="H77" s="4"/>
      <c r="I77" s="4"/>
    </row>
    <row r="78" spans="4:9" ht="12.75">
      <c r="D78" s="4"/>
      <c r="E78" s="4"/>
      <c r="F78" s="4"/>
      <c r="G78" s="4"/>
      <c r="H78" s="4"/>
      <c r="I78" s="4"/>
    </row>
    <row r="79" spans="4:9" ht="12.75">
      <c r="D79" s="4"/>
      <c r="E79" s="4"/>
      <c r="F79" s="4"/>
      <c r="G79" s="4"/>
      <c r="H79" s="4"/>
      <c r="I79" s="4"/>
    </row>
    <row r="80" spans="4:9" ht="12.75">
      <c r="D80" s="4"/>
      <c r="E80" s="4"/>
      <c r="F80" s="4"/>
      <c r="G80" s="4"/>
      <c r="H80" s="4"/>
      <c r="I80" s="4"/>
    </row>
    <row r="81" spans="4:9" ht="12.75">
      <c r="D81" s="4"/>
      <c r="E81" s="4"/>
      <c r="F81" s="4"/>
      <c r="G81" s="4"/>
      <c r="H81" s="4"/>
      <c r="I81" s="4"/>
    </row>
    <row r="82" spans="4:9" ht="12.75">
      <c r="D82" s="4"/>
      <c r="E82" s="4"/>
      <c r="F82" s="4"/>
      <c r="G82" s="4"/>
      <c r="H82" s="4"/>
      <c r="I82" s="4"/>
    </row>
    <row r="83" spans="4:9" ht="12.75">
      <c r="D83" s="4"/>
      <c r="E83" s="4"/>
      <c r="F83" s="4"/>
      <c r="G83" s="4"/>
      <c r="H83" s="4"/>
      <c r="I83" s="4"/>
    </row>
    <row r="84" spans="4:9" ht="12.75">
      <c r="D84" s="4"/>
      <c r="E84" s="4"/>
      <c r="F84" s="4"/>
      <c r="G84" s="4"/>
      <c r="H84" s="4"/>
      <c r="I84" s="4"/>
    </row>
    <row r="85" spans="4:9" ht="12.75">
      <c r="D85" s="4"/>
      <c r="E85" s="4"/>
      <c r="F85" s="4"/>
      <c r="G85" s="4"/>
      <c r="H85" s="4"/>
      <c r="I85" s="4"/>
    </row>
    <row r="86" spans="4:9" ht="12.75">
      <c r="D86" s="4"/>
      <c r="E86" s="4"/>
      <c r="F86" s="4"/>
      <c r="G86" s="4"/>
      <c r="H86" s="4"/>
      <c r="I86" s="4"/>
    </row>
    <row r="87" spans="4:9" ht="12.75">
      <c r="D87" s="4"/>
      <c r="E87" s="4"/>
      <c r="F87" s="4"/>
      <c r="G87" s="4"/>
      <c r="H87" s="4"/>
      <c r="I87" s="4"/>
    </row>
    <row r="88" spans="4:9" ht="12.75">
      <c r="D88" s="4"/>
      <c r="E88" s="4"/>
      <c r="F88" s="4"/>
      <c r="G88" s="4"/>
      <c r="H88" s="4"/>
      <c r="I88" s="4"/>
    </row>
    <row r="89" spans="4:9" ht="12.75">
      <c r="D89" s="4"/>
      <c r="E89" s="4"/>
      <c r="F89" s="4"/>
      <c r="G89" s="4"/>
      <c r="H89" s="4"/>
      <c r="I89" s="4"/>
    </row>
    <row r="90" spans="4:9" ht="12.75">
      <c r="D90" s="4"/>
      <c r="E90" s="4"/>
      <c r="F90" s="4"/>
      <c r="G90" s="4"/>
      <c r="H90" s="4"/>
      <c r="I90" s="4"/>
    </row>
    <row r="91" spans="4:9" ht="12.75">
      <c r="D91" s="4"/>
      <c r="E91" s="4"/>
      <c r="F91" s="4"/>
      <c r="G91" s="4"/>
      <c r="H91" s="4"/>
      <c r="I91" s="4"/>
    </row>
    <row r="92" spans="4:9" ht="12.75">
      <c r="D92" s="4"/>
      <c r="E92" s="4"/>
      <c r="F92" s="4"/>
      <c r="G92" s="4"/>
      <c r="H92" s="4"/>
      <c r="I92" s="4"/>
    </row>
    <row r="93" spans="4:9" ht="12.75">
      <c r="D93" s="4"/>
      <c r="E93" s="4"/>
      <c r="F93" s="4"/>
      <c r="G93" s="4"/>
      <c r="H93" s="4"/>
      <c r="I93" s="4"/>
    </row>
    <row r="94" spans="4:9" ht="12.75">
      <c r="D94" s="4"/>
      <c r="E94" s="4"/>
      <c r="F94" s="4"/>
      <c r="G94" s="4"/>
      <c r="H94" s="4"/>
      <c r="I94" s="4"/>
    </row>
    <row r="95" spans="4:9" ht="12.75">
      <c r="D95" s="4"/>
      <c r="E95" s="4"/>
      <c r="F95" s="4"/>
      <c r="G95" s="4"/>
      <c r="H95" s="4"/>
      <c r="I95" s="4"/>
    </row>
    <row r="96" spans="4:9" ht="12.75">
      <c r="D96" s="4"/>
      <c r="E96" s="4"/>
      <c r="F96" s="4"/>
      <c r="G96" s="4"/>
      <c r="H96" s="4"/>
      <c r="I96" s="4"/>
    </row>
    <row r="97" spans="4:9" ht="12.75">
      <c r="D97" s="4"/>
      <c r="E97" s="4"/>
      <c r="F97" s="4"/>
      <c r="G97" s="4"/>
      <c r="H97" s="4"/>
      <c r="I97" s="4"/>
    </row>
    <row r="98" spans="4:9" ht="12.75">
      <c r="D98" s="4"/>
      <c r="E98" s="4"/>
      <c r="F98" s="4"/>
      <c r="G98" s="4"/>
      <c r="H98" s="4"/>
      <c r="I98" s="4"/>
    </row>
    <row r="99" spans="4:9" ht="12.75">
      <c r="D99" s="4"/>
      <c r="E99" s="4"/>
      <c r="F99" s="4"/>
      <c r="G99" s="4"/>
      <c r="H99" s="4"/>
      <c r="I99" s="4"/>
    </row>
    <row r="100" spans="4:9" ht="12.75">
      <c r="D100" s="4"/>
      <c r="E100" s="4"/>
      <c r="F100" s="4"/>
      <c r="G100" s="4"/>
      <c r="H100" s="4"/>
      <c r="I100" s="4"/>
    </row>
    <row r="101" spans="4:9" ht="12.75">
      <c r="D101" s="4"/>
      <c r="E101" s="4"/>
      <c r="F101" s="4"/>
      <c r="G101" s="4"/>
      <c r="H101" s="4"/>
      <c r="I101" s="4"/>
    </row>
    <row r="102" spans="4:9" ht="12.75">
      <c r="D102" s="4"/>
      <c r="E102" s="4"/>
      <c r="F102" s="4"/>
      <c r="G102" s="4"/>
      <c r="H102" s="4"/>
      <c r="I102" s="4"/>
    </row>
    <row r="103" spans="4:9" ht="12.75">
      <c r="D103" s="4"/>
      <c r="E103" s="4"/>
      <c r="F103" s="4"/>
      <c r="G103" s="4"/>
      <c r="H103" s="4"/>
      <c r="I103" s="4"/>
    </row>
    <row r="104" spans="4:9" ht="12.75">
      <c r="D104" s="4"/>
      <c r="E104" s="4"/>
      <c r="F104" s="4"/>
      <c r="G104" s="4"/>
      <c r="H104" s="4"/>
      <c r="I104" s="4"/>
    </row>
    <row r="105" spans="4:9" ht="12.75">
      <c r="D105" s="4"/>
      <c r="E105" s="4"/>
      <c r="F105" s="4"/>
      <c r="G105" s="4"/>
      <c r="H105" s="4"/>
      <c r="I105" s="4"/>
    </row>
    <row r="106" spans="4:9" ht="12.75">
      <c r="D106" s="4"/>
      <c r="E106" s="4"/>
      <c r="F106" s="4"/>
      <c r="G106" s="4"/>
      <c r="H106" s="4"/>
      <c r="I106" s="4"/>
    </row>
    <row r="107" spans="4:9" ht="12.75">
      <c r="D107" s="4"/>
      <c r="E107" s="4"/>
      <c r="F107" s="4"/>
      <c r="G107" s="4"/>
      <c r="H107" s="4"/>
      <c r="I107" s="4"/>
    </row>
    <row r="108" spans="4:9" ht="12.75">
      <c r="D108" s="4"/>
      <c r="E108" s="4"/>
      <c r="F108" s="4"/>
      <c r="G108" s="4"/>
      <c r="H108" s="4"/>
      <c r="I108" s="4"/>
    </row>
    <row r="109" spans="4:9" ht="12.75">
      <c r="D109" s="4"/>
      <c r="E109" s="4"/>
      <c r="F109" s="4"/>
      <c r="G109" s="4"/>
      <c r="H109" s="4"/>
      <c r="I109" s="4"/>
    </row>
    <row r="110" spans="4:9" ht="12.75">
      <c r="D110" s="4"/>
      <c r="E110" s="4"/>
      <c r="F110" s="4"/>
      <c r="G110" s="4"/>
      <c r="H110" s="4"/>
      <c r="I110" s="4"/>
    </row>
    <row r="111" spans="4:9" ht="12.75">
      <c r="D111" s="4"/>
      <c r="E111" s="4"/>
      <c r="F111" s="4"/>
      <c r="G111" s="4"/>
      <c r="H111" s="4"/>
      <c r="I111" s="4"/>
    </row>
    <row r="112" spans="4:9" ht="12.75">
      <c r="D112" s="4"/>
      <c r="E112" s="4"/>
      <c r="F112" s="4"/>
      <c r="G112" s="4"/>
      <c r="H112" s="4"/>
      <c r="I112" s="4"/>
    </row>
    <row r="113" spans="4:9" ht="12.75">
      <c r="D113" s="4"/>
      <c r="E113" s="4"/>
      <c r="F113" s="4"/>
      <c r="G113" s="4"/>
      <c r="H113" s="4"/>
      <c r="I113" s="4"/>
    </row>
    <row r="114" spans="4:9" ht="12.75">
      <c r="D114" s="4"/>
      <c r="E114" s="4"/>
      <c r="F114" s="4"/>
      <c r="G114" s="4"/>
      <c r="H114" s="4"/>
      <c r="I114" s="4"/>
    </row>
    <row r="115" spans="4:9" ht="12.75">
      <c r="D115" s="4"/>
      <c r="E115" s="4"/>
      <c r="F115" s="4"/>
      <c r="G115" s="4"/>
      <c r="H115" s="4"/>
      <c r="I115" s="4"/>
    </row>
    <row r="116" spans="4:9" ht="12.75">
      <c r="D116" s="4"/>
      <c r="E116" s="4"/>
      <c r="F116" s="4"/>
      <c r="G116" s="4"/>
      <c r="H116" s="4"/>
      <c r="I116" s="4"/>
    </row>
    <row r="117" spans="4:9" ht="12.75">
      <c r="D117" s="4"/>
      <c r="E117" s="4"/>
      <c r="F117" s="4"/>
      <c r="G117" s="4"/>
      <c r="H117" s="4"/>
      <c r="I117" s="4"/>
    </row>
    <row r="118" spans="4:9" ht="12.75">
      <c r="D118" s="4"/>
      <c r="E118" s="4"/>
      <c r="F118" s="4"/>
      <c r="G118" s="4"/>
      <c r="H118" s="4"/>
      <c r="I118" s="4"/>
    </row>
    <row r="119" spans="4:9" ht="12.75">
      <c r="D119" s="4"/>
      <c r="E119" s="4"/>
      <c r="F119" s="4"/>
      <c r="G119" s="4"/>
      <c r="H119" s="4"/>
      <c r="I119" s="4"/>
    </row>
    <row r="120" spans="4:9" ht="12.75">
      <c r="D120" s="4"/>
      <c r="E120" s="4"/>
      <c r="F120" s="4"/>
      <c r="G120" s="4"/>
      <c r="H120" s="4"/>
      <c r="I120" s="4"/>
    </row>
    <row r="121" spans="4:9" ht="12.75">
      <c r="D121" s="4"/>
      <c r="E121" s="4"/>
      <c r="F121" s="4"/>
      <c r="G121" s="4"/>
      <c r="H121" s="4"/>
      <c r="I121" s="4"/>
    </row>
    <row r="122" spans="4:9" ht="12.75">
      <c r="D122" s="4"/>
      <c r="E122" s="4"/>
      <c r="F122" s="4"/>
      <c r="G122" s="4"/>
      <c r="H122" s="4"/>
      <c r="I122" s="4"/>
    </row>
    <row r="123" spans="4:9" ht="12.75">
      <c r="D123" s="4"/>
      <c r="E123" s="4"/>
      <c r="F123" s="4"/>
      <c r="G123" s="4"/>
      <c r="H123" s="4"/>
      <c r="I123" s="4"/>
    </row>
    <row r="124" spans="4:9" ht="12.75">
      <c r="D124" s="4"/>
      <c r="E124" s="4"/>
      <c r="F124" s="4"/>
      <c r="G124" s="4"/>
      <c r="H124" s="4"/>
      <c r="I124" s="4"/>
    </row>
    <row r="125" spans="4:9" ht="12.75">
      <c r="D125" s="4"/>
      <c r="E125" s="4"/>
      <c r="F125" s="4"/>
      <c r="G125" s="4"/>
      <c r="H125" s="4"/>
      <c r="I125" s="4"/>
    </row>
    <row r="126" spans="4:9" ht="12.75">
      <c r="D126" s="4"/>
      <c r="E126" s="4"/>
      <c r="F126" s="4"/>
      <c r="G126" s="4"/>
      <c r="H126" s="4"/>
      <c r="I126" s="4"/>
    </row>
    <row r="127" spans="4:9" ht="12.75">
      <c r="D127" s="4"/>
      <c r="E127" s="4"/>
      <c r="F127" s="4"/>
      <c r="G127" s="4"/>
      <c r="H127" s="4"/>
      <c r="I127" s="4"/>
    </row>
    <row r="128" spans="4:9" ht="12.75">
      <c r="D128" s="4"/>
      <c r="E128" s="4"/>
      <c r="F128" s="4"/>
      <c r="G128" s="4"/>
      <c r="H128" s="4"/>
      <c r="I128" s="4"/>
    </row>
    <row r="129" spans="4:9" ht="12.75">
      <c r="D129" s="4"/>
      <c r="E129" s="4"/>
      <c r="F129" s="4"/>
      <c r="G129" s="4"/>
      <c r="H129" s="4"/>
      <c r="I129" s="4"/>
    </row>
    <row r="130" spans="4:9" ht="12.75">
      <c r="D130" s="4"/>
      <c r="E130" s="4"/>
      <c r="F130" s="4"/>
      <c r="G130" s="4"/>
      <c r="H130" s="4"/>
      <c r="I130" s="4"/>
    </row>
    <row r="131" spans="4:9" ht="12.75">
      <c r="D131" s="4"/>
      <c r="E131" s="4"/>
      <c r="F131" s="4"/>
      <c r="G131" s="4"/>
      <c r="H131" s="4"/>
      <c r="I131" s="4"/>
    </row>
    <row r="132" spans="4:9" ht="12.75">
      <c r="D132" s="4"/>
      <c r="E132" s="4"/>
      <c r="F132" s="4"/>
      <c r="G132" s="4"/>
      <c r="H132" s="4"/>
      <c r="I132" s="4"/>
    </row>
    <row r="133" spans="4:9" ht="12.75">
      <c r="D133" s="4"/>
      <c r="E133" s="4"/>
      <c r="F133" s="4"/>
      <c r="G133" s="4"/>
      <c r="H133" s="4"/>
      <c r="I133" s="4"/>
    </row>
    <row r="134" spans="4:9" ht="12.75">
      <c r="D134" s="4"/>
      <c r="E134" s="4"/>
      <c r="F134" s="4"/>
      <c r="G134" s="4"/>
      <c r="H134" s="4"/>
      <c r="I134" s="4"/>
    </row>
    <row r="135" spans="4:9" ht="12.75">
      <c r="D135" s="4"/>
      <c r="E135" s="4"/>
      <c r="F135" s="4"/>
      <c r="G135" s="4"/>
      <c r="H135" s="4"/>
      <c r="I135" s="4"/>
    </row>
    <row r="136" spans="4:9" ht="12.75">
      <c r="D136" s="4"/>
      <c r="E136" s="4"/>
      <c r="F136" s="4"/>
      <c r="G136" s="4"/>
      <c r="H136" s="4"/>
      <c r="I136" s="4"/>
    </row>
    <row r="137" spans="4:9" ht="12.75">
      <c r="D137" s="4"/>
      <c r="E137" s="4"/>
      <c r="F137" s="4"/>
      <c r="G137" s="4"/>
      <c r="H137" s="4"/>
      <c r="I137" s="4"/>
    </row>
    <row r="138" spans="4:9" ht="12.75">
      <c r="D138" s="4"/>
      <c r="E138" s="4"/>
      <c r="F138" s="4"/>
      <c r="G138" s="4"/>
      <c r="H138" s="4"/>
      <c r="I138" s="4"/>
    </row>
    <row r="139" spans="4:9" ht="12.75">
      <c r="D139" s="4"/>
      <c r="E139" s="4"/>
      <c r="F139" s="4"/>
      <c r="G139" s="4"/>
      <c r="H139" s="4"/>
      <c r="I139" s="4"/>
    </row>
    <row r="140" spans="4:9" ht="12.75">
      <c r="D140" s="4"/>
      <c r="E140" s="4"/>
      <c r="F140" s="4"/>
      <c r="G140" s="4"/>
      <c r="H140" s="4"/>
      <c r="I140" s="4"/>
    </row>
    <row r="141" spans="4:9" ht="12.75">
      <c r="D141" s="4"/>
      <c r="E141" s="4"/>
      <c r="F141" s="4"/>
      <c r="G141" s="4"/>
      <c r="H141" s="4"/>
      <c r="I141" s="4"/>
    </row>
    <row r="142" spans="4:9" ht="12.75">
      <c r="D142" s="4"/>
      <c r="E142" s="4"/>
      <c r="F142" s="4"/>
      <c r="G142" s="4"/>
      <c r="H142" s="4"/>
      <c r="I142" s="4"/>
    </row>
    <row r="143" spans="4:9" ht="12.75">
      <c r="D143" s="4"/>
      <c r="E143" s="4"/>
      <c r="F143" s="4"/>
      <c r="G143" s="4"/>
      <c r="H143" s="4"/>
      <c r="I143" s="4"/>
    </row>
    <row r="144" spans="4:9" ht="12.75">
      <c r="D144" s="4"/>
      <c r="E144" s="4"/>
      <c r="F144" s="4"/>
      <c r="G144" s="4"/>
      <c r="H144" s="4"/>
      <c r="I144" s="4"/>
    </row>
    <row r="145" spans="4:9" ht="12.75">
      <c r="D145" s="4"/>
      <c r="E145" s="4"/>
      <c r="F145" s="4"/>
      <c r="G145" s="4"/>
      <c r="H145" s="4"/>
      <c r="I145" s="4"/>
    </row>
    <row r="146" spans="4:9" ht="12.75">
      <c r="D146" s="4"/>
      <c r="E146" s="4"/>
      <c r="F146" s="4"/>
      <c r="G146" s="4"/>
      <c r="H146" s="4"/>
      <c r="I146" s="4"/>
    </row>
    <row r="147" spans="4:9" ht="12.75">
      <c r="D147" s="4"/>
      <c r="E147" s="4"/>
      <c r="F147" s="4"/>
      <c r="G147" s="4"/>
      <c r="H147" s="4"/>
      <c r="I147" s="4"/>
    </row>
    <row r="148" spans="4:9" ht="12.75">
      <c r="D148" s="4"/>
      <c r="E148" s="4"/>
      <c r="F148" s="4"/>
      <c r="G148" s="4"/>
      <c r="H148" s="4"/>
      <c r="I148" s="4"/>
    </row>
    <row r="149" spans="4:9" ht="12.75">
      <c r="D149" s="4"/>
      <c r="E149" s="4"/>
      <c r="F149" s="4"/>
      <c r="G149" s="4"/>
      <c r="H149" s="4"/>
      <c r="I149" s="4"/>
    </row>
    <row r="150" spans="4:9" ht="12.75">
      <c r="D150" s="4"/>
      <c r="E150" s="4"/>
      <c r="F150" s="4"/>
      <c r="G150" s="4"/>
      <c r="H150" s="4"/>
      <c r="I150" s="4"/>
    </row>
    <row r="151" spans="4:9" ht="12.75">
      <c r="D151" s="4"/>
      <c r="E151" s="4"/>
      <c r="F151" s="4"/>
      <c r="G151" s="4"/>
      <c r="H151" s="4"/>
      <c r="I151" s="4"/>
    </row>
    <row r="152" spans="4:9" ht="12.75">
      <c r="D152" s="4"/>
      <c r="E152" s="4"/>
      <c r="F152" s="4"/>
      <c r="G152" s="4"/>
      <c r="H152" s="4"/>
      <c r="I152" s="4"/>
    </row>
    <row r="153" spans="4:9" ht="12.75">
      <c r="D153" s="4"/>
      <c r="E153" s="4"/>
      <c r="F153" s="4"/>
      <c r="G153" s="4"/>
      <c r="H153" s="4"/>
      <c r="I153" s="4"/>
    </row>
    <row r="154" spans="4:9" ht="12.75">
      <c r="D154" s="4"/>
      <c r="E154" s="4"/>
      <c r="F154" s="4"/>
      <c r="G154" s="4"/>
      <c r="H154" s="4"/>
      <c r="I154" s="4"/>
    </row>
    <row r="155" spans="4:9" ht="12.75">
      <c r="D155" s="4"/>
      <c r="E155" s="4"/>
      <c r="F155" s="4"/>
      <c r="G155" s="4"/>
      <c r="H155" s="4"/>
      <c r="I155" s="4"/>
    </row>
    <row r="156" spans="4:9" ht="12.75">
      <c r="D156" s="4"/>
      <c r="E156" s="4"/>
      <c r="F156" s="4"/>
      <c r="G156" s="4"/>
      <c r="H156" s="4"/>
      <c r="I156" s="4"/>
    </row>
    <row r="157" spans="4:9" ht="12.75">
      <c r="D157" s="4"/>
      <c r="E157" s="4"/>
      <c r="F157" s="4"/>
      <c r="G157" s="4"/>
      <c r="H157" s="4"/>
      <c r="I157" s="4"/>
    </row>
    <row r="158" spans="4:9" ht="12.75">
      <c r="D158" s="4"/>
      <c r="E158" s="4"/>
      <c r="F158" s="4"/>
      <c r="G158" s="4"/>
      <c r="H158" s="4"/>
      <c r="I158" s="4"/>
    </row>
    <row r="159" spans="4:9" ht="12.75">
      <c r="D159" s="4"/>
      <c r="E159" s="4"/>
      <c r="F159" s="4"/>
      <c r="G159" s="4"/>
      <c r="H159" s="4"/>
      <c r="I159" s="4"/>
    </row>
    <row r="160" spans="4:9" ht="12.75">
      <c r="D160" s="4"/>
      <c r="E160" s="4"/>
      <c r="F160" s="4"/>
      <c r="G160" s="4"/>
      <c r="H160" s="4"/>
      <c r="I160" s="4"/>
    </row>
    <row r="161" spans="4:9" ht="12.75">
      <c r="D161" s="4"/>
      <c r="E161" s="4"/>
      <c r="F161" s="4"/>
      <c r="G161" s="4"/>
      <c r="H161" s="4"/>
      <c r="I161" s="4"/>
    </row>
    <row r="162" spans="4:9" ht="12.75">
      <c r="D162" s="4"/>
      <c r="E162" s="4"/>
      <c r="F162" s="4"/>
      <c r="G162" s="4"/>
      <c r="H162" s="4"/>
      <c r="I162" s="4"/>
    </row>
    <row r="163" spans="4:9" ht="12.75">
      <c r="D163" s="4"/>
      <c r="E163" s="4"/>
      <c r="F163" s="4"/>
      <c r="G163" s="4"/>
      <c r="H163" s="4"/>
      <c r="I163" s="4"/>
    </row>
    <row r="164" spans="4:9" ht="12.75">
      <c r="D164" s="4"/>
      <c r="E164" s="4"/>
      <c r="F164" s="4"/>
      <c r="G164" s="4"/>
      <c r="H164" s="4"/>
      <c r="I164" s="4"/>
    </row>
    <row r="165" spans="4:9" ht="12.75">
      <c r="D165" s="4"/>
      <c r="E165" s="4"/>
      <c r="F165" s="4"/>
      <c r="G165" s="4"/>
      <c r="H165" s="4"/>
      <c r="I165" s="4"/>
    </row>
    <row r="166" spans="4:9" ht="12.75">
      <c r="D166" s="4"/>
      <c r="E166" s="4"/>
      <c r="F166" s="4"/>
      <c r="G166" s="4"/>
      <c r="H166" s="4"/>
      <c r="I166" s="4"/>
    </row>
    <row r="167" spans="4:9" ht="12.75">
      <c r="D167" s="4"/>
      <c r="E167" s="4"/>
      <c r="F167" s="4"/>
      <c r="G167" s="4"/>
      <c r="H167" s="4"/>
      <c r="I167" s="4"/>
    </row>
    <row r="168" spans="4:9" ht="12.75">
      <c r="D168" s="4"/>
      <c r="E168" s="4"/>
      <c r="F168" s="4"/>
      <c r="G168" s="4"/>
      <c r="H168" s="4"/>
      <c r="I168" s="4"/>
    </row>
    <row r="169" spans="4:9" ht="12.75">
      <c r="D169" s="4"/>
      <c r="E169" s="4"/>
      <c r="F169" s="4"/>
      <c r="G169" s="4"/>
      <c r="H169" s="4"/>
      <c r="I169" s="4"/>
    </row>
    <row r="170" spans="4:9" ht="12.75">
      <c r="D170" s="4"/>
      <c r="E170" s="4"/>
      <c r="F170" s="4"/>
      <c r="G170" s="4"/>
      <c r="H170" s="4"/>
      <c r="I170" s="4"/>
    </row>
    <row r="171" spans="4:9" ht="12.75">
      <c r="D171" s="4"/>
      <c r="E171" s="4"/>
      <c r="F171" s="4"/>
      <c r="G171" s="4"/>
      <c r="H171" s="4"/>
      <c r="I171" s="4"/>
    </row>
    <row r="172" spans="4:9" ht="12.75">
      <c r="D172" s="4"/>
      <c r="E172" s="4"/>
      <c r="F172" s="4"/>
      <c r="G172" s="4"/>
      <c r="H172" s="4"/>
      <c r="I172" s="4"/>
    </row>
    <row r="173" spans="4:9" ht="12.75">
      <c r="D173" s="4"/>
      <c r="E173" s="4"/>
      <c r="F173" s="4"/>
      <c r="G173" s="4"/>
      <c r="H173" s="4"/>
      <c r="I173" s="4"/>
    </row>
    <row r="174" spans="4:9" ht="12.75">
      <c r="D174" s="4"/>
      <c r="E174" s="4"/>
      <c r="F174" s="4"/>
      <c r="G174" s="4"/>
      <c r="H174" s="4"/>
      <c r="I174" s="4"/>
    </row>
    <row r="175" spans="4:9" ht="12.75">
      <c r="D175" s="4"/>
      <c r="E175" s="4"/>
      <c r="F175" s="4"/>
      <c r="G175" s="4"/>
      <c r="H175" s="4"/>
      <c r="I175" s="4"/>
    </row>
    <row r="176" spans="4:9" ht="12.75">
      <c r="D176" s="4"/>
      <c r="E176" s="4"/>
      <c r="F176" s="4"/>
      <c r="G176" s="4"/>
      <c r="H176" s="4"/>
      <c r="I176" s="4"/>
    </row>
    <row r="177" spans="4:9" ht="12.75">
      <c r="D177" s="4"/>
      <c r="E177" s="4"/>
      <c r="F177" s="4"/>
      <c r="G177" s="4"/>
      <c r="H177" s="4"/>
      <c r="I177" s="4"/>
    </row>
    <row r="178" spans="4:9" ht="12.75">
      <c r="D178" s="4"/>
      <c r="E178" s="4"/>
      <c r="F178" s="4"/>
      <c r="G178" s="4"/>
      <c r="H178" s="4"/>
      <c r="I178" s="4"/>
    </row>
    <row r="179" spans="4:9" ht="12.75">
      <c r="D179" s="4"/>
      <c r="E179" s="4"/>
      <c r="F179" s="4"/>
      <c r="G179" s="4"/>
      <c r="H179" s="4"/>
      <c r="I179" s="4"/>
    </row>
    <row r="180" spans="4:9" ht="12.75">
      <c r="D180" s="4"/>
      <c r="E180" s="4"/>
      <c r="F180" s="4"/>
      <c r="G180" s="4"/>
      <c r="H180" s="4"/>
      <c r="I180" s="4"/>
    </row>
    <row r="181" spans="4:9" ht="12.75">
      <c r="D181" s="4"/>
      <c r="E181" s="4"/>
      <c r="F181" s="4"/>
      <c r="G181" s="4"/>
      <c r="H181" s="4"/>
      <c r="I181" s="4"/>
    </row>
    <row r="182" spans="4:9" ht="12.75">
      <c r="D182" s="4"/>
      <c r="E182" s="4"/>
      <c r="F182" s="4"/>
      <c r="G182" s="4"/>
      <c r="H182" s="4"/>
      <c r="I182" s="4"/>
    </row>
    <row r="183" spans="4:9" ht="12.75">
      <c r="D183" s="4"/>
      <c r="E183" s="4"/>
      <c r="F183" s="4"/>
      <c r="G183" s="4"/>
      <c r="H183" s="4"/>
      <c r="I183" s="4"/>
    </row>
    <row r="184" spans="4:9" ht="12.75">
      <c r="D184" s="4"/>
      <c r="E184" s="4"/>
      <c r="F184" s="4"/>
      <c r="G184" s="4"/>
      <c r="H184" s="4"/>
      <c r="I184" s="4"/>
    </row>
    <row r="185" spans="4:9" ht="12.75">
      <c r="D185" s="4"/>
      <c r="E185" s="4"/>
      <c r="F185" s="4"/>
      <c r="G185" s="4"/>
      <c r="H185" s="4"/>
      <c r="I185" s="4"/>
    </row>
    <row r="186" spans="4:9" ht="12.75">
      <c r="D186" s="4"/>
      <c r="E186" s="4"/>
      <c r="F186" s="4"/>
      <c r="G186" s="4"/>
      <c r="H186" s="4"/>
      <c r="I186" s="4"/>
    </row>
    <row r="187" spans="4:9" ht="12.75">
      <c r="D187" s="4"/>
      <c r="E187" s="4"/>
      <c r="F187" s="4"/>
      <c r="G187" s="4"/>
      <c r="H187" s="4"/>
      <c r="I187" s="4"/>
    </row>
    <row r="188" spans="4:9" ht="12.75">
      <c r="D188" s="4"/>
      <c r="E188" s="4"/>
      <c r="F188" s="4"/>
      <c r="G188" s="4"/>
      <c r="H188" s="4"/>
      <c r="I188" s="4"/>
    </row>
    <row r="189" spans="4:9" ht="12.75">
      <c r="D189" s="4"/>
      <c r="E189" s="4"/>
      <c r="F189" s="4"/>
      <c r="G189" s="4"/>
      <c r="H189" s="4"/>
      <c r="I189" s="4"/>
    </row>
    <row r="190" spans="4:9" ht="12.75">
      <c r="D190" s="4"/>
      <c r="E190" s="4"/>
      <c r="F190" s="4"/>
      <c r="G190" s="4"/>
      <c r="H190" s="4"/>
      <c r="I190" s="4"/>
    </row>
    <row r="191" spans="4:9" ht="12.75">
      <c r="D191" s="4"/>
      <c r="E191" s="4"/>
      <c r="F191" s="4"/>
      <c r="G191" s="4"/>
      <c r="H191" s="4"/>
      <c r="I191" s="4"/>
    </row>
    <row r="192" spans="4:9" ht="12.75">
      <c r="D192" s="4"/>
      <c r="E192" s="4"/>
      <c r="F192" s="4"/>
      <c r="G192" s="4"/>
      <c r="H192" s="4"/>
      <c r="I192" s="4"/>
    </row>
    <row r="193" spans="4:9" ht="12.75">
      <c r="D193" s="4"/>
      <c r="E193" s="4"/>
      <c r="F193" s="4"/>
      <c r="G193" s="4"/>
      <c r="H193" s="4"/>
      <c r="I193" s="4"/>
    </row>
    <row r="194" spans="4:9" ht="12.75">
      <c r="D194" s="4"/>
      <c r="E194" s="4"/>
      <c r="F194" s="4"/>
      <c r="G194" s="4"/>
      <c r="H194" s="4"/>
      <c r="I194" s="4"/>
    </row>
    <row r="195" spans="4:9" ht="12.75">
      <c r="D195" s="4"/>
      <c r="E195" s="4"/>
      <c r="F195" s="4"/>
      <c r="G195" s="4"/>
      <c r="H195" s="4"/>
      <c r="I195" s="4"/>
    </row>
    <row r="196" spans="4:9" ht="12.75">
      <c r="D196" s="4"/>
      <c r="E196" s="4"/>
      <c r="F196" s="4"/>
      <c r="G196" s="4"/>
      <c r="H196" s="4"/>
      <c r="I196" s="4"/>
    </row>
    <row r="197" spans="4:9" ht="12.75">
      <c r="D197" s="4"/>
      <c r="E197" s="4"/>
      <c r="F197" s="4"/>
      <c r="G197" s="4"/>
      <c r="H197" s="4"/>
      <c r="I197" s="4"/>
    </row>
    <row r="198" spans="4:9" ht="12.75">
      <c r="D198" s="4"/>
      <c r="E198" s="4"/>
      <c r="F198" s="4"/>
      <c r="G198" s="4"/>
      <c r="H198" s="4"/>
      <c r="I198" s="4"/>
    </row>
    <row r="199" spans="4:9" ht="12.75">
      <c r="D199" s="4"/>
      <c r="E199" s="4"/>
      <c r="F199" s="4"/>
      <c r="G199" s="4"/>
      <c r="H199" s="4"/>
      <c r="I199" s="4"/>
    </row>
    <row r="200" spans="4:9" ht="12.75">
      <c r="D200" s="4"/>
      <c r="E200" s="4"/>
      <c r="F200" s="4"/>
      <c r="G200" s="4"/>
      <c r="H200" s="4"/>
      <c r="I200" s="4"/>
    </row>
    <row r="201" spans="4:9" ht="12.75">
      <c r="D201" s="4"/>
      <c r="E201" s="4"/>
      <c r="F201" s="4"/>
      <c r="G201" s="4"/>
      <c r="H201" s="4"/>
      <c r="I201" s="4"/>
    </row>
    <row r="202" spans="4:9" ht="12.75">
      <c r="D202" s="4"/>
      <c r="E202" s="4"/>
      <c r="F202" s="4"/>
      <c r="G202" s="4"/>
      <c r="H202" s="4"/>
      <c r="I202" s="4"/>
    </row>
    <row r="203" spans="4:9" ht="12.75">
      <c r="D203" s="4"/>
      <c r="E203" s="4"/>
      <c r="F203" s="4"/>
      <c r="G203" s="4"/>
      <c r="H203" s="4"/>
      <c r="I203" s="4"/>
    </row>
    <row r="204" spans="4:9" ht="12.75">
      <c r="D204" s="4"/>
      <c r="E204" s="4"/>
      <c r="F204" s="4"/>
      <c r="G204" s="4"/>
      <c r="H204" s="4"/>
      <c r="I204" s="4"/>
    </row>
    <row r="205" spans="4:9" ht="12.75">
      <c r="D205" s="4"/>
      <c r="E205" s="4"/>
      <c r="F205" s="4"/>
      <c r="G205" s="4"/>
      <c r="H205" s="4"/>
      <c r="I205" s="4"/>
    </row>
    <row r="206" spans="4:9" ht="12.75">
      <c r="D206" s="4"/>
      <c r="E206" s="4"/>
      <c r="F206" s="4"/>
      <c r="G206" s="4"/>
      <c r="H206" s="4"/>
      <c r="I206" s="4"/>
    </row>
    <row r="207" spans="4:9" ht="12.75">
      <c r="D207" s="4"/>
      <c r="E207" s="4"/>
      <c r="F207" s="4"/>
      <c r="G207" s="4"/>
      <c r="H207" s="4"/>
      <c r="I207" s="4"/>
    </row>
    <row r="208" spans="4:9" ht="12.75">
      <c r="D208" s="4"/>
      <c r="E208" s="4"/>
      <c r="F208" s="4"/>
      <c r="G208" s="4"/>
      <c r="H208" s="4"/>
      <c r="I208" s="4"/>
    </row>
    <row r="209" spans="4:9" ht="12.75">
      <c r="D209" s="4"/>
      <c r="E209" s="4"/>
      <c r="F209" s="4"/>
      <c r="G209" s="4"/>
      <c r="H209" s="4"/>
      <c r="I209" s="4"/>
    </row>
    <row r="210" spans="4:9" ht="12.75">
      <c r="D210" s="4"/>
      <c r="E210" s="4"/>
      <c r="F210" s="4"/>
      <c r="G210" s="4"/>
      <c r="H210" s="4"/>
      <c r="I210" s="4"/>
    </row>
    <row r="211" spans="4:9" ht="12.75">
      <c r="D211" s="4"/>
      <c r="E211" s="4"/>
      <c r="F211" s="4"/>
      <c r="G211" s="4"/>
      <c r="H211" s="4"/>
      <c r="I211" s="4"/>
    </row>
    <row r="212" spans="4:9" ht="12.75">
      <c r="D212" s="4"/>
      <c r="E212" s="4"/>
      <c r="F212" s="4"/>
      <c r="G212" s="4"/>
      <c r="H212" s="4"/>
      <c r="I212" s="4"/>
    </row>
    <row r="213" spans="4:9" ht="12.75">
      <c r="D213" s="4"/>
      <c r="E213" s="4"/>
      <c r="F213" s="4"/>
      <c r="G213" s="4"/>
      <c r="H213" s="4"/>
      <c r="I213" s="4"/>
    </row>
    <row r="214" spans="4:9" ht="12.75">
      <c r="D214" s="4"/>
      <c r="E214" s="4"/>
      <c r="F214" s="4"/>
      <c r="G214" s="4"/>
      <c r="H214" s="4"/>
      <c r="I214" s="4"/>
    </row>
    <row r="215" spans="4:9" ht="12.75">
      <c r="D215" s="4"/>
      <c r="E215" s="4"/>
      <c r="F215" s="4"/>
      <c r="G215" s="4"/>
      <c r="H215" s="4"/>
      <c r="I215" s="4"/>
    </row>
    <row r="216" spans="4:9" ht="12.75">
      <c r="D216" s="4"/>
      <c r="E216" s="4"/>
      <c r="F216" s="4"/>
      <c r="G216" s="4"/>
      <c r="H216" s="4"/>
      <c r="I216" s="4"/>
    </row>
    <row r="217" spans="4:9" ht="12.75">
      <c r="D217" s="4"/>
      <c r="E217" s="4"/>
      <c r="F217" s="4"/>
      <c r="G217" s="4"/>
      <c r="H217" s="4"/>
      <c r="I217" s="4"/>
    </row>
    <row r="218" spans="4:9" ht="12.75">
      <c r="D218" s="4"/>
      <c r="E218" s="4"/>
      <c r="F218" s="4"/>
      <c r="G218" s="4"/>
      <c r="H218" s="4"/>
      <c r="I218" s="4"/>
    </row>
    <row r="219" spans="4:9" ht="12.75">
      <c r="D219" s="4"/>
      <c r="E219" s="4"/>
      <c r="F219" s="4"/>
      <c r="G219" s="4"/>
      <c r="H219" s="4"/>
      <c r="I219" s="4"/>
    </row>
    <row r="220" spans="4:9" ht="12.75">
      <c r="D220" s="4"/>
      <c r="E220" s="4"/>
      <c r="F220" s="4"/>
      <c r="G220" s="4"/>
      <c r="H220" s="4"/>
      <c r="I220" s="4"/>
    </row>
    <row r="221" spans="4:9" ht="12.75">
      <c r="D221" s="4"/>
      <c r="E221" s="4"/>
      <c r="F221" s="4"/>
      <c r="G221" s="4"/>
      <c r="H221" s="4"/>
      <c r="I221" s="4"/>
    </row>
    <row r="222" spans="4:9" ht="12.75">
      <c r="D222" s="4"/>
      <c r="E222" s="4"/>
      <c r="F222" s="4"/>
      <c r="G222" s="4"/>
      <c r="H222" s="4"/>
      <c r="I222" s="4"/>
    </row>
    <row r="223" spans="4:9" ht="12.75">
      <c r="D223" s="4"/>
      <c r="E223" s="4"/>
      <c r="F223" s="4"/>
      <c r="G223" s="4"/>
      <c r="H223" s="4"/>
      <c r="I223" s="4"/>
    </row>
    <row r="224" spans="4:9" ht="12.75">
      <c r="D224" s="4"/>
      <c r="E224" s="4"/>
      <c r="F224" s="4"/>
      <c r="G224" s="4"/>
      <c r="H224" s="4"/>
      <c r="I224" s="4"/>
    </row>
    <row r="225" spans="4:9" ht="12.75">
      <c r="D225" s="4"/>
      <c r="E225" s="4"/>
      <c r="F225" s="4"/>
      <c r="G225" s="4"/>
      <c r="H225" s="4"/>
      <c r="I225" s="4"/>
    </row>
    <row r="226" spans="4:9" ht="12.75">
      <c r="D226" s="4"/>
      <c r="E226" s="4"/>
      <c r="F226" s="4"/>
      <c r="G226" s="4"/>
      <c r="H226" s="4"/>
      <c r="I226" s="4"/>
    </row>
    <row r="227" spans="4:9" ht="12.75">
      <c r="D227" s="4"/>
      <c r="E227" s="4"/>
      <c r="F227" s="4"/>
      <c r="G227" s="4"/>
      <c r="H227" s="4"/>
      <c r="I227" s="4"/>
    </row>
    <row r="228" spans="4:9" ht="12.75">
      <c r="D228" s="4"/>
      <c r="E228" s="4"/>
      <c r="F228" s="4"/>
      <c r="G228" s="4"/>
      <c r="H228" s="4"/>
      <c r="I228" s="4"/>
    </row>
  </sheetData>
  <conditionalFormatting sqref="P5:Q36 N5:O38">
    <cfRule type="cellIs" priority="1" dxfId="0" operator="greaterThanOrEqual" stopIfTrue="1">
      <formula>0.5</formula>
    </cfRule>
    <cfRule type="cellIs" priority="2" dxfId="1" operator="lessThanOrEqual" stopIfTrue="1">
      <formula>-0.45</formula>
    </cfRule>
  </conditionalFormatting>
  <conditionalFormatting sqref="M5:M36">
    <cfRule type="cellIs" priority="3" dxfId="2" operator="lessThan" stopIfTrue="1">
      <formula>0.666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Cinzia Pastorello</cp:lastModifiedBy>
  <dcterms:created xsi:type="dcterms:W3CDTF">2009-03-20T12:59:13Z</dcterms:created>
  <dcterms:modified xsi:type="dcterms:W3CDTF">2010-09-10T12:07:41Z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