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8300" windowHeight="12330" activeTab="1"/>
  </bookViews>
  <sheets>
    <sheet name="Introduction" sheetId="1" r:id="rId1"/>
    <sheet name="Fig 12 Drivers CO2" sheetId="2" r:id="rId2"/>
  </sheets>
  <externalReferences>
    <externalReference r:id="rId5"/>
  </externalReferences>
  <definedNames>
    <definedName name="_ftn1" localSheetId="0">'Introduction'!$C$85</definedName>
    <definedName name="_ftn2" localSheetId="0">'Introduction'!$C$86</definedName>
    <definedName name="_ftnref1" localSheetId="0">'Introduction'!$B$69</definedName>
    <definedName name="_ftnref2" localSheetId="0">'Introduction'!$B$72</definedName>
  </definedNames>
  <calcPr fullCalcOnLoad="1"/>
</workbook>
</file>

<file path=xl/comments2.xml><?xml version="1.0" encoding="utf-8"?>
<comments xmlns="http://schemas.openxmlformats.org/spreadsheetml/2006/main">
  <authors>
    <author>Bruno</author>
  </authors>
  <commentList>
    <comment ref="A39" authorId="0">
      <text>
        <r>
          <rPr>
            <b/>
            <sz val="10"/>
            <rFont val="Tahoma"/>
            <family val="2"/>
          </rPr>
          <t>Bruno:</t>
        </r>
        <r>
          <rPr>
            <sz val="10"/>
            <rFont val="Tahoma"/>
            <family val="2"/>
          </rPr>
          <t xml:space="preserve">
measure the impact on CO2 emissions of the increase in the number of dwellings :  calculated as the theoretical variation of CO2 emissions between year t and 1990 due to the actual variations of the  number of dwellings and assuming  that CO2 emission per dwelling remained at its 1990 value</t>
        </r>
      </text>
    </comment>
    <comment ref="A40" authorId="0">
      <text>
        <r>
          <rPr>
            <b/>
            <sz val="10"/>
            <rFont val="Tahoma"/>
            <family val="2"/>
          </rPr>
          <t>Bruno:</t>
        </r>
        <r>
          <rPr>
            <sz val="10"/>
            <rFont val="Tahoma"/>
            <family val="2"/>
          </rPr>
          <t xml:space="preserve">
theoretical variation of CO2 emissions between year t and 1990 due to the actual variations of  CO2 emission per dwelling between year t and 1990 and the number of dwellings for each year</t>
        </r>
      </text>
    </comment>
    <comment ref="A41" authorId="0">
      <text>
        <r>
          <rPr>
            <b/>
            <sz val="10"/>
            <rFont val="Tahoma"/>
            <family val="2"/>
          </rPr>
          <t>Bruno:</t>
        </r>
        <r>
          <rPr>
            <sz val="10"/>
            <rFont val="Tahoma"/>
            <family val="2"/>
          </rPr>
          <t xml:space="preserve">
measure the impact of unit consumption variation ("energy savings") on CO2 emissions: calculated as the theoretical variation of CO2 emissions between year t and 1990 due to the actual variations of unit energy consumption per dwelling  (toe/dwelling) between year t and 1990 assuming the same emissions coefficient as in 1990 (tCO2/toe ) (ie assuming no substitution) with the number of dwellings for each year</t>
        </r>
      </text>
    </comment>
    <comment ref="A42" authorId="0">
      <text>
        <r>
          <rPr>
            <b/>
            <sz val="10"/>
            <rFont val="Tahoma"/>
            <family val="2"/>
          </rPr>
          <t>Bruno:</t>
        </r>
        <r>
          <rPr>
            <sz val="10"/>
            <rFont val="Tahoma"/>
            <family val="2"/>
          </rPr>
          <t xml:space="preserve">
measure the impact of substitution on CO2 emissions :  calculated as the theoretical variation of CO2 emissions between year t and 1990 due to the actual variations of the emissions coefficient (tCO2/toe ) (ie accounting for the actual fuel substitution) between year t and 1990 assuming the same unit energy consumption per dwelling  (toe/dwelling)  as in 1990  with the number of dwellings for each year </t>
        </r>
      </text>
    </comment>
  </commentList>
</comments>
</file>

<file path=xl/sharedStrings.xml><?xml version="1.0" encoding="utf-8"?>
<sst xmlns="http://schemas.openxmlformats.org/spreadsheetml/2006/main" count="149" uniqueCount="145">
  <si>
    <t>Data on households (Fact sheet ENER22: Households energy consumption and emissions)</t>
  </si>
  <si>
    <t>Data sources</t>
  </si>
  <si>
    <t xml:space="preserve">Eurostat : </t>
  </si>
  <si>
    <t>Graph 2 : based on Eurostat data (extracted on january 2010)</t>
  </si>
  <si>
    <t>Final energy consumption - Households</t>
  </si>
  <si>
    <t xml:space="preserve">  Reference of the table : nrg_100a</t>
  </si>
  <si>
    <t xml:space="preserve">  Code of the dataserie : 102010</t>
  </si>
  <si>
    <t>Population</t>
  </si>
  <si>
    <t xml:space="preserve">  Reference of the table :  populat</t>
  </si>
  <si>
    <t xml:space="preserve">  Code of the dataserie : demo_pjan</t>
  </si>
  <si>
    <t xml:space="preserve">Graph 4 : Energy prices </t>
  </si>
  <si>
    <t xml:space="preserve">Electricity, Gas and heating oil prices are given by Eurostat and published in "EU energy and transport in figures", </t>
  </si>
  <si>
    <t>The average price is calculated by weighting the prices of 3 products consumed by households (electricity, gas and heating oil)</t>
  </si>
  <si>
    <t xml:space="preserve"> by their corresponding final energy consumption. </t>
  </si>
  <si>
    <t xml:space="preserve">ODYSSEE database : </t>
  </si>
  <si>
    <t>Graphs 1 and 3 to 13 : based on ODYSSEE database (last update : August 2009)</t>
  </si>
  <si>
    <t>The access is restricted to project partners or subscribers</t>
  </si>
  <si>
    <t xml:space="preserve">The data extracted from the ODYSSEE database and used in the graphs are: the energy consumption by end uses, stock of dwellings, </t>
  </si>
  <si>
    <t xml:space="preserve">  the average floor area, the number of large electrical appliances, the share of central heating.</t>
  </si>
  <si>
    <t>EEA</t>
  </si>
  <si>
    <t>Data on CO2 : source EEA  (inventories 2009) for the CO2 emissions for residential and CO2 emissions of public electricity and heat production</t>
  </si>
  <si>
    <t xml:space="preserve">    based on the Annual European Community Greenhouse gas inventory 1990-2007 and inventory report 2009</t>
  </si>
  <si>
    <t>Definitions &amp; calculations</t>
  </si>
  <si>
    <t>Figure 1:</t>
  </si>
  <si>
    <t>Energy Efficiency ODEX (see methodology in sheet EU-27 ODEX)</t>
  </si>
  <si>
    <t>Source ODYSSEE</t>
  </si>
  <si>
    <t>For households, the ODEX is carried out at the level of 3 end-uses (heating, water heating, cooking) and 5 large appliances (refrigerators, freezers, washing machines, dishwashers and TVs)</t>
  </si>
  <si>
    <t xml:space="preserve">For each end-use, the following indicators are considered to measure efficiency progress: </t>
  </si>
  <si>
    <t>- Heating: unit consumption per m2 at normal climate (toe/m2)</t>
  </si>
  <si>
    <t>- Water heating: unit consumption per dwelling with water heating</t>
  </si>
  <si>
    <t>- Cooking: unit consumption per dwelling</t>
  </si>
  <si>
    <t>- Large electrical appliances: specific electricity consumption, in kWh/year /appliance</t>
  </si>
  <si>
    <t xml:space="preserve">The variation of the weighted index of the unit consumption between t-1 and t is defined as follows: </t>
  </si>
  <si>
    <t xml:space="preserve">The value at year t can be derived from the value at the previous year by reversing the calculation: </t>
  </si>
  <si>
    <t xml:space="preserve">Figure 2: </t>
  </si>
  <si>
    <t>% change in final consumption per capita (1990-2007)</t>
  </si>
  <si>
    <t>Source Eurostat</t>
  </si>
  <si>
    <t>Based on the ratio : energy consumption / population (%/year calculated on the period 1990-2007)</t>
  </si>
  <si>
    <t xml:space="preserve">Figure 3: </t>
  </si>
  <si>
    <t>Influence of climate on households energy consumption</t>
  </si>
  <si>
    <t>Definition of degree days</t>
  </si>
  <si>
    <t xml:space="preserve">The actual heating degree days is an indicator of the winter severity, and thus of the heating requirement. </t>
  </si>
  <si>
    <t xml:space="preserve">It is calculated as the sum over each day of the heating period (e.g. October to April) of the difference between a reference indoor temperature (usually 18°C) and the average daily temperature; </t>
  </si>
  <si>
    <t>if the average temperature of a day in winter is 5°C, the number of degree day of that day is 13 degree days (18-5).</t>
  </si>
  <si>
    <t xml:space="preserve">The number of degree-days in EU countries is in a range from 700-800 degree-days for Cyprus and Malta to 4000-5000 degree-days in Nordic and Baltic countries (around 2800 degree-days for EU-27 as a whole). </t>
  </si>
  <si>
    <t xml:space="preserve"> The daily outside temperature is measured from the various meteorological stations existing in the country and averaged to get a national value. </t>
  </si>
  <si>
    <t xml:space="preserve">The national average is calculated  as a population weighted average. </t>
  </si>
  <si>
    <t>Methodology of calculation : energy consumption with climatic corrections (or climate corrected)</t>
  </si>
  <si>
    <t xml:space="preserve">Making climatic corrections enable to measure energy savings or energy efficiency trends that are independent on the year-to-year variations in the winter severity. </t>
  </si>
  <si>
    <t xml:space="preserve">The most common method of climatic correction is to calculate a fictive consumption at normal climate in a linear way on the basis of the ratio between the normal degree- days (DDn) and the actual number of degree-days (DD) </t>
  </si>
  <si>
    <t>(case of ODYSSEE or Eurostat). The “normal” winter is based on a long-term average of degree-days value. Eurostat uses a 25 years average (1980-2004)</t>
  </si>
  <si>
    <t xml:space="preserve">The experience shows that this simple method over corrects when winters are much milder than the “normal” winter. </t>
  </si>
  <si>
    <t>In some cases (e.g. in ODYSSEE or Denmark), the correction is only applied to a certain proportion of the space heating consumption k (k=90 %) to account for the fact that some losses are not dependent on the number of degree-days.</t>
  </si>
  <si>
    <t xml:space="preserve">         E =   En x K x (DD/DDn) + En x (1-K)</t>
  </si>
  <si>
    <t xml:space="preserve">  or  En = E x 1/ (1-K x (1-DD/DDn)) </t>
  </si>
  <si>
    <t>with   E : Energy consumption</t>
  </si>
  <si>
    <t xml:space="preserve">            En : Energy consumption (climate corrected)</t>
  </si>
  <si>
    <t xml:space="preserve">            DD: heating degree days   ; DDn = Heating degree days (25 years average)</t>
  </si>
  <si>
    <t xml:space="preserve">            K= heating share for normal year</t>
  </si>
  <si>
    <t xml:space="preserve"> or      K= r x a   with  r = heating share for normal year  and   a = share of heating dependant on degree days (eg 90%)</t>
  </si>
  <si>
    <t xml:space="preserve">Figure 4: </t>
  </si>
  <si>
    <t>Income, energy prices and households consumption</t>
  </si>
  <si>
    <r>
      <t xml:space="preserve"> </t>
    </r>
    <r>
      <rPr>
        <sz val="11"/>
        <color indexed="8"/>
        <rFont val="Calibri"/>
        <family val="2"/>
      </rPr>
      <t xml:space="preserve"> The graph characterizes the average consumption per households (at normal climate) in relation to the evolution of prices and incomes.</t>
    </r>
  </si>
  <si>
    <t xml:space="preserve">  The income per households for EU-27 as a whole  is the sum of the 27 EU countries based on national Odyssee data</t>
  </si>
  <si>
    <t xml:space="preserve">Average energy prices for households for EU-27 as a whole is calculated by weighting the prices of 3 products consumed by households </t>
  </si>
  <si>
    <t xml:space="preserve">(electricity, gas and heating oil) by their corresponding final energy consumption. The electricity prices are given by Eurostat and corresponds to a reference consumer </t>
  </si>
  <si>
    <t xml:space="preserve">(standard dwelling of 100 m2, with an average consumption of 7500 kWh); for gas, the average prices corresponds to an annual consumption </t>
  </si>
  <si>
    <t>of 16.74 GJ for households; for heating oil, the average price is given for annual deliveries of less than 24 000 tonnes for households.</t>
  </si>
  <si>
    <t xml:space="preserve">Figure 5: </t>
  </si>
  <si>
    <t>Influence of dwelling size</t>
  </si>
  <si>
    <t>Unit consumption for households can be expressed in energy consumed per dwelling (toe/dw) or energy consumed per floor area (koe/m2)</t>
  </si>
  <si>
    <t>The floor area per dwelling for EU27 is extrapolated from the weighted average floor area of dwellings of 19 countries (9 EU-15 countries and 10 new members)</t>
  </si>
  <si>
    <t xml:space="preserve">which represent around 85% of the total EU stock of dwellings; the weighting factor is the stock of dwellings </t>
  </si>
  <si>
    <t xml:space="preserve">Figure 6: </t>
  </si>
  <si>
    <t>% Households energy consumption by end uses</t>
  </si>
  <si>
    <t xml:space="preserve">  Share of energy consumption by end uses in total households consumption.</t>
  </si>
  <si>
    <t xml:space="preserve"> Extrapolated from 16 EU countries (11 main EU-15 countries + Poland, Czech Rep, Estonia, Hungary and Romania) representing more than 90% of the household consumption (e.g. 94% for gas, 92% for electricity).</t>
  </si>
  <si>
    <t xml:space="preserve"> The energy consumption for all these countries is aggregated by fuel and end-uses and a share is applied to the total consumption by fuel </t>
  </si>
  <si>
    <t>from Eurostat. This method guarantees the coherence between the aggregate and disaggregated energy consumption.</t>
  </si>
  <si>
    <t xml:space="preserve"> For instance, for space heating, the consumption of gas is calculated as the total consumption of gas as published by Eurostat for the EU-27 </t>
  </si>
  <si>
    <t xml:space="preserve">multiplied by the share of space heating in the gas consumption in the sample of 16 countries. </t>
  </si>
  <si>
    <t xml:space="preserve">The space heating consumption for the EU-27 is then calculated as the sum of the consumption for space heating for each fuel </t>
  </si>
  <si>
    <t xml:space="preserve">Figure 7: </t>
  </si>
  <si>
    <t>Energy consumption by end uses per dwelling</t>
  </si>
  <si>
    <t>Based on the ratio:  energy consumption by end uses divided by the number of permanently occupied dwelling</t>
  </si>
  <si>
    <t>The energy consumption is always corrected from climate to avoid yearly fluctuations and clmaite differences  bewteen countries.</t>
  </si>
  <si>
    <t>The number of dwellings for EU-27 as a whole is calculated as a sum of the 27 countries in ODYSSEE</t>
  </si>
  <si>
    <t xml:space="preserve">Extrapolated from 16 EU countries (11 main EU-15 countries + Poland, Czech Rep, Estonia, Hungary and Romania) representing more than 90% </t>
  </si>
  <si>
    <t xml:space="preserve">of the household consumption (e.g. 94% for gas, 92% for electricity). The energy consumption for all these countries is aggregated by fuel and end-uses and a share is applied to the total consumption by fuel </t>
  </si>
  <si>
    <t xml:space="preserve"> For instance, for space heating, the consumption of gas is calculated as the total consumption of gas as published by Eurostat for the EU-27 multiplied by the share of space heating in the gas consumption in the sample of 16 countries. The space heating </t>
  </si>
  <si>
    <t>Figure 8:</t>
  </si>
  <si>
    <t>Drivers of the change in average annual energy consumption of households (see methodology in sheet EU-27 ODEX)</t>
  </si>
  <si>
    <t>The energy consumption of households is decomposed in different explanatory effects:-</t>
  </si>
  <si>
    <t xml:space="preserve">   - change in average dwelling size</t>
  </si>
  <si>
    <t xml:space="preserve">   - increasing number of appliances (more electrical appliances) and central heating diffusion</t>
  </si>
  <si>
    <t xml:space="preserve">   - energy efficiency improvement (as measured from ODEX)</t>
  </si>
  <si>
    <t xml:space="preserve">   - change in behaviour related to more confort…</t>
  </si>
  <si>
    <t xml:space="preserve">Figure 9: </t>
  </si>
  <si>
    <t>Useful energy requirement per m2 per degree-day for space heating</t>
  </si>
  <si>
    <t>The unit consumption in useful terms is calulated by multiplying the final consumption for each fuel by the heating efficiency for that fuel.</t>
  </si>
  <si>
    <t xml:space="preserve"> The efficiencies by fuel are the following: electricity (97%), heat (95%), LPG (75%), heating oil (72%), fuel oil (76%), hard coal (65%), lignite (65%), , wood/renewable (55%), gas (80%), the values were endorsed at an ODYSSEE meeting, following a review</t>
  </si>
  <si>
    <t>The difference of variation between unit energy consumption in useful and final energy show the impact of fuel substitutions</t>
  </si>
  <si>
    <t>Figure 10:</t>
  </si>
  <si>
    <t>Energy Efficiency ODEX  by country (see details on calculation in the sheet EU-27 ODEX)</t>
  </si>
  <si>
    <t>See Figure 1</t>
  </si>
  <si>
    <t>Figure 11:</t>
  </si>
  <si>
    <t>Households CO2 emissions per dwelling</t>
  </si>
  <si>
    <t>CO2 emissions in households can be split into 2 categories:</t>
  </si>
  <si>
    <t xml:space="preserve">  - direct emissions from the direct use of fossil fuels, ie coal, gas and oil (source EEA inventories)</t>
  </si>
  <si>
    <t xml:space="preserve">  - indirect emissions (or electricity related) refer to emissions in the power sector corresponding to the electricity consumption in the sector</t>
  </si>
  <si>
    <t xml:space="preserve">       with E : electricity consumption (house for households, tot for all sectors) (source ODYSSEE database);</t>
  </si>
  <si>
    <t xml:space="preserve">                CO2 ie : CO2 emissions from public electricity and heat production ( source EEA, inventories 2009)</t>
  </si>
  <si>
    <t>Figure 12:</t>
  </si>
  <si>
    <t>Variations in CO2 emissions can be split into 2 explanatory effects:</t>
  </si>
  <si>
    <t>- an quantity effet illustrated by an increase in the number of dwellings</t>
  </si>
  <si>
    <t>- CO2 savings due to energy efficiency and substitutions</t>
  </si>
  <si>
    <t>Figure 13:</t>
  </si>
  <si>
    <t>CO2 emissions per m2 for space heating</t>
  </si>
  <si>
    <t>The graph compares by country the level of CO2 emissions for space heating per m2 for 2 years : 1990 and 2007 (direct and indirect emissions).</t>
  </si>
  <si>
    <t>To be more comparable, CO2 emissions of each country have been ajusted to the EU average climate to avoid differences due to climate.</t>
  </si>
  <si>
    <t>Figure 12 : Variation in direct CO2 emission from household (EU27)</t>
  </si>
  <si>
    <t>Explanatory factors</t>
  </si>
  <si>
    <t>1990-2007</t>
  </si>
  <si>
    <t>total variations</t>
  </si>
  <si>
    <t>quantity effect (more dwellings)</t>
  </si>
  <si>
    <t>CO2 savings</t>
  </si>
  <si>
    <t>energy efficiency</t>
  </si>
  <si>
    <t>substitutions</t>
  </si>
  <si>
    <t>variations of CO2 emissions between year t and 1990</t>
  </si>
  <si>
    <t>effect of unit consumption variation ("effficiency effect")</t>
  </si>
  <si>
    <t xml:space="preserve">Impact of substitution </t>
  </si>
  <si>
    <t>Direct CO2 emissions per dwelling (tCO2/dw)</t>
  </si>
  <si>
    <r>
      <t xml:space="preserve">Energy consumption available at     </t>
    </r>
    <r>
      <rPr>
        <u val="single"/>
        <sz val="11"/>
        <color indexed="62"/>
        <rFont val="Calibri"/>
        <family val="2"/>
      </rPr>
      <t>http://appsso.eurostat.ec.europa.eu/nui/show.do?dataset=nrg_100a&amp;lang=en</t>
    </r>
  </si>
  <si>
    <r>
      <t xml:space="preserve">Data on population (by sex and age on 1st January of each year) available at   </t>
    </r>
    <r>
      <rPr>
        <u val="single"/>
        <sz val="11"/>
        <color indexed="62"/>
        <rFont val="Calibri"/>
        <family val="2"/>
      </rPr>
      <t>http://appsso.eurostat.ec.europa.eu/nui/setupModifyTableLayout.do</t>
    </r>
  </si>
  <si>
    <r>
      <t xml:space="preserve">a statistical pocketbook from the DG Energy and Transport ( </t>
    </r>
    <r>
      <rPr>
        <u val="single"/>
        <sz val="11"/>
        <color indexed="56"/>
        <rFont val="Calibri"/>
        <family val="2"/>
      </rPr>
      <t>http://ec.europa.eu/transport/publications/statistics/doc/2009_energy_transport_figures.pdf</t>
    </r>
    <r>
      <rPr>
        <sz val="11"/>
        <color indexed="8"/>
        <rFont val="Calibri"/>
        <family val="2"/>
      </rPr>
      <t>)</t>
    </r>
  </si>
  <si>
    <r>
      <t xml:space="preserve">The Odyssee database is available at  </t>
    </r>
    <r>
      <rPr>
        <u val="single"/>
        <sz val="11"/>
        <color indexed="62"/>
        <rFont val="Calibri"/>
        <family val="2"/>
      </rPr>
      <t xml:space="preserve">http://www.odyssee-indicators.org/   </t>
    </r>
  </si>
  <si>
    <r>
      <t xml:space="preserve">Source : EEA GHG data viewer available at    </t>
    </r>
    <r>
      <rPr>
        <u val="single"/>
        <sz val="11"/>
        <color indexed="62"/>
        <rFont val="Calibri"/>
        <family val="2"/>
      </rPr>
      <t xml:space="preserve"> http://dataservice.eea.europa.eu/PivotApp/pivot.aspx?pivotid=475</t>
    </r>
  </si>
  <si>
    <r>
      <t>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/I</t>
    </r>
    <r>
      <rPr>
        <vertAlign val="subscript"/>
        <sz val="11"/>
        <color indexed="8"/>
        <rFont val="Calibri"/>
        <family val="2"/>
      </rPr>
      <t>t</t>
    </r>
    <r>
      <rPr>
        <sz val="11"/>
        <color indexed="8"/>
        <rFont val="Calibri"/>
        <family val="2"/>
      </rPr>
      <t xml:space="preserve">   </t>
    </r>
  </si>
  <si>
    <r>
      <t>with    UC</t>
    </r>
    <r>
      <rPr>
        <vertAlign val="subscript"/>
        <sz val="11"/>
        <color indexed="8"/>
        <rFont val="Calibri"/>
        <family val="2"/>
      </rPr>
      <t xml:space="preserve"> i</t>
    </r>
    <r>
      <rPr>
        <sz val="11"/>
        <color indexed="8"/>
        <rFont val="Calibri"/>
        <family val="2"/>
      </rPr>
      <t>: unit consumption index of end uses  i</t>
    </r>
  </si>
  <si>
    <r>
      <t xml:space="preserve"> and    EC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: share of each end-use  i in total consumption. </t>
    </r>
  </si>
  <si>
    <r>
      <t>I</t>
    </r>
    <r>
      <rPr>
        <vertAlign val="subscript"/>
        <sz val="11"/>
        <color indexed="8"/>
        <rFont val="Calibri"/>
        <family val="2"/>
      </rPr>
      <t>t /</t>
    </r>
    <r>
      <rPr>
        <sz val="11"/>
        <color indexed="8"/>
        <rFont val="Calibri"/>
        <family val="2"/>
      </rPr>
      <t>I</t>
    </r>
    <r>
      <rPr>
        <vertAlign val="subscript"/>
        <sz val="11"/>
        <color indexed="8"/>
        <rFont val="Calibri"/>
        <family val="2"/>
      </rPr>
      <t xml:space="preserve">t -1= </t>
    </r>
    <r>
      <rPr>
        <sz val="11"/>
        <color indexed="8"/>
        <rFont val="Calibri"/>
        <family val="2"/>
      </rPr>
      <t>1/( 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/I</t>
    </r>
    <r>
      <rPr>
        <vertAlign val="subscript"/>
        <sz val="11"/>
        <color indexed="8"/>
        <rFont val="Calibri"/>
        <family val="2"/>
      </rPr>
      <t>t),</t>
    </r>
  </si>
  <si>
    <r>
      <t>ODEX is set at 100 for a reference year and successive values are then derived for each year t by the value of ODEX at year t-1 multiplied by I</t>
    </r>
    <r>
      <rPr>
        <vertAlign val="subscript"/>
        <sz val="11"/>
        <color indexed="8"/>
        <rFont val="Calibri"/>
        <family val="2"/>
      </rPr>
      <t>t /</t>
    </r>
    <r>
      <rPr>
        <sz val="11"/>
        <color indexed="8"/>
        <rFont val="Calibri"/>
        <family val="2"/>
      </rPr>
      <t>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.</t>
    </r>
  </si>
  <si>
    <r>
      <t>The change in energy use per dwelling for space heating (measured in %/year) is decomposed into a change in floor area and a change in specific energy use per m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. </t>
    </r>
  </si>
  <si>
    <r>
      <t>Due to the fact that the average dwelling size increases , the energy consumption per dwelling decreased less (1,1%/year) than consumption per 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(1,5%/year) in the EU-27</t>
    </r>
  </si>
  <si>
    <r>
      <t xml:space="preserve">   Indirect CO2 = E</t>
    </r>
    <r>
      <rPr>
        <b/>
        <vertAlign val="subscript"/>
        <sz val="11"/>
        <color indexed="8"/>
        <rFont val="Calibri"/>
        <family val="2"/>
      </rPr>
      <t xml:space="preserve"> house</t>
    </r>
    <r>
      <rPr>
        <b/>
        <sz val="11"/>
        <color indexed="8"/>
        <rFont val="Calibri"/>
        <family val="2"/>
      </rPr>
      <t xml:space="preserve">/E </t>
    </r>
    <r>
      <rPr>
        <b/>
        <vertAlign val="subscript"/>
        <sz val="11"/>
        <color indexed="8"/>
        <rFont val="Calibri"/>
        <family val="2"/>
      </rPr>
      <t>tot</t>
    </r>
    <r>
      <rPr>
        <b/>
        <sz val="11"/>
        <color indexed="8"/>
        <rFont val="Calibri"/>
        <family val="2"/>
      </rPr>
      <t xml:space="preserve"> * CO2 </t>
    </r>
    <r>
      <rPr>
        <b/>
        <vertAlign val="subscript"/>
        <sz val="11"/>
        <color indexed="8"/>
        <rFont val="Calibri"/>
        <family val="2"/>
      </rPr>
      <t>ie</t>
    </r>
    <r>
      <rPr>
        <b/>
        <sz val="11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</si>
</sst>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\-mm\-dd\ hh:mm:ss"/>
    <numFmt numFmtId="173" formatCode="#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0.000%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u val="single"/>
      <sz val="11"/>
      <color indexed="62"/>
      <name val="Calibri"/>
      <family val="2"/>
    </font>
    <font>
      <u val="single"/>
      <sz val="11"/>
      <color indexed="56"/>
      <name val="Calibri"/>
      <family val="2"/>
    </font>
    <font>
      <sz val="11"/>
      <color indexed="8"/>
      <name val="Arial"/>
      <family val="2"/>
    </font>
    <font>
      <b/>
      <sz val="18"/>
      <color indexed="10"/>
      <name val="Calibri"/>
      <family val="2"/>
    </font>
    <font>
      <vertAlign val="subscript"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Symbol"/>
      <family val="1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9.65"/>
      <color indexed="8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13"/>
        <bgColor indexed="9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1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49" fontId="11" fillId="0" borderId="4" applyNumberFormat="0" applyFill="0" applyBorder="0" applyProtection="0">
      <alignment horizontal="left" vertical="center"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23" borderId="10" applyNumberFormat="0" applyAlignment="0" applyProtection="0"/>
  </cellStyleXfs>
  <cellXfs count="58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7" fillId="24" borderId="0" xfId="49" applyFill="1" applyAlignment="1" applyProtection="1">
      <alignment/>
      <protection/>
    </xf>
    <xf numFmtId="0" fontId="26" fillId="24" borderId="0" xfId="0" applyFont="1" applyFill="1" applyAlignment="1">
      <alignment horizontal="justify"/>
    </xf>
    <xf numFmtId="0" fontId="7" fillId="24" borderId="0" xfId="49" applyFill="1" applyAlignment="1" applyProtection="1">
      <alignment horizontal="justify"/>
      <protection/>
    </xf>
    <xf numFmtId="0" fontId="0" fillId="24" borderId="0" xfId="49" applyFont="1" applyFill="1" applyAlignment="1" applyProtection="1">
      <alignment/>
      <protection/>
    </xf>
    <xf numFmtId="0" fontId="27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 indent="8"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left" indent="10"/>
    </xf>
    <xf numFmtId="0" fontId="0" fillId="0" borderId="0" xfId="0" applyFont="1" applyAlignment="1" quotePrefix="1">
      <alignment/>
    </xf>
    <xf numFmtId="0" fontId="0" fillId="24" borderId="0" xfId="0" applyFont="1" applyFill="1" applyAlignment="1" quotePrefix="1">
      <alignment/>
    </xf>
    <xf numFmtId="0" fontId="29" fillId="24" borderId="0" xfId="0" applyFont="1" applyFill="1" applyAlignment="1">
      <alignment/>
    </xf>
    <xf numFmtId="0" fontId="0" fillId="0" borderId="0" xfId="49" applyFont="1" applyAlignment="1" applyProtection="1">
      <alignment/>
      <protection/>
    </xf>
    <xf numFmtId="0" fontId="0" fillId="24" borderId="0" xfId="0" applyNumberFormat="1" applyFont="1" applyFill="1" applyAlignment="1">
      <alignment/>
    </xf>
    <xf numFmtId="0" fontId="29" fillId="24" borderId="0" xfId="0" applyNumberFormat="1" applyFont="1" applyFill="1" applyAlignment="1">
      <alignment/>
    </xf>
    <xf numFmtId="0" fontId="30" fillId="24" borderId="0" xfId="0" applyNumberFormat="1" applyFont="1" applyFill="1" applyAlignment="1">
      <alignment/>
    </xf>
    <xf numFmtId="0" fontId="31" fillId="0" borderId="0" xfId="0" applyFont="1" applyAlignment="1">
      <alignment/>
    </xf>
    <xf numFmtId="0" fontId="26" fillId="0" borderId="0" xfId="0" applyFont="1" applyAlignment="1">
      <alignment horizontal="justify"/>
    </xf>
    <xf numFmtId="0" fontId="0" fillId="24" borderId="0" xfId="0" applyFont="1" applyFill="1" applyAlignment="1">
      <alignment horizontal="left" indent="4" readingOrder="1"/>
    </xf>
    <xf numFmtId="0" fontId="0" fillId="24" borderId="0" xfId="0" applyFill="1" applyAlignment="1">
      <alignment horizontal="left" indent="4" readingOrder="1"/>
    </xf>
    <xf numFmtId="0" fontId="0" fillId="24" borderId="0" xfId="0" applyNumberFormat="1" applyFill="1" applyAlignment="1">
      <alignment/>
    </xf>
    <xf numFmtId="0" fontId="0" fillId="24" borderId="0" xfId="0" applyFont="1" applyFill="1" applyAlignment="1">
      <alignment horizontal="left"/>
    </xf>
    <xf numFmtId="0" fontId="0" fillId="24" borderId="0" xfId="0" applyNumberFormat="1" applyFill="1" applyAlignment="1">
      <alignment horizontal="left"/>
    </xf>
    <xf numFmtId="0" fontId="0" fillId="24" borderId="0" xfId="0" applyFill="1" applyAlignment="1">
      <alignment horizontal="left" readingOrder="1"/>
    </xf>
    <xf numFmtId="0" fontId="31" fillId="24" borderId="0" xfId="0" applyFont="1" applyFill="1" applyAlignment="1">
      <alignment/>
    </xf>
    <xf numFmtId="0" fontId="0" fillId="24" borderId="0" xfId="0" applyFill="1" applyAlignment="1" quotePrefix="1">
      <alignment/>
    </xf>
    <xf numFmtId="0" fontId="34" fillId="24" borderId="0" xfId="0" applyFont="1" applyFill="1" applyAlignment="1">
      <alignment horizontal="justify"/>
    </xf>
    <xf numFmtId="0" fontId="34" fillId="25" borderId="0" xfId="0" applyFont="1" applyFill="1" applyAlignment="1">
      <alignment horizontal="justify"/>
    </xf>
    <xf numFmtId="0" fontId="35" fillId="25" borderId="0" xfId="0" applyFont="1" applyFill="1" applyAlignment="1">
      <alignment horizontal="justify"/>
    </xf>
    <xf numFmtId="0" fontId="22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54" applyFont="1" applyAlignment="1">
      <alignment/>
    </xf>
    <xf numFmtId="179" fontId="0" fillId="0" borderId="0" xfId="54" applyNumberFormat="1" applyFont="1" applyAlignment="1">
      <alignment/>
    </xf>
    <xf numFmtId="0" fontId="19" fillId="0" borderId="0" xfId="0" applyFont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0" fillId="0" borderId="0" xfId="0" applyFill="1" applyBorder="1" applyAlignment="1">
      <alignment/>
    </xf>
    <xf numFmtId="0" fontId="36" fillId="0" borderId="0" xfId="0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0" fontId="36" fillId="0" borderId="0" xfId="0" applyFont="1" applyAlignment="1">
      <alignment wrapText="1"/>
    </xf>
    <xf numFmtId="180" fontId="10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>
      <alignment/>
    </xf>
    <xf numFmtId="0" fontId="3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80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 quotePrefix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Normal 2 4" xfId="52"/>
    <cellStyle name="Normal GHG Textfiels Bold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-0.014"/>
          <c:w val="0.964"/>
          <c:h val="0.7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12 Drivers CO2'!$B$122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12 Drivers CO2'!$A$123:$A$172</c:f>
              <c:numCache>
                <c:ptCount val="50"/>
              </c:numCache>
            </c:numRef>
          </c:cat>
          <c:val>
            <c:numRef>
              <c:f>'Fig 12 Drivers CO2'!$B$123:$B$172</c:f>
              <c:numCache>
                <c:ptCount val="50"/>
              </c:numCache>
            </c:numRef>
          </c:val>
        </c:ser>
        <c:ser>
          <c:idx val="1"/>
          <c:order val="1"/>
          <c:tx>
            <c:strRef>
              <c:f>'Fig 12 Drivers CO2'!$C$122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12 Drivers CO2'!$A$123:$A$172</c:f>
              <c:numCache>
                <c:ptCount val="50"/>
              </c:numCache>
            </c:numRef>
          </c:cat>
          <c:val>
            <c:numRef>
              <c:f>'Fig 12 Drivers CO2'!$C$123:$C$172</c:f>
              <c:numCache>
                <c:ptCount val="50"/>
              </c:numCache>
            </c:numRef>
          </c:val>
        </c:ser>
        <c:overlap val="100"/>
        <c:axId val="19607448"/>
        <c:axId val="42249305"/>
      </c:barChart>
      <c:catAx>
        <c:axId val="19607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2249305"/>
        <c:crosses val="autoZero"/>
        <c:auto val="1"/>
        <c:lblOffset val="100"/>
        <c:tickLblSkip val="1"/>
        <c:noMultiLvlLbl val="0"/>
      </c:catAx>
      <c:valAx>
        <c:axId val="42249305"/>
        <c:scaling>
          <c:orientation val="minMax"/>
          <c:max val="7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9607448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7875"/>
          <c:y val="0.93425"/>
          <c:w val="0.048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64"/>
          <c:w val="0.93975"/>
          <c:h val="0.92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339966"/>
                </a:solidFill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12700">
                <a:solidFill>
                  <a:srgbClr val="339966"/>
                </a:solidFill>
              </a:ln>
            </c:spPr>
          </c:dPt>
          <c:dPt>
            <c:idx val="3"/>
            <c:invertIfNegative val="0"/>
            <c:spPr>
              <a:solidFill>
                <a:srgbClr val="92D050"/>
              </a:solidFill>
              <a:ln w="12700">
                <a:solidFill>
                  <a:srgbClr val="339966"/>
                </a:solidFill>
              </a:ln>
            </c:spPr>
          </c:dPt>
          <c:dPt>
            <c:idx val="4"/>
            <c:invertIfNegative val="0"/>
            <c:spPr>
              <a:solidFill>
                <a:srgbClr val="D4ECBA"/>
              </a:solidFill>
              <a:ln w="12700">
                <a:solidFill>
                  <a:srgbClr val="339966"/>
                </a:solidFill>
              </a:ln>
            </c:spPr>
          </c:dPt>
          <c:cat>
            <c:strRef>
              <c:f>'Fig 12 Drivers CO2'!$A$29:$A$33</c:f>
              <c:strCache>
                <c:ptCount val="5"/>
                <c:pt idx="0">
                  <c:v>total variations</c:v>
                </c:pt>
                <c:pt idx="1">
                  <c:v>quantity effect (more dwellings)</c:v>
                </c:pt>
                <c:pt idx="2">
                  <c:v>CO2 savings</c:v>
                </c:pt>
                <c:pt idx="3">
                  <c:v>energy efficiency</c:v>
                </c:pt>
                <c:pt idx="4">
                  <c:v>substitutions</c:v>
                </c:pt>
              </c:strCache>
            </c:strRef>
          </c:cat>
          <c:val>
            <c:numRef>
              <c:f>'Fig 12 Drivers CO2'!$B$29:$B$33</c:f>
              <c:numCache>
                <c:ptCount val="5"/>
                <c:pt idx="0">
                  <c:v>-86.15882772714104</c:v>
                </c:pt>
                <c:pt idx="1">
                  <c:v>90.19382939960997</c:v>
                </c:pt>
                <c:pt idx="2">
                  <c:v>-175.15598728486106</c:v>
                </c:pt>
                <c:pt idx="3">
                  <c:v>-50.15068837367965</c:v>
                </c:pt>
                <c:pt idx="4">
                  <c:v>-126.2019687530713</c:v>
                </c:pt>
              </c:numCache>
            </c:numRef>
          </c:val>
        </c:ser>
        <c:axId val="44699426"/>
        <c:axId val="66750515"/>
      </c:barChart>
      <c:catAx>
        <c:axId val="44699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750515"/>
        <c:crosses val="autoZero"/>
        <c:auto val="1"/>
        <c:lblOffset val="100"/>
        <c:tickLblSkip val="1"/>
        <c:noMultiLvlLbl val="0"/>
      </c:catAx>
      <c:valAx>
        <c:axId val="667505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MtCO2</a:t>
                </a:r>
              </a:p>
            </c:rich>
          </c:tx>
          <c:layout>
            <c:manualLayout>
              <c:xMode val="factor"/>
              <c:yMode val="factor"/>
              <c:x val="0.0097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699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118</xdr:row>
      <xdr:rowOff>180975</xdr:rowOff>
    </xdr:from>
    <xdr:to>
      <xdr:col>20</xdr:col>
      <xdr:colOff>371475</xdr:colOff>
      <xdr:row>142</xdr:row>
      <xdr:rowOff>47625</xdr:rowOff>
    </xdr:to>
    <xdr:graphicFrame>
      <xdr:nvGraphicFramePr>
        <xdr:cNvPr id="1" name="Graphique 7"/>
        <xdr:cNvGraphicFramePr/>
      </xdr:nvGraphicFramePr>
      <xdr:xfrm>
        <a:off x="7810500" y="22736175"/>
        <a:ext cx="77533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1</xdr:row>
      <xdr:rowOff>47625</xdr:rowOff>
    </xdr:from>
    <xdr:to>
      <xdr:col>6</xdr:col>
      <xdr:colOff>9525</xdr:colOff>
      <xdr:row>20</xdr:row>
      <xdr:rowOff>47625</xdr:rowOff>
    </xdr:to>
    <xdr:graphicFrame>
      <xdr:nvGraphicFramePr>
        <xdr:cNvPr id="2" name="Graphique 4"/>
        <xdr:cNvGraphicFramePr/>
      </xdr:nvGraphicFramePr>
      <xdr:xfrm>
        <a:off x="161925" y="285750"/>
        <a:ext cx="68865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ER22_Househol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Eurostat data"/>
      <sheetName val="ODYSSEE data"/>
      <sheetName val="EEA data"/>
      <sheetName val="Fig 1 ODEX EU"/>
      <sheetName val="Fig 2 % change in consumption"/>
      <sheetName val="Fig 3 Climatic var"/>
      <sheetName val="Fig 4 income price"/>
      <sheetName val="Fig 5 influence dw size"/>
      <sheetName val="Fig 6 end use EU"/>
      <sheetName val="Fig 7 end use countries"/>
      <sheetName val="Fig 8 Drivers "/>
      <sheetName val="Fig 9 heating"/>
      <sheetName val="Fig 10 ODEX"/>
      <sheetName val="Fig 11 CO2 per dw"/>
      <sheetName val="Fig 12 Drivers CO2"/>
      <sheetName val="Fig 13 CO2 SH"/>
      <sheetName val="EU-27 ODEX"/>
    </sheetNames>
    <sheetDataSet>
      <sheetData sheetId="2">
        <row r="103">
          <cell r="D103">
            <v>263.423</v>
          </cell>
          <cell r="E103">
            <v>285.66</v>
          </cell>
          <cell r="F103">
            <v>277.526</v>
          </cell>
          <cell r="G103">
            <v>287.563</v>
          </cell>
          <cell r="H103">
            <v>276.954</v>
          </cell>
          <cell r="I103">
            <v>280.001</v>
          </cell>
          <cell r="J103">
            <v>302.371</v>
          </cell>
          <cell r="K103">
            <v>292.184</v>
          </cell>
          <cell r="L103">
            <v>292.369</v>
          </cell>
          <cell r="M103">
            <v>289.031</v>
          </cell>
          <cell r="N103">
            <v>286.883</v>
          </cell>
          <cell r="O103">
            <v>299.994</v>
          </cell>
          <cell r="P103">
            <v>292.566</v>
          </cell>
          <cell r="Q103">
            <v>304.694</v>
          </cell>
          <cell r="R103">
            <v>306.374</v>
          </cell>
          <cell r="S103">
            <v>307.487</v>
          </cell>
          <cell r="T103">
            <v>304.689</v>
          </cell>
          <cell r="U103">
            <v>284.553</v>
          </cell>
        </row>
        <row r="211">
          <cell r="D211">
            <v>168517.08093</v>
          </cell>
          <cell r="E211">
            <v>170790.151207</v>
          </cell>
          <cell r="F211">
            <v>172285.072856</v>
          </cell>
          <cell r="G211">
            <v>173864.995256</v>
          </cell>
          <cell r="H211">
            <v>175247.2849</v>
          </cell>
          <cell r="I211">
            <v>176811.377067</v>
          </cell>
          <cell r="J211">
            <v>178140.6778</v>
          </cell>
          <cell r="K211">
            <v>179382.6527</v>
          </cell>
          <cell r="L211">
            <v>180866.3972</v>
          </cell>
          <cell r="M211">
            <v>182645.0798</v>
          </cell>
          <cell r="N211">
            <v>184895.3249</v>
          </cell>
          <cell r="O211">
            <v>186307.8146</v>
          </cell>
          <cell r="P211">
            <v>187614.5702</v>
          </cell>
          <cell r="Q211">
            <v>190268.6217</v>
          </cell>
          <cell r="R211">
            <v>192342.9232</v>
          </cell>
          <cell r="S211">
            <v>194400.624697</v>
          </cell>
          <cell r="T211">
            <v>196711.38343</v>
          </cell>
          <cell r="U211">
            <v>198963.654384</v>
          </cell>
        </row>
      </sheetData>
      <sheetData sheetId="3">
        <row r="31">
          <cell r="B31">
            <v>499.208913321044</v>
          </cell>
          <cell r="C31">
            <v>529.51118825077</v>
          </cell>
          <cell r="D31">
            <v>505.935174474185</v>
          </cell>
          <cell r="E31">
            <v>522.661334170916</v>
          </cell>
          <cell r="F31">
            <v>489.99732090846</v>
          </cell>
          <cell r="G31">
            <v>492.34121767396704</v>
          </cell>
          <cell r="H31">
            <v>534.509490532363</v>
          </cell>
          <cell r="I31">
            <v>503.863059535485</v>
          </cell>
          <cell r="J31">
            <v>493.889945962633</v>
          </cell>
          <cell r="K31">
            <v>482.145150911301</v>
          </cell>
          <cell r="L31">
            <v>467.466045149023</v>
          </cell>
          <cell r="M31">
            <v>499.08866514483896</v>
          </cell>
          <cell r="N31">
            <v>474.581014702802</v>
          </cell>
          <cell r="O31">
            <v>487.078651115562</v>
          </cell>
          <cell r="P31">
            <v>483.881358685196</v>
          </cell>
          <cell r="Q31">
            <v>477.773790264509</v>
          </cell>
          <cell r="R31">
            <v>467.51266772696</v>
          </cell>
          <cell r="S31">
            <v>413.05008559390296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publications/european-community-greenhouse-gas-inventory-2009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2:K205"/>
  <sheetViews>
    <sheetView workbookViewId="0" topLeftCell="A1">
      <selection activeCell="D34" sqref="D34"/>
    </sheetView>
  </sheetViews>
  <sheetFormatPr defaultColWidth="9.140625" defaultRowHeight="15"/>
  <cols>
    <col min="1" max="1" width="12.140625" style="1" customWidth="1"/>
    <col min="2" max="2" width="11.421875" style="1" customWidth="1"/>
    <col min="3" max="3" width="6.421875" style="1" customWidth="1"/>
    <col min="4" max="16384" width="11.421875" style="1" customWidth="1"/>
  </cols>
  <sheetData>
    <row r="2" ht="18.75">
      <c r="B2" s="2" t="s">
        <v>0</v>
      </c>
    </row>
    <row r="5" ht="28.5">
      <c r="F5" s="3" t="s">
        <v>1</v>
      </c>
    </row>
    <row r="6" ht="9" customHeight="1"/>
    <row r="7" ht="25.5" customHeight="1">
      <c r="A7" s="2" t="s">
        <v>2</v>
      </c>
    </row>
    <row r="8" ht="7.5" customHeight="1">
      <c r="A8" s="2"/>
    </row>
    <row r="9" ht="15">
      <c r="A9" s="4" t="s">
        <v>3</v>
      </c>
    </row>
    <row r="10" spans="1:2" ht="15">
      <c r="A10" s="4"/>
      <c r="B10" s="1" t="s">
        <v>132</v>
      </c>
    </row>
    <row r="11" spans="2:5" ht="15">
      <c r="B11" s="5" t="s">
        <v>4</v>
      </c>
      <c r="C11" s="5"/>
      <c r="D11" s="5"/>
      <c r="E11" s="5"/>
    </row>
    <row r="12" spans="2:5" ht="15">
      <c r="B12" s="5" t="s">
        <v>5</v>
      </c>
      <c r="C12" s="5"/>
      <c r="D12" s="5"/>
      <c r="E12" s="5"/>
    </row>
    <row r="13" spans="2:5" ht="15">
      <c r="B13" s="5" t="s">
        <v>6</v>
      </c>
      <c r="C13" s="5"/>
      <c r="D13" s="5"/>
      <c r="E13" s="5"/>
    </row>
    <row r="15" spans="2:9" ht="15">
      <c r="B15" s="1" t="s">
        <v>133</v>
      </c>
      <c r="I15" s="6"/>
    </row>
    <row r="16" spans="2:6" ht="15">
      <c r="B16" s="5" t="s">
        <v>7</v>
      </c>
      <c r="C16" s="5"/>
      <c r="D16" s="5"/>
      <c r="E16" s="5"/>
      <c r="F16" s="5"/>
    </row>
    <row r="17" spans="2:6" ht="15">
      <c r="B17" s="5" t="s">
        <v>8</v>
      </c>
      <c r="C17" s="5"/>
      <c r="D17" s="5"/>
      <c r="E17" s="5"/>
      <c r="F17" s="5"/>
    </row>
    <row r="18" spans="2:6" ht="15">
      <c r="B18" s="5" t="s">
        <v>9</v>
      </c>
      <c r="C18" s="5"/>
      <c r="D18" s="5"/>
      <c r="E18" s="5"/>
      <c r="F18" s="5"/>
    </row>
    <row r="20" ht="15">
      <c r="A20" s="4" t="s">
        <v>10</v>
      </c>
    </row>
    <row r="21" spans="1:2" ht="15">
      <c r="A21" s="4"/>
      <c r="B21" s="1" t="s">
        <v>11</v>
      </c>
    </row>
    <row r="22" spans="1:2" ht="15">
      <c r="A22" s="4"/>
      <c r="B22" s="1" t="s">
        <v>134</v>
      </c>
    </row>
    <row r="23" ht="7.5" customHeight="1">
      <c r="A23" s="4"/>
    </row>
    <row r="24" spans="1:2" ht="15">
      <c r="A24" s="4"/>
      <c r="B24" t="s">
        <v>12</v>
      </c>
    </row>
    <row r="25" spans="1:2" ht="15">
      <c r="A25" s="4"/>
      <c r="B25" s="1" t="s">
        <v>13</v>
      </c>
    </row>
    <row r="26" ht="15">
      <c r="A26" s="4"/>
    </row>
    <row r="27" spans="1:11" ht="18.75">
      <c r="A27" s="2" t="s">
        <v>14</v>
      </c>
      <c r="K27" s="7"/>
    </row>
    <row r="28" ht="7.5" customHeight="1">
      <c r="K28" s="7"/>
    </row>
    <row r="29" spans="1:11" ht="15">
      <c r="A29" s="4" t="s">
        <v>15</v>
      </c>
      <c r="K29" s="7"/>
    </row>
    <row r="30" spans="2:11" ht="15">
      <c r="B30" s="1" t="s">
        <v>135</v>
      </c>
      <c r="K30" s="8"/>
    </row>
    <row r="31" ht="15">
      <c r="B31" s="1" t="s">
        <v>16</v>
      </c>
    </row>
    <row r="32" ht="15">
      <c r="B32" s="1" t="s">
        <v>17</v>
      </c>
    </row>
    <row r="33" ht="15" customHeight="1">
      <c r="B33" s="1" t="s">
        <v>18</v>
      </c>
    </row>
    <row r="34" spans="1:6" ht="18.75">
      <c r="A34" s="2" t="s">
        <v>19</v>
      </c>
      <c r="B34" s="4"/>
      <c r="C34" s="4"/>
      <c r="D34" s="4"/>
      <c r="E34" s="4"/>
      <c r="F34" s="4"/>
    </row>
    <row r="35" spans="1:6" ht="15">
      <c r="A35" s="4" t="s">
        <v>20</v>
      </c>
      <c r="B35" s="4"/>
      <c r="C35" s="4"/>
      <c r="D35" s="4"/>
      <c r="E35" s="4"/>
      <c r="F35" s="4"/>
    </row>
    <row r="36" ht="15">
      <c r="B36" s="1" t="s">
        <v>136</v>
      </c>
    </row>
    <row r="37" spans="1:2" ht="15">
      <c r="A37" s="4"/>
      <c r="B37" s="9" t="s">
        <v>21</v>
      </c>
    </row>
    <row r="38" spans="1:2" ht="15">
      <c r="A38" s="4"/>
      <c r="B38" s="9"/>
    </row>
    <row r="39" spans="1:2" ht="15">
      <c r="A39" s="4"/>
      <c r="B39" s="9"/>
    </row>
    <row r="40" ht="23.25">
      <c r="A40" s="10" t="s">
        <v>22</v>
      </c>
    </row>
    <row r="41" ht="6.75" customHeight="1"/>
    <row r="42" spans="1:10" ht="15">
      <c r="A42" s="4" t="s">
        <v>23</v>
      </c>
      <c r="B42" s="4" t="s">
        <v>24</v>
      </c>
      <c r="H42" s="1" t="s">
        <v>25</v>
      </c>
      <c r="I42" s="11"/>
      <c r="J42" s="11"/>
    </row>
    <row r="43" spans="1:10" ht="10.5" customHeight="1">
      <c r="A43" s="4"/>
      <c r="B43" s="4"/>
      <c r="I43" s="11"/>
      <c r="J43" s="11"/>
    </row>
    <row r="44" spans="1:3" s="11" customFormat="1" ht="15">
      <c r="A44" s="12"/>
      <c r="B44" s="13" t="s">
        <v>26</v>
      </c>
      <c r="C44" s="12"/>
    </row>
    <row r="45" spans="1:3" s="11" customFormat="1" ht="9.75" customHeight="1">
      <c r="A45" s="14"/>
      <c r="B45" s="14"/>
      <c r="C45" s="14"/>
    </row>
    <row r="46" spans="1:3" s="11" customFormat="1" ht="15">
      <c r="A46" s="14"/>
      <c r="B46" s="13" t="s">
        <v>27</v>
      </c>
      <c r="C46" s="14"/>
    </row>
    <row r="47" spans="1:4" s="11" customFormat="1" ht="15">
      <c r="A47" s="12"/>
      <c r="B47" s="12"/>
      <c r="C47" s="15" t="s">
        <v>28</v>
      </c>
      <c r="D47" s="12"/>
    </row>
    <row r="48" spans="1:3" s="11" customFormat="1" ht="17.25" customHeight="1">
      <c r="A48" s="12"/>
      <c r="C48" s="16" t="s">
        <v>29</v>
      </c>
    </row>
    <row r="49" spans="1:3" s="11" customFormat="1" ht="15">
      <c r="A49" s="14"/>
      <c r="C49" s="15" t="s">
        <v>30</v>
      </c>
    </row>
    <row r="50" s="11" customFormat="1" ht="15">
      <c r="C50" s="16" t="s">
        <v>31</v>
      </c>
    </row>
    <row r="51" spans="1:3" s="11" customFormat="1" ht="15">
      <c r="A51" s="4"/>
      <c r="B51" s="4"/>
      <c r="C51" s="4"/>
    </row>
    <row r="52" s="11" customFormat="1" ht="6.75" customHeight="1"/>
    <row r="53" s="11" customFormat="1" ht="15">
      <c r="B53" s="13" t="s">
        <v>32</v>
      </c>
    </row>
    <row r="54" s="11" customFormat="1" ht="15"/>
    <row r="55" spans="2:8" s="11" customFormat="1" ht="18">
      <c r="B55" s="11" t="s">
        <v>137</v>
      </c>
      <c r="H55" s="11" t="s">
        <v>138</v>
      </c>
    </row>
    <row r="56" s="11" customFormat="1" ht="18">
      <c r="H56" s="13" t="s">
        <v>139</v>
      </c>
    </row>
    <row r="57" s="11" customFormat="1" ht="15"/>
    <row r="58" s="11" customFormat="1" ht="15">
      <c r="B58" s="11" t="s">
        <v>33</v>
      </c>
    </row>
    <row r="59" s="11" customFormat="1" ht="18">
      <c r="D59" s="11" t="s">
        <v>140</v>
      </c>
    </row>
    <row r="60" s="11" customFormat="1" ht="9" customHeight="1"/>
    <row r="61" s="11" customFormat="1" ht="18">
      <c r="B61" s="13" t="s">
        <v>141</v>
      </c>
    </row>
    <row r="62" s="11" customFormat="1" ht="15">
      <c r="B62" s="13"/>
    </row>
    <row r="63" spans="1:8" ht="15">
      <c r="A63" s="4" t="s">
        <v>34</v>
      </c>
      <c r="B63" s="4" t="s">
        <v>35</v>
      </c>
      <c r="C63" s="4"/>
      <c r="D63" s="4"/>
      <c r="E63" s="4"/>
      <c r="F63" s="4"/>
      <c r="H63" s="1" t="s">
        <v>36</v>
      </c>
    </row>
    <row r="64" ht="15">
      <c r="B64" s="1" t="s">
        <v>37</v>
      </c>
    </row>
    <row r="66" spans="1:6" ht="15">
      <c r="A66" s="4" t="s">
        <v>38</v>
      </c>
      <c r="B66" s="4" t="s">
        <v>39</v>
      </c>
      <c r="C66" s="4"/>
      <c r="D66" s="4"/>
      <c r="E66" s="4"/>
      <c r="F66" s="4"/>
    </row>
    <row r="67" spans="1:6" ht="7.5" customHeight="1">
      <c r="A67" s="4"/>
      <c r="C67" s="4"/>
      <c r="D67" s="4"/>
      <c r="E67" s="4"/>
      <c r="F67" s="4"/>
    </row>
    <row r="68" spans="1:6" ht="15">
      <c r="A68" s="4"/>
      <c r="B68" s="17" t="s">
        <v>40</v>
      </c>
      <c r="C68" s="17"/>
      <c r="D68" s="4"/>
      <c r="E68" s="4"/>
      <c r="F68" s="4"/>
    </row>
    <row r="69" spans="1:6" ht="15">
      <c r="A69" s="4"/>
      <c r="B69" s="18" t="s">
        <v>41</v>
      </c>
      <c r="D69" s="4"/>
      <c r="E69" s="4"/>
      <c r="F69" s="4"/>
    </row>
    <row r="70" spans="1:6" ht="15">
      <c r="A70" s="4"/>
      <c r="B70" s="19" t="s">
        <v>42</v>
      </c>
      <c r="D70" s="4"/>
      <c r="E70" s="4"/>
      <c r="F70" s="4"/>
    </row>
    <row r="71" spans="1:6" ht="15">
      <c r="A71" s="4"/>
      <c r="B71" s="11" t="s">
        <v>43</v>
      </c>
      <c r="D71" s="4"/>
      <c r="E71" s="4"/>
      <c r="F71" s="4"/>
    </row>
    <row r="72" spans="1:6" ht="15">
      <c r="A72" s="4"/>
      <c r="B72" s="19" t="s">
        <v>44</v>
      </c>
      <c r="D72" s="4"/>
      <c r="E72" s="4"/>
      <c r="F72" s="4"/>
    </row>
    <row r="73" spans="1:6" ht="15">
      <c r="A73" s="4"/>
      <c r="B73" s="19" t="s">
        <v>45</v>
      </c>
      <c r="D73" s="4"/>
      <c r="E73" s="4"/>
      <c r="F73" s="4"/>
    </row>
    <row r="74" spans="1:6" ht="15">
      <c r="A74" s="4"/>
      <c r="B74" s="19" t="s">
        <v>46</v>
      </c>
      <c r="D74" s="4"/>
      <c r="E74" s="4"/>
      <c r="F74" s="4"/>
    </row>
    <row r="75" spans="1:6" ht="15">
      <c r="A75" s="4"/>
      <c r="B75" s="19"/>
      <c r="C75" s="4"/>
      <c r="D75" s="4"/>
      <c r="E75" s="4"/>
      <c r="F75" s="4"/>
    </row>
    <row r="76" spans="1:6" ht="15">
      <c r="A76" s="4"/>
      <c r="B76" s="20" t="s">
        <v>47</v>
      </c>
      <c r="C76" s="4"/>
      <c r="D76" s="4"/>
      <c r="E76" s="4"/>
      <c r="F76" s="4"/>
    </row>
    <row r="77" spans="1:6" ht="3" customHeight="1">
      <c r="A77" s="4"/>
      <c r="B77" s="20"/>
      <c r="C77" s="4"/>
      <c r="D77" s="4"/>
      <c r="E77" s="4"/>
      <c r="F77" s="4"/>
    </row>
    <row r="78" spans="1:6" ht="15">
      <c r="A78" s="4"/>
      <c r="B78" s="13" t="s">
        <v>48</v>
      </c>
      <c r="C78" s="4"/>
      <c r="D78" s="4"/>
      <c r="E78" s="4"/>
      <c r="F78" s="4"/>
    </row>
    <row r="79" spans="1:6" ht="15">
      <c r="A79" s="4"/>
      <c r="B79" s="19" t="s">
        <v>49</v>
      </c>
      <c r="C79" s="4"/>
      <c r="D79" s="4"/>
      <c r="E79" s="4"/>
      <c r="F79" s="4"/>
    </row>
    <row r="80" spans="1:6" ht="15">
      <c r="A80" s="4"/>
      <c r="B80" s="19" t="s">
        <v>50</v>
      </c>
      <c r="C80" s="4"/>
      <c r="D80" s="4"/>
      <c r="E80" s="4"/>
      <c r="F80" s="4"/>
    </row>
    <row r="81" spans="1:6" ht="15">
      <c r="A81" s="4"/>
      <c r="B81" s="21"/>
      <c r="C81" s="4"/>
      <c r="D81" s="4"/>
      <c r="E81" s="4"/>
      <c r="F81" s="4"/>
    </row>
    <row r="82" spans="1:6" ht="15.75">
      <c r="A82" s="4"/>
      <c r="B82" s="22" t="s">
        <v>51</v>
      </c>
      <c r="C82" s="4"/>
      <c r="D82" s="4"/>
      <c r="E82" s="4"/>
      <c r="F82" s="4"/>
    </row>
    <row r="83" spans="1:7" ht="15">
      <c r="A83" s="4"/>
      <c r="B83" s="11" t="s">
        <v>52</v>
      </c>
      <c r="C83" s="4"/>
      <c r="D83" s="4"/>
      <c r="E83" s="4"/>
      <c r="F83" s="4"/>
      <c r="G83" s="23"/>
    </row>
    <row r="84" spans="1:6" ht="15">
      <c r="A84" s="4"/>
      <c r="B84" s="4"/>
      <c r="C84" s="4"/>
      <c r="D84" s="4"/>
      <c r="E84" s="4"/>
      <c r="F84" s="4"/>
    </row>
    <row r="85" s="11" customFormat="1" ht="15">
      <c r="C85" s="24" t="s">
        <v>53</v>
      </c>
    </row>
    <row r="86" s="11" customFormat="1" ht="15">
      <c r="C86" s="24" t="s">
        <v>54</v>
      </c>
    </row>
    <row r="87" s="11" customFormat="1" ht="9.75" customHeight="1">
      <c r="B87" s="24"/>
    </row>
    <row r="88" s="11" customFormat="1" ht="15">
      <c r="B88" s="25" t="s">
        <v>55</v>
      </c>
    </row>
    <row r="89" s="11" customFormat="1" ht="15">
      <c r="B89" s="25" t="s">
        <v>56</v>
      </c>
    </row>
    <row r="90" s="11" customFormat="1" ht="15">
      <c r="B90" s="25" t="s">
        <v>57</v>
      </c>
    </row>
    <row r="91" s="11" customFormat="1" ht="15">
      <c r="B91" s="25" t="s">
        <v>58</v>
      </c>
    </row>
    <row r="92" s="11" customFormat="1" ht="15">
      <c r="B92" s="25" t="s">
        <v>59</v>
      </c>
    </row>
    <row r="93" s="11" customFormat="1" ht="15">
      <c r="B93" s="25"/>
    </row>
    <row r="94" spans="1:5" ht="15">
      <c r="A94" s="4" t="s">
        <v>60</v>
      </c>
      <c r="B94" s="4" t="s">
        <v>61</v>
      </c>
      <c r="C94" s="4"/>
      <c r="D94" s="4"/>
      <c r="E94" s="4"/>
    </row>
    <row r="95" spans="1:5" ht="15">
      <c r="A95" s="4"/>
      <c r="B95" s="4" t="s">
        <v>62</v>
      </c>
      <c r="C95" s="4"/>
      <c r="D95" s="4"/>
      <c r="E95" s="4"/>
    </row>
    <row r="96" spans="1:5" ht="15">
      <c r="A96" s="4"/>
      <c r="B96" s="1" t="s">
        <v>63</v>
      </c>
      <c r="C96" s="4"/>
      <c r="D96" s="4"/>
      <c r="E96" s="4"/>
    </row>
    <row r="97" spans="1:5" ht="6" customHeight="1">
      <c r="A97" s="4"/>
      <c r="C97" s="4"/>
      <c r="D97" s="4"/>
      <c r="E97" s="4"/>
    </row>
    <row r="98" spans="1:5" ht="15">
      <c r="A98" s="4"/>
      <c r="B98" s="26" t="s">
        <v>64</v>
      </c>
      <c r="C98" s="4"/>
      <c r="D98" s="4"/>
      <c r="E98" s="4"/>
    </row>
    <row r="99" spans="1:5" ht="15">
      <c r="A99" s="4"/>
      <c r="B99" s="26" t="s">
        <v>65</v>
      </c>
      <c r="C99" s="4"/>
      <c r="D99" s="4"/>
      <c r="E99" s="4"/>
    </row>
    <row r="100" spans="1:5" ht="15">
      <c r="A100" s="4"/>
      <c r="B100" s="26" t="s">
        <v>66</v>
      </c>
      <c r="C100" s="4"/>
      <c r="D100" s="4"/>
      <c r="E100" s="4"/>
    </row>
    <row r="101" spans="1:5" ht="15">
      <c r="A101" s="4"/>
      <c r="B101" s="1" t="s">
        <v>67</v>
      </c>
      <c r="C101" s="4"/>
      <c r="D101" s="4"/>
      <c r="E101" s="4"/>
    </row>
    <row r="102" spans="1:5" ht="15">
      <c r="A102" s="4"/>
      <c r="B102" s="4"/>
      <c r="C102" s="4"/>
      <c r="D102" s="4"/>
      <c r="E102" s="4"/>
    </row>
    <row r="103" spans="1:5" ht="15">
      <c r="A103" s="4" t="s">
        <v>68</v>
      </c>
      <c r="B103" s="4" t="s">
        <v>69</v>
      </c>
      <c r="C103" s="4"/>
      <c r="D103" s="4"/>
      <c r="E103" s="4"/>
    </row>
    <row r="104" spans="1:5" ht="15">
      <c r="A104" s="4"/>
      <c r="B104" s="1" t="s">
        <v>70</v>
      </c>
      <c r="C104" s="4"/>
      <c r="D104" s="4"/>
      <c r="E104" s="4"/>
    </row>
    <row r="105" spans="1:5" ht="15">
      <c r="A105" s="4"/>
      <c r="B105" s="1" t="s">
        <v>71</v>
      </c>
      <c r="C105" s="4"/>
      <c r="D105" s="4"/>
      <c r="E105" s="4"/>
    </row>
    <row r="106" spans="1:5" ht="15">
      <c r="A106" s="4"/>
      <c r="B106" s="1" t="s">
        <v>72</v>
      </c>
      <c r="C106" s="4"/>
      <c r="D106" s="4"/>
      <c r="E106" s="4"/>
    </row>
    <row r="107" spans="1:5" ht="9.75" customHeight="1">
      <c r="A107" s="4"/>
      <c r="B107" s="27"/>
      <c r="C107" s="4"/>
      <c r="D107" s="4"/>
      <c r="E107" s="4"/>
    </row>
    <row r="108" spans="1:5" ht="17.25">
      <c r="A108" s="4"/>
      <c r="B108" t="s">
        <v>142</v>
      </c>
      <c r="C108" s="4"/>
      <c r="D108" s="4"/>
      <c r="E108" s="4"/>
    </row>
    <row r="109" spans="1:5" ht="17.25">
      <c r="A109" s="4"/>
      <c r="B109" s="1" t="s">
        <v>143</v>
      </c>
      <c r="C109" s="4"/>
      <c r="D109" s="4"/>
      <c r="E109" s="4"/>
    </row>
    <row r="110" spans="1:5" ht="15">
      <c r="A110" s="4"/>
      <c r="B110" s="4"/>
      <c r="C110" s="4"/>
      <c r="D110" s="4"/>
      <c r="E110" s="4"/>
    </row>
    <row r="111" spans="1:6" ht="15">
      <c r="A111" s="4" t="s">
        <v>73</v>
      </c>
      <c r="B111" s="4" t="s">
        <v>74</v>
      </c>
      <c r="C111" s="4"/>
      <c r="D111" s="4"/>
      <c r="E111" s="4"/>
      <c r="F111" s="4"/>
    </row>
    <row r="112" spans="1:6" ht="15">
      <c r="A112" s="4"/>
      <c r="B112" s="11" t="s">
        <v>75</v>
      </c>
      <c r="C112" s="11"/>
      <c r="D112" s="11"/>
      <c r="E112" s="4"/>
      <c r="F112" s="4"/>
    </row>
    <row r="113" spans="1:6" ht="9.75" customHeight="1">
      <c r="A113" s="4"/>
      <c r="B113" s="11"/>
      <c r="D113" s="11"/>
      <c r="E113" s="4"/>
      <c r="F113" s="4"/>
    </row>
    <row r="114" spans="1:6" ht="15">
      <c r="A114" s="4"/>
      <c r="B114" s="26" t="s">
        <v>76</v>
      </c>
      <c r="D114" s="11"/>
      <c r="E114" s="4"/>
      <c r="F114" s="4"/>
    </row>
    <row r="115" spans="1:6" ht="15">
      <c r="A115" s="4"/>
      <c r="B115" s="1" t="s">
        <v>77</v>
      </c>
      <c r="D115" s="11"/>
      <c r="E115" s="4"/>
      <c r="F115" s="4"/>
    </row>
    <row r="116" spans="1:6" ht="15">
      <c r="A116" s="4"/>
      <c r="B116" s="11" t="s">
        <v>78</v>
      </c>
      <c r="D116" s="11"/>
      <c r="E116" s="4"/>
      <c r="F116" s="4"/>
    </row>
    <row r="117" spans="1:6" ht="15">
      <c r="A117" s="4"/>
      <c r="B117" s="11"/>
      <c r="D117" s="11"/>
      <c r="E117" s="4"/>
      <c r="F117" s="4"/>
    </row>
    <row r="118" spans="1:6" ht="15">
      <c r="A118" s="4"/>
      <c r="B118" s="26" t="s">
        <v>79</v>
      </c>
      <c r="D118" s="11"/>
      <c r="E118" s="4"/>
      <c r="F118" s="4"/>
    </row>
    <row r="119" spans="1:6" ht="15">
      <c r="A119" s="4"/>
      <c r="B119" s="1" t="s">
        <v>80</v>
      </c>
      <c r="D119" s="11"/>
      <c r="E119" s="4"/>
      <c r="F119" s="4"/>
    </row>
    <row r="120" spans="1:6" ht="15">
      <c r="A120" s="4"/>
      <c r="B120" s="11" t="s">
        <v>81</v>
      </c>
      <c r="D120" s="11"/>
      <c r="E120" s="4"/>
      <c r="F120" s="4"/>
    </row>
    <row r="122" spans="1:6" ht="15">
      <c r="A122" s="4" t="s">
        <v>82</v>
      </c>
      <c r="B122" s="4" t="s">
        <v>83</v>
      </c>
      <c r="C122" s="4"/>
      <c r="D122" s="4"/>
      <c r="E122" s="4"/>
      <c r="F122" s="4"/>
    </row>
    <row r="123" ht="15">
      <c r="B123" s="1" t="s">
        <v>84</v>
      </c>
    </row>
    <row r="124" ht="15">
      <c r="B124" s="1" t="s">
        <v>85</v>
      </c>
    </row>
    <row r="125" ht="15">
      <c r="B125" s="1" t="s">
        <v>86</v>
      </c>
    </row>
    <row r="127" ht="15">
      <c r="B127" s="28" t="s">
        <v>87</v>
      </c>
    </row>
    <row r="128" ht="15">
      <c r="B128" s="26" t="s">
        <v>88</v>
      </c>
    </row>
    <row r="129" ht="15">
      <c r="B129" s="1" t="s">
        <v>78</v>
      </c>
    </row>
    <row r="130" ht="11.25" customHeight="1"/>
    <row r="131" ht="11.25" customHeight="1">
      <c r="B131" s="11" t="s">
        <v>89</v>
      </c>
    </row>
    <row r="132" ht="11.25" customHeight="1"/>
    <row r="133" spans="1:3" ht="15">
      <c r="A133" s="4" t="s">
        <v>90</v>
      </c>
      <c r="B133" s="4" t="s">
        <v>91</v>
      </c>
      <c r="C133" s="4"/>
    </row>
    <row r="134" ht="15">
      <c r="B134" s="1" t="s">
        <v>92</v>
      </c>
    </row>
    <row r="135" ht="15">
      <c r="B135" s="13" t="s">
        <v>93</v>
      </c>
    </row>
    <row r="136" ht="15">
      <c r="B136" s="11" t="s">
        <v>94</v>
      </c>
    </row>
    <row r="137" ht="15">
      <c r="B137" s="1" t="s">
        <v>95</v>
      </c>
    </row>
    <row r="138" ht="15">
      <c r="B138" s="11" t="s">
        <v>96</v>
      </c>
    </row>
    <row r="140" spans="1:5" ht="15">
      <c r="A140" s="4" t="s">
        <v>97</v>
      </c>
      <c r="B140" s="4" t="s">
        <v>98</v>
      </c>
      <c r="C140" s="4"/>
      <c r="D140" s="4"/>
      <c r="E140" s="4"/>
    </row>
    <row r="141" spans="1:5" ht="15">
      <c r="A141" s="4"/>
      <c r="B141" s="1" t="s">
        <v>99</v>
      </c>
      <c r="C141" s="4"/>
      <c r="D141" s="4"/>
      <c r="E141" s="4"/>
    </row>
    <row r="142" spans="2:3" ht="15">
      <c r="B142" s="1" t="s">
        <v>100</v>
      </c>
      <c r="C142" s="11"/>
    </row>
    <row r="143" spans="1:5" ht="15">
      <c r="A143" s="4"/>
      <c r="B143" s="29" t="s">
        <v>101</v>
      </c>
      <c r="C143" s="4"/>
      <c r="D143" s="4"/>
      <c r="E143" s="4"/>
    </row>
    <row r="144" spans="1:5" ht="15">
      <c r="A144" s="4"/>
      <c r="B144" s="29"/>
      <c r="C144" s="4"/>
      <c r="D144" s="4"/>
      <c r="E144" s="4"/>
    </row>
    <row r="145" spans="1:10" ht="15">
      <c r="A145" s="4" t="s">
        <v>102</v>
      </c>
      <c r="B145" s="4" t="s">
        <v>103</v>
      </c>
      <c r="I145" s="11"/>
      <c r="J145" s="11"/>
    </row>
    <row r="146" spans="2:11" ht="15.75">
      <c r="B146" s="30" t="s">
        <v>104</v>
      </c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2:11" ht="15.75"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5.75">
      <c r="A148" s="4" t="s">
        <v>105</v>
      </c>
      <c r="B148" s="4" t="s">
        <v>106</v>
      </c>
      <c r="C148" s="4"/>
      <c r="E148" s="30"/>
      <c r="F148" s="30"/>
      <c r="G148" s="30"/>
      <c r="H148" s="30"/>
      <c r="I148" s="30"/>
      <c r="J148" s="30"/>
      <c r="K148" s="30"/>
    </row>
    <row r="149" spans="2:11" ht="15.75">
      <c r="B149" s="30" t="s">
        <v>107</v>
      </c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2:11" ht="15.75">
      <c r="B150" s="30" t="s">
        <v>108</v>
      </c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2:11" ht="15.75">
      <c r="B151" s="30" t="s">
        <v>109</v>
      </c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2:11" ht="15.75"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ht="18">
      <c r="B153" s="4" t="s">
        <v>144</v>
      </c>
    </row>
    <row r="154" ht="15">
      <c r="B154" s="1" t="s">
        <v>110</v>
      </c>
    </row>
    <row r="155" ht="15">
      <c r="B155" s="1" t="s">
        <v>111</v>
      </c>
    </row>
    <row r="157" spans="1:11" ht="15.75">
      <c r="A157" s="4" t="s">
        <v>112</v>
      </c>
      <c r="B157" s="4" t="s">
        <v>106</v>
      </c>
      <c r="C157" s="4"/>
      <c r="E157" s="30"/>
      <c r="F157" s="30"/>
      <c r="G157" s="30"/>
      <c r="H157" s="30"/>
      <c r="I157" s="30"/>
      <c r="J157" s="30"/>
      <c r="K157" s="30"/>
    </row>
    <row r="158" ht="15">
      <c r="B158" s="1" t="s">
        <v>113</v>
      </c>
    </row>
    <row r="159" ht="15">
      <c r="B159" s="31" t="s">
        <v>114</v>
      </c>
    </row>
    <row r="160" spans="1:2" ht="15">
      <c r="A160" s="7"/>
      <c r="B160" s="31" t="s">
        <v>115</v>
      </c>
    </row>
    <row r="161" ht="15">
      <c r="A161" s="7"/>
    </row>
    <row r="162" spans="1:11" ht="15.75">
      <c r="A162" s="4" t="s">
        <v>116</v>
      </c>
      <c r="B162" s="4" t="s">
        <v>117</v>
      </c>
      <c r="C162" s="4"/>
      <c r="E162" s="30"/>
      <c r="F162" s="30"/>
      <c r="G162" s="30"/>
      <c r="H162" s="30"/>
      <c r="I162" s="30"/>
      <c r="J162" s="30"/>
      <c r="K162" s="30"/>
    </row>
    <row r="163" ht="15">
      <c r="B163" s="1" t="s">
        <v>118</v>
      </c>
    </row>
    <row r="164" ht="15">
      <c r="B164" s="1" t="s">
        <v>119</v>
      </c>
    </row>
    <row r="165" spans="1:2" ht="15">
      <c r="A165" s="7"/>
      <c r="B165" s="31"/>
    </row>
    <row r="166" spans="1:10" ht="15">
      <c r="A166" s="32"/>
      <c r="C166" s="11"/>
      <c r="E166" s="11"/>
      <c r="F166" s="11"/>
      <c r="G166" s="11"/>
      <c r="H166" s="11"/>
      <c r="I166" s="11"/>
      <c r="J166" s="11"/>
    </row>
    <row r="167" spans="1:10" ht="15">
      <c r="A167" s="7"/>
      <c r="C167" s="11"/>
      <c r="D167" s="11"/>
      <c r="E167" s="11"/>
      <c r="F167" s="11"/>
      <c r="G167" s="11"/>
      <c r="H167" s="11"/>
      <c r="I167" s="11"/>
      <c r="J167" s="11"/>
    </row>
    <row r="168" ht="15">
      <c r="A168" s="32"/>
    </row>
    <row r="169" ht="6.75" customHeight="1">
      <c r="A169" s="8"/>
    </row>
    <row r="170" spans="1:10" ht="15">
      <c r="A170" s="7"/>
      <c r="C170" s="11"/>
      <c r="D170" s="11"/>
      <c r="E170" s="11"/>
      <c r="F170" s="11"/>
      <c r="G170" s="11"/>
      <c r="H170" s="11"/>
      <c r="I170" s="11"/>
      <c r="J170" s="11"/>
    </row>
    <row r="171" spans="1:10" ht="15">
      <c r="A171" s="7"/>
      <c r="C171" s="11"/>
      <c r="D171" s="11"/>
      <c r="E171" s="11"/>
      <c r="F171" s="11"/>
      <c r="G171" s="11"/>
      <c r="H171" s="11"/>
      <c r="I171" s="11"/>
      <c r="J171" s="11"/>
    </row>
    <row r="172" spans="1:10" ht="15">
      <c r="A172" s="7"/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1:10" ht="15">
      <c r="A173" s="7"/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0" ht="15">
      <c r="A174" s="33"/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1:4" ht="15">
      <c r="A175" s="33"/>
      <c r="D175" s="11"/>
    </row>
    <row r="176" ht="15">
      <c r="A176" s="34"/>
    </row>
    <row r="177" ht="15">
      <c r="A177" s="34"/>
    </row>
    <row r="178" ht="15">
      <c r="A178" s="34"/>
    </row>
    <row r="179" ht="15">
      <c r="A179" s="34"/>
    </row>
    <row r="180" ht="15">
      <c r="A180" s="34"/>
    </row>
    <row r="181" ht="15">
      <c r="A181" s="32"/>
    </row>
    <row r="182" ht="15">
      <c r="A182" s="7"/>
    </row>
    <row r="183" ht="15">
      <c r="A183" s="32"/>
    </row>
    <row r="184" ht="15">
      <c r="A184" s="7"/>
    </row>
    <row r="185" ht="15">
      <c r="A185" s="7"/>
    </row>
    <row r="186" ht="15">
      <c r="A186" s="32"/>
    </row>
    <row r="187" ht="15">
      <c r="A187" s="7"/>
    </row>
    <row r="188" ht="15">
      <c r="A188" s="32"/>
    </row>
    <row r="189" ht="15">
      <c r="A189" s="32"/>
    </row>
    <row r="190" ht="15">
      <c r="A190" s="7"/>
    </row>
    <row r="191" ht="15">
      <c r="A191" s="7"/>
    </row>
    <row r="192" ht="15">
      <c r="A192" s="8"/>
    </row>
    <row r="193" ht="15">
      <c r="A193" s="7"/>
    </row>
    <row r="194" ht="15">
      <c r="A194" s="7"/>
    </row>
    <row r="195" ht="15">
      <c r="A195" s="32"/>
    </row>
    <row r="196" ht="15">
      <c r="A196" s="7"/>
    </row>
    <row r="197" ht="15">
      <c r="A197" s="7"/>
    </row>
    <row r="198" ht="15">
      <c r="A198" s="32"/>
    </row>
    <row r="199" ht="15">
      <c r="A199" s="7"/>
    </row>
    <row r="200" ht="15">
      <c r="A200" s="7"/>
    </row>
    <row r="201" ht="15">
      <c r="A201" s="7"/>
    </row>
    <row r="202" ht="15">
      <c r="A202" s="8"/>
    </row>
    <row r="205" ht="15">
      <c r="A205" s="8"/>
    </row>
  </sheetData>
  <sheetProtection/>
  <hyperlinks>
    <hyperlink ref="B37" r:id="rId1" display="http://www.eea.europa.eu/publications/european-community-greenhouse-gas-inventory-2009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5"/>
  <legacyDrawing r:id="rId4"/>
  <oleObjects>
    <oleObject progId="Equation.3" shapeId="1678736" r:id="rId2"/>
    <oleObject progId="Equation.3" shapeId="167873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4"/>
  <dimension ref="A1:U217"/>
  <sheetViews>
    <sheetView tabSelected="1" zoomScale="80" zoomScaleNormal="80" workbookViewId="0" topLeftCell="A1">
      <selection activeCell="D34" sqref="D34"/>
    </sheetView>
  </sheetViews>
  <sheetFormatPr defaultColWidth="9.140625" defaultRowHeight="15"/>
  <cols>
    <col min="1" max="1" width="48.421875" style="0" customWidth="1"/>
    <col min="2" max="7" width="11.421875" style="0" customWidth="1"/>
    <col min="8" max="19" width="8.28125" style="0" customWidth="1"/>
    <col min="20" max="16384" width="11.421875" style="0" customWidth="1"/>
  </cols>
  <sheetData>
    <row r="1" ht="18.75">
      <c r="A1" s="35" t="s">
        <v>120</v>
      </c>
    </row>
    <row r="2" spans="2:21" ht="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7"/>
      <c r="U2" s="38"/>
    </row>
    <row r="27" ht="15">
      <c r="A27" s="39" t="s">
        <v>121</v>
      </c>
    </row>
    <row r="28" spans="1:2" ht="15">
      <c r="A28" s="40"/>
      <c r="B28" s="40" t="s">
        <v>122</v>
      </c>
    </row>
    <row r="29" spans="1:2" ht="15">
      <c r="A29" s="40" t="s">
        <v>123</v>
      </c>
      <c r="B29" s="41">
        <f>S37</f>
        <v>-86.15882772714104</v>
      </c>
    </row>
    <row r="30" spans="1:2" ht="15">
      <c r="A30" s="40" t="s">
        <v>124</v>
      </c>
      <c r="B30" s="41">
        <f>S39</f>
        <v>90.19382939960997</v>
      </c>
    </row>
    <row r="31" spans="1:2" ht="15">
      <c r="A31" s="40" t="s">
        <v>125</v>
      </c>
      <c r="B31" s="41">
        <f>S40</f>
        <v>-175.15598728486106</v>
      </c>
    </row>
    <row r="32" spans="1:2" ht="15">
      <c r="A32" s="40" t="s">
        <v>126</v>
      </c>
      <c r="B32" s="41">
        <f>S41</f>
        <v>-50.15068837367965</v>
      </c>
    </row>
    <row r="33" spans="1:4" ht="15">
      <c r="A33" s="40" t="s">
        <v>127</v>
      </c>
      <c r="B33" s="41">
        <f>S42</f>
        <v>-126.2019687530713</v>
      </c>
      <c r="D33">
        <f>B33/B31</f>
        <v>0.7205118746402058</v>
      </c>
    </row>
    <row r="34" s="42" customFormat="1" ht="15"/>
    <row r="35" s="42" customFormat="1" ht="15"/>
    <row r="36" spans="1:19" s="42" customFormat="1" ht="15">
      <c r="A36" s="43"/>
      <c r="B36" s="43">
        <v>1990</v>
      </c>
      <c r="C36" s="43">
        <v>1991</v>
      </c>
      <c r="D36" s="43">
        <v>1992</v>
      </c>
      <c r="E36" s="43">
        <v>1993</v>
      </c>
      <c r="F36" s="43">
        <v>1994</v>
      </c>
      <c r="G36" s="43">
        <v>1995</v>
      </c>
      <c r="H36" s="43">
        <v>1996</v>
      </c>
      <c r="I36" s="43">
        <v>1997</v>
      </c>
      <c r="J36" s="43">
        <v>1998</v>
      </c>
      <c r="K36" s="43">
        <v>1999</v>
      </c>
      <c r="L36" s="43">
        <v>2000</v>
      </c>
      <c r="M36" s="43">
        <v>2001</v>
      </c>
      <c r="N36" s="43">
        <v>2002</v>
      </c>
      <c r="O36" s="43">
        <v>2003</v>
      </c>
      <c r="P36" s="43">
        <v>2004</v>
      </c>
      <c r="Q36" s="43">
        <v>2005</v>
      </c>
      <c r="R36" s="43">
        <v>2006</v>
      </c>
      <c r="S36" s="43">
        <v>2007</v>
      </c>
    </row>
    <row r="37" spans="1:19" s="42" customFormat="1" ht="15">
      <c r="A37" s="44" t="s">
        <v>128</v>
      </c>
      <c r="B37" s="45">
        <f>'[1]EEA data'!B31-'[1]EEA data'!$B$31</f>
        <v>0</v>
      </c>
      <c r="C37" s="45">
        <f>'[1]EEA data'!C31-'[1]EEA data'!$B$31</f>
        <v>30.302274929726025</v>
      </c>
      <c r="D37" s="45">
        <f>'[1]EEA data'!D31-'[1]EEA data'!$B$31</f>
        <v>6.7262611531409675</v>
      </c>
      <c r="E37" s="45">
        <f>'[1]EEA data'!E31-'[1]EEA data'!$B$31</f>
        <v>23.452420849872</v>
      </c>
      <c r="F37" s="45">
        <f>'[1]EEA data'!F31-'[1]EEA data'!$B$31</f>
        <v>-9.211592412584025</v>
      </c>
      <c r="G37" s="45">
        <f>'[1]EEA data'!G31-'[1]EEA data'!$B$31</f>
        <v>-6.867695647076971</v>
      </c>
      <c r="H37" s="45">
        <f>'[1]EEA data'!H31-'[1]EEA data'!$B$31</f>
        <v>35.300577211318966</v>
      </c>
      <c r="I37" s="45">
        <f>'[1]EEA data'!I31-'[1]EEA data'!$B$31</f>
        <v>4.654146214440971</v>
      </c>
      <c r="J37" s="45">
        <f>'[1]EEA data'!J31-'[1]EEA data'!$B$31</f>
        <v>-5.318967358410987</v>
      </c>
      <c r="K37" s="45">
        <f>'[1]EEA data'!K31-'[1]EEA data'!$B$31</f>
        <v>-17.063762409742992</v>
      </c>
      <c r="L37" s="45">
        <f>'[1]EEA data'!L31-'[1]EEA data'!$B$31</f>
        <v>-31.74286817202102</v>
      </c>
      <c r="M37" s="45">
        <f>'[1]EEA data'!M31-'[1]EEA data'!$B$31</f>
        <v>-0.12024817620505246</v>
      </c>
      <c r="N37" s="45">
        <f>'[1]EEA data'!N31-'[1]EEA data'!$B$31</f>
        <v>-24.627898618242</v>
      </c>
      <c r="O37" s="45">
        <f>'[1]EEA data'!O31-'[1]EEA data'!$B$31</f>
        <v>-12.130262205481984</v>
      </c>
      <c r="P37" s="45">
        <f>'[1]EEA data'!P31-'[1]EEA data'!$B$31</f>
        <v>-15.327554635848003</v>
      </c>
      <c r="Q37" s="45">
        <f>'[1]EEA data'!Q31-'[1]EEA data'!$B$31</f>
        <v>-21.43512305653502</v>
      </c>
      <c r="R37" s="45">
        <f>'[1]EEA data'!R31-'[1]EEA data'!$B$31</f>
        <v>-31.69624559408402</v>
      </c>
      <c r="S37" s="45">
        <f>'[1]EEA data'!S31-'[1]EEA data'!$B$31</f>
        <v>-86.15882772714104</v>
      </c>
    </row>
    <row r="38" ht="6.75" customHeight="1"/>
    <row r="39" spans="1:19" s="42" customFormat="1" ht="15">
      <c r="A39" s="43" t="s">
        <v>124</v>
      </c>
      <c r="B39" s="45">
        <f>('[1]ODYSSEE data'!D211-'[1]ODYSSEE data'!$D$211)/1000*'Fig 12 Drivers CO2'!$B$44</f>
        <v>0</v>
      </c>
      <c r="C39" s="45">
        <f>('[1]ODYSSEE data'!E211-'[1]ODYSSEE data'!$D$211)/1000*'Fig 12 Drivers CO2'!$B$44</f>
        <v>6.7336612800389455</v>
      </c>
      <c r="D39" s="45">
        <f>('[1]ODYSSEE data'!F211-'[1]ODYSSEE data'!$D$211)/1000*'Fig 12 Drivers CO2'!$B$44</f>
        <v>11.162163173015605</v>
      </c>
      <c r="E39" s="45">
        <f>('[1]ODYSSEE data'!G211-'[1]ODYSSEE data'!$D$211)/1000*'Fig 12 Drivers CO2'!$B$44</f>
        <v>15.84246822033118</v>
      </c>
      <c r="F39" s="45">
        <f>('[1]ODYSSEE data'!H211-'[1]ODYSSEE data'!$D$211)/1000*'Fig 12 Drivers CO2'!$B$44</f>
        <v>19.93731313022381</v>
      </c>
      <c r="G39" s="45">
        <f>('[1]ODYSSEE data'!I211-'[1]ODYSSEE data'!$D$211)/1000*'Fig 12 Drivers CO2'!$B$44</f>
        <v>24.57072326712479</v>
      </c>
      <c r="H39" s="45">
        <f>('[1]ODYSSEE data'!J211-'[1]ODYSSEE data'!$D$211)/1000*'Fig 12 Drivers CO2'!$B$44</f>
        <v>28.50859574115283</v>
      </c>
      <c r="I39" s="45">
        <f>('[1]ODYSSEE data'!K211-'[1]ODYSSEE data'!$D$211)/1000*'Fig 12 Drivers CO2'!$B$44</f>
        <v>32.18777732191232</v>
      </c>
      <c r="J39" s="45">
        <f>('[1]ODYSSEE data'!L211-'[1]ODYSSEE data'!$D$211)/1000*'Fig 12 Drivers CO2'!$B$44</f>
        <v>36.583168432435734</v>
      </c>
      <c r="K39" s="45">
        <f>('[1]ODYSSEE data'!M211-'[1]ODYSSEE data'!$D$211)/1000*'Fig 12 Drivers CO2'!$B$44</f>
        <v>41.8522735165541</v>
      </c>
      <c r="L39" s="45">
        <f>('[1]ODYSSEE data'!N211-'[1]ODYSSEE data'!$D$211)/1000*'Fig 12 Drivers CO2'!$B$44</f>
        <v>48.51831831674636</v>
      </c>
      <c r="M39" s="45">
        <f>('[1]ODYSSEE data'!O211-'[1]ODYSSEE data'!$D$211)/1000*'Fig 12 Drivers CO2'!$B$44</f>
        <v>52.70262678163765</v>
      </c>
      <c r="N39" s="45">
        <f>('[1]ODYSSEE data'!P211-'[1]ODYSSEE data'!$D$211)/1000*'Fig 12 Drivers CO2'!$B$44</f>
        <v>56.57371236804863</v>
      </c>
      <c r="O39" s="45">
        <f>('[1]ODYSSEE data'!Q211-'[1]ODYSSEE data'!$D$211)/1000*'Fig 12 Drivers CO2'!$B$44</f>
        <v>64.43597866118152</v>
      </c>
      <c r="P39" s="45">
        <f>('[1]ODYSSEE data'!R211-'[1]ODYSSEE data'!$D$211)/1000*'Fig 12 Drivers CO2'!$B$44</f>
        <v>70.5808144962228</v>
      </c>
      <c r="Q39" s="45">
        <f>('[1]ODYSSEE data'!S211-'[1]ODYSSEE data'!$D$211)/1000*'Fig 12 Drivers CO2'!$B$44</f>
        <v>76.67647508200729</v>
      </c>
      <c r="R39" s="45">
        <f>('[1]ODYSSEE data'!T211-'[1]ODYSSEE data'!$D$211)/1000*'Fig 12 Drivers CO2'!$B$44</f>
        <v>83.52178328270661</v>
      </c>
      <c r="S39" s="45">
        <f>('[1]ODYSSEE data'!U211-'[1]ODYSSEE data'!$D$211)/1000*'Fig 12 Drivers CO2'!$B$44</f>
        <v>90.19382939960997</v>
      </c>
    </row>
    <row r="40" spans="1:19" s="42" customFormat="1" ht="15">
      <c r="A40" s="44" t="s">
        <v>125</v>
      </c>
      <c r="B40" s="45">
        <v>0</v>
      </c>
      <c r="C40" s="45">
        <v>23.697825214011164</v>
      </c>
      <c r="D40" s="45">
        <v>-4.343664324230872</v>
      </c>
      <c r="E40" s="45">
        <v>7.564428512269968</v>
      </c>
      <c r="F40" s="45">
        <v>-28.8328036263313</v>
      </c>
      <c r="G40" s="45">
        <v>-30.89097868788277</v>
      </c>
      <c r="H40" s="45">
        <v>7.4158637523874535</v>
      </c>
      <c r="I40" s="45">
        <v>-27.415981835785804</v>
      </c>
      <c r="J40" s="45">
        <v>-41.492767046651956</v>
      </c>
      <c r="K40" s="45">
        <v>-58.83232984034627</v>
      </c>
      <c r="L40" s="45">
        <v>-79.86819449307555</v>
      </c>
      <c r="M40" s="45">
        <v>-52.85673883290929</v>
      </c>
      <c r="N40" s="45">
        <v>-81.78242371875248</v>
      </c>
      <c r="O40" s="45">
        <v>-76.91467495345844</v>
      </c>
      <c r="P40" s="45">
        <v>-85.90284787244883</v>
      </c>
      <c r="Q40" s="45">
        <v>-98.16677172332479</v>
      </c>
      <c r="R40" s="45">
        <v>-115.23749244426304</v>
      </c>
      <c r="S40" s="45">
        <v>-175.15598728486106</v>
      </c>
    </row>
    <row r="41" spans="1:19" s="42" customFormat="1" ht="25.5">
      <c r="A41" s="46" t="s">
        <v>129</v>
      </c>
      <c r="B41" s="45">
        <f>'[1]ODYSSEE data'!D211/1000*(('[1]ODYSSEE data'!D103/'[1]ODYSSEE data'!D211)-('[1]ODYSSEE data'!$D$103/'[1]ODYSSEE data'!$D$211))*($B$44/('[1]ODYSSEE data'!$D$103/'[1]ODYSSEE data'!$D$211))</f>
        <v>0</v>
      </c>
      <c r="C41" s="45">
        <f>'[1]ODYSSEE data'!E211/1000*(('[1]ODYSSEE data'!E103/'[1]ODYSSEE data'!E211)-('[1]ODYSSEE data'!$D$103/'[1]ODYSSEE data'!$D$211))*($B$44/('[1]ODYSSEE data'!$D$103/'[1]ODYSSEE data'!$D$211))</f>
        <v>35.407338577680605</v>
      </c>
      <c r="D41" s="45">
        <f>'[1]ODYSSEE data'!F211/1000*(('[1]ODYSSEE data'!F103/'[1]ODYSSEE data'!F211)-('[1]ODYSSEE data'!$D$103/'[1]ODYSSEE data'!$D$211))*($B$44/('[1]ODYSSEE data'!$D$103/'[1]ODYSSEE data'!$D$211))</f>
        <v>15.564217228721072</v>
      </c>
      <c r="E41" s="45">
        <f>'[1]ODYSSEE data'!G211/1000*(('[1]ODYSSEE data'!G103/'[1]ODYSSEE data'!G211)-('[1]ODYSSEE data'!$D$103/'[1]ODYSSEE data'!$D$211))*($B$44/('[1]ODYSSEE data'!$D$103/'[1]ODYSSEE data'!$D$211))</f>
        <v>29.90487793991291</v>
      </c>
      <c r="F41" s="45">
        <f>'[1]ODYSSEE data'!H211/1000*(('[1]ODYSSEE data'!H103/'[1]ODYSSEE data'!H211)-('[1]ODYSSEE data'!$D$103/'[1]ODYSSEE data'!$D$211))*($B$44/('[1]ODYSSEE data'!$D$103/'[1]ODYSSEE data'!$D$211))</f>
        <v>5.705078787517029</v>
      </c>
      <c r="G41" s="45">
        <f>'[1]ODYSSEE data'!I211/1000*(('[1]ODYSSEE data'!I103/'[1]ODYSSEE data'!I211)-('[1]ODYSSEE data'!$D$103/'[1]ODYSSEE data'!$D$211))*($B$44/('[1]ODYSSEE data'!$D$103/'[1]ODYSSEE data'!$D$211))</f>
        <v>6.845991921132305</v>
      </c>
      <c r="H41" s="45">
        <f>'[1]ODYSSEE data'!J211/1000*(('[1]ODYSSEE data'!J103/'[1]ODYSSEE data'!J211)-('[1]ODYSSEE data'!$D$103/'[1]ODYSSEE data'!$D$211))*($B$44/('[1]ODYSSEE data'!$D$103/'[1]ODYSSEE data'!$D$211))</f>
        <v>45.30116557820043</v>
      </c>
      <c r="I41" s="45">
        <f>'[1]ODYSSEE data'!K211/1000*(('[1]ODYSSEE data'!K103/'[1]ODYSSEE data'!K211)-('[1]ODYSSEE data'!$D$103/'[1]ODYSSEE data'!$D$211))*($B$44/('[1]ODYSSEE data'!$D$103/'[1]ODYSSEE data'!$D$211))</f>
        <v>22.31675552459901</v>
      </c>
      <c r="J41" s="45">
        <f>'[1]ODYSSEE data'!L211/1000*(('[1]ODYSSEE data'!L103/'[1]ODYSSEE data'!L211)-('[1]ODYSSEE data'!$D$103/'[1]ODYSSEE data'!$D$211))*($B$44/('[1]ODYSSEE data'!$D$103/'[1]ODYSSEE data'!$D$211))</f>
        <v>18.271955095088224</v>
      </c>
      <c r="K41" s="45">
        <f>'[1]ODYSSEE data'!M211/1000*(('[1]ODYSSEE data'!M103/'[1]ODYSSEE data'!M211)-('[1]ODYSSEE data'!$D$103/'[1]ODYSSEE data'!$D$211))*($B$44/('[1]ODYSSEE data'!$D$103/'[1]ODYSSEE data'!$D$211))</f>
        <v>6.6770570746444164</v>
      </c>
      <c r="L41" s="45">
        <f>'[1]ODYSSEE data'!N211/1000*(('[1]ODYSSEE data'!N103/'[1]ODYSSEE data'!N211)-('[1]ODYSSEE data'!$D$103/'[1]ODYSSEE data'!$D$211))*($B$44/('[1]ODYSSEE data'!$D$103/'[1]ODYSSEE data'!$D$211))</f>
        <v>-4.059629794818986</v>
      </c>
      <c r="M41" s="45">
        <f>'[1]ODYSSEE data'!O211/1000*(('[1]ODYSSEE data'!O103/'[1]ODYSSEE data'!O211)-('[1]ODYSSEE data'!$D$103/'[1]ODYSSEE data'!$D$211))*($B$44/('[1]ODYSSEE data'!$D$103/'[1]ODYSSEE data'!$D$211))</f>
        <v>16.602518057893853</v>
      </c>
      <c r="N41" s="45">
        <f>'[1]ODYSSEE data'!P211/1000*(('[1]ODYSSEE data'!P103/'[1]ODYSSEE data'!P211)-('[1]ODYSSEE data'!$D$103/'[1]ODYSSEE data'!$D$211))*($B$44/('[1]ODYSSEE data'!$D$103/'[1]ODYSSEE data'!$D$211))</f>
        <v>-1.3452571423653348</v>
      </c>
      <c r="O41" s="45">
        <f>'[1]ODYSSEE data'!Q211/1000*(('[1]ODYSSEE data'!Q103/'[1]ODYSSEE data'!Q211)-('[1]ODYSSEE data'!$D$103/'[1]ODYSSEE data'!$D$211))*($B$44/('[1]ODYSSEE data'!$D$103/'[1]ODYSSEE data'!$D$211))</f>
        <v>13.776064560833271</v>
      </c>
      <c r="P41" s="45">
        <f>'[1]ODYSSEE data'!R211/1000*(('[1]ODYSSEE data'!R103/'[1]ODYSSEE data'!R211)-('[1]ODYSSEE data'!$D$103/'[1]ODYSSEE data'!$D$211))*($B$44/('[1]ODYSSEE data'!$D$103/'[1]ODYSSEE data'!$D$211))</f>
        <v>10.814971126339223</v>
      </c>
      <c r="Q41" s="45">
        <f>'[1]ODYSSEE data'!S211/1000*(('[1]ODYSSEE data'!S103/'[1]ODYSSEE data'!S211)-('[1]ODYSSEE data'!$D$103/'[1]ODYSSEE data'!$D$211))*($B$44/('[1]ODYSSEE data'!$D$103/'[1]ODYSSEE data'!$D$211))</f>
        <v>6.828539880917338</v>
      </c>
      <c r="R41" s="45">
        <f>'[1]ODYSSEE data'!T211/1000*(('[1]ODYSSEE data'!T103/'[1]ODYSSEE data'!T211)-('[1]ODYSSEE data'!$D$103/'[1]ODYSSEE data'!$D$211))*($B$44/('[1]ODYSSEE data'!$D$103/'[1]ODYSSEE data'!$D$211))</f>
        <v>-5.319215484502957</v>
      </c>
      <c r="S41" s="45">
        <f>'[1]ODYSSEE data'!U211/1000*(('[1]ODYSSEE data'!U103/'[1]ODYSSEE data'!U211)-('[1]ODYSSEE data'!$D$103/'[1]ODYSSEE data'!$D$211))*($B$44/('[1]ODYSSEE data'!$D$103/'[1]ODYSSEE data'!$D$211))</f>
        <v>-50.15068837367965</v>
      </c>
    </row>
    <row r="42" spans="1:19" s="42" customFormat="1" ht="15">
      <c r="A42" s="43" t="s">
        <v>130</v>
      </c>
      <c r="B42" s="45">
        <f>'[1]ODYSSEE data'!D211/1000*(('Fig 12 Drivers CO2'!B44/('[1]ODYSSEE data'!D103/'[1]ODYSSEE data'!D211))-((('Fig 12 Drivers CO2'!$B$44/('[1]ODYSSEE data'!$D$103/'[1]ODYSSEE data'!$D$211)))))*('[1]ODYSSEE data'!D103/'[1]ODYSSEE data'!D211)</f>
        <v>0</v>
      </c>
      <c r="C42" s="45">
        <f>'[1]ODYSSEE data'!E211/1000*(('Fig 12 Drivers CO2'!C44/('[1]ODYSSEE data'!E103/'[1]ODYSSEE data'!E211))-((('Fig 12 Drivers CO2'!$B$44/('[1]ODYSSEE data'!$D$103/'[1]ODYSSEE data'!$D$211)))))*('[1]ODYSSEE data'!E103/'[1]ODYSSEE data'!E211)</f>
        <v>-11.838724927993528</v>
      </c>
      <c r="D42" s="45">
        <f>'[1]ODYSSEE data'!F211/1000*(('Fig 12 Drivers CO2'!D44/('[1]ODYSSEE data'!F103/'[1]ODYSSEE data'!F211))-((('Fig 12 Drivers CO2'!$B$44/('[1]ODYSSEE data'!$D$103/'[1]ODYSSEE data'!$D$211)))))*('[1]ODYSSEE data'!F103/'[1]ODYSSEE data'!F211)</f>
        <v>-20.000119248595688</v>
      </c>
      <c r="E42" s="45">
        <f>'[1]ODYSSEE data'!G211/1000*(('Fig 12 Drivers CO2'!E44/('[1]ODYSSEE data'!G103/'[1]ODYSSEE data'!G211))-((('Fig 12 Drivers CO2'!$B$44/('[1]ODYSSEE data'!$D$103/'[1]ODYSSEE data'!$D$211)))))*('[1]ODYSSEE data'!G103/'[1]ODYSSEE data'!G211)</f>
        <v>-22.294925310372093</v>
      </c>
      <c r="F42" s="45">
        <f>'[1]ODYSSEE data'!H211/1000*(('Fig 12 Drivers CO2'!F44/('[1]ODYSSEE data'!H103/'[1]ODYSSEE data'!H211))-((('Fig 12 Drivers CO2'!$B$44/('[1]ODYSSEE data'!$D$103/'[1]ODYSSEE data'!$D$211)))))*('[1]ODYSSEE data'!H103/'[1]ODYSSEE data'!H211)</f>
        <v>-34.853984330324884</v>
      </c>
      <c r="G42" s="45">
        <f>'[1]ODYSSEE data'!I211/1000*(('Fig 12 Drivers CO2'!G44/('[1]ODYSSEE data'!I103/'[1]ODYSSEE data'!I211))-((('Fig 12 Drivers CO2'!$B$44/('[1]ODYSSEE data'!$D$103/'[1]ODYSSEE data'!$D$211)))))*('[1]ODYSSEE data'!I103/'[1]ODYSSEE data'!I211)</f>
        <v>-38.284410835334064</v>
      </c>
      <c r="H42" s="45">
        <f>'[1]ODYSSEE data'!J211/1000*(('Fig 12 Drivers CO2'!H44/('[1]ODYSSEE data'!J103/'[1]ODYSSEE data'!J211))-((('Fig 12 Drivers CO2'!$B$44/('[1]ODYSSEE data'!$D$103/'[1]ODYSSEE data'!$D$211)))))*('[1]ODYSSEE data'!J103/'[1]ODYSSEE data'!J211)</f>
        <v>-38.50918410803428</v>
      </c>
      <c r="I42" s="45">
        <f>'[1]ODYSSEE data'!K211/1000*(('Fig 12 Drivers CO2'!I44/('[1]ODYSSEE data'!K103/'[1]ODYSSEE data'!K211))-((('Fig 12 Drivers CO2'!$B$44/('[1]ODYSSEE data'!$D$103/'[1]ODYSSEE data'!$D$211)))))*('[1]ODYSSEE data'!K103/'[1]ODYSSEE data'!K211)</f>
        <v>-49.850386632070375</v>
      </c>
      <c r="J42" s="45">
        <f>'[1]ODYSSEE data'!L211/1000*(('Fig 12 Drivers CO2'!J44/('[1]ODYSSEE data'!L103/'[1]ODYSSEE data'!L211))-((('Fig 12 Drivers CO2'!$B$44/('[1]ODYSSEE data'!$D$103/'[1]ODYSSEE data'!$D$211)))))*('[1]ODYSSEE data'!L103/'[1]ODYSSEE data'!L211)</f>
        <v>-60.174090885934895</v>
      </c>
      <c r="K42" s="45">
        <f>'[1]ODYSSEE data'!M211/1000*(('Fig 12 Drivers CO2'!K44/('[1]ODYSSEE data'!M103/'[1]ODYSSEE data'!M211))-((('Fig 12 Drivers CO2'!$B$44/('[1]ODYSSEE data'!$D$103/'[1]ODYSSEE data'!$D$211)))))*('[1]ODYSSEE data'!M103/'[1]ODYSSEE data'!M211)</f>
        <v>-65.5930930009416</v>
      </c>
      <c r="L42" s="45">
        <f>'[1]ODYSSEE data'!N211/1000*(('Fig 12 Drivers CO2'!L44/('[1]ODYSSEE data'!N103/'[1]ODYSSEE data'!N211))-((('Fig 12 Drivers CO2'!$B$44/('[1]ODYSSEE data'!$D$103/'[1]ODYSSEE data'!$D$211)))))*('[1]ODYSSEE data'!N103/'[1]ODYSSEE data'!N211)</f>
        <v>-76.20155669394842</v>
      </c>
      <c r="M42" s="45">
        <f>'[1]ODYSSEE data'!O211/1000*(('Fig 12 Drivers CO2'!M44/('[1]ODYSSEE data'!O103/'[1]ODYSSEE data'!O211))-((('Fig 12 Drivers CO2'!$B$44/('[1]ODYSSEE data'!$D$103/'[1]ODYSSEE data'!$D$211)))))*('[1]ODYSSEE data'!O103/'[1]ODYSSEE data'!O211)</f>
        <v>-69.42539301573657</v>
      </c>
      <c r="N42" s="45">
        <f>'[1]ODYSSEE data'!P211/1000*(('Fig 12 Drivers CO2'!N44/('[1]ODYSSEE data'!P103/'[1]ODYSSEE data'!P211))-((('Fig 12 Drivers CO2'!$B$44/('[1]ODYSSEE data'!$D$103/'[1]ODYSSEE data'!$D$211)))))*('[1]ODYSSEE data'!P103/'[1]ODYSSEE data'!P211)</f>
        <v>-79.85635384392536</v>
      </c>
      <c r="O42" s="45">
        <f>'[1]ODYSSEE data'!Q211/1000*(('Fig 12 Drivers CO2'!O44/('[1]ODYSSEE data'!Q103/'[1]ODYSSEE data'!Q211))-((('Fig 12 Drivers CO2'!$B$44/('[1]ODYSSEE data'!$D$103/'[1]ODYSSEE data'!$D$211)))))*('[1]ODYSSEE data'!Q103/'[1]ODYSSEE data'!Q211)</f>
        <v>-90.34230542749675</v>
      </c>
      <c r="P42" s="45">
        <f>'[1]ODYSSEE data'!R211/1000*(('Fig 12 Drivers CO2'!P44/('[1]ODYSSEE data'!R103/'[1]ODYSSEE data'!R211))-((('Fig 12 Drivers CO2'!$B$44/('[1]ODYSSEE data'!$D$103/'[1]ODYSSEE data'!$D$211)))))*('[1]ODYSSEE data'!R103/'[1]ODYSSEE data'!R211)</f>
        <v>-96.72334025840999</v>
      </c>
      <c r="Q42" s="45">
        <f>'[1]ODYSSEE data'!S211/1000*(('Fig 12 Drivers CO2'!Q44/('[1]ODYSSEE data'!S103/'[1]ODYSSEE data'!S211))-((('Fig 12 Drivers CO2'!$B$44/('[1]ODYSSEE data'!$D$103/'[1]ODYSSEE data'!$D$211)))))*('[1]ODYSSEE data'!S103/'[1]ODYSSEE data'!S211)</f>
        <v>-104.94013801945967</v>
      </c>
      <c r="R42" s="45">
        <f>'[1]ODYSSEE data'!T211/1000*(('Fig 12 Drivers CO2'!R44/('[1]ODYSSEE data'!T103/'[1]ODYSSEE data'!T211))-((('Fig 12 Drivers CO2'!$B$44/('[1]ODYSSEE data'!$D$103/'[1]ODYSSEE data'!$D$211)))))*('[1]ODYSSEE data'!T103/'[1]ODYSSEE data'!T211)</f>
        <v>-109.89881339228766</v>
      </c>
      <c r="S42" s="45">
        <f>'[1]ODYSSEE data'!U211/1000*(('Fig 12 Drivers CO2'!S44/('[1]ODYSSEE data'!U103/'[1]ODYSSEE data'!U211))-((('Fig 12 Drivers CO2'!$B$44/('[1]ODYSSEE data'!$D$103/'[1]ODYSSEE data'!$D$211)))))*('[1]ODYSSEE data'!U103/'[1]ODYSSEE data'!U211)</f>
        <v>-126.2019687530713</v>
      </c>
    </row>
    <row r="43" s="42" customFormat="1" ht="15"/>
    <row r="44" spans="1:19" s="42" customFormat="1" ht="15">
      <c r="A44" s="44" t="s">
        <v>131</v>
      </c>
      <c r="B44" s="47">
        <f>'[1]EEA data'!B31/'[1]ODYSSEE data'!D211*1000</f>
        <v>2.9623638776914816</v>
      </c>
      <c r="C44" s="47">
        <f>'[1]EEA data'!C31/'[1]ODYSSEE data'!E211*1000</f>
        <v>3.1003613762774602</v>
      </c>
      <c r="D44" s="47">
        <f>'[1]EEA data'!D31/'[1]ODYSSEE data'!F211*1000</f>
        <v>2.9366164235079015</v>
      </c>
      <c r="E44" s="47">
        <f>'[1]EEA data'!E31/'[1]ODYSSEE data'!G211*1000</f>
        <v>3.0061331977799552</v>
      </c>
      <c r="F44" s="47">
        <f>'[1]EEA data'!F31/'[1]ODYSSEE data'!H211*1000</f>
        <v>2.796033737059398</v>
      </c>
      <c r="G44" s="47">
        <f>'[1]EEA data'!G31/'[1]ODYSSEE data'!I211*1000</f>
        <v>2.78455620809628</v>
      </c>
      <c r="H44" s="47">
        <f>'[1]EEA data'!H31/'[1]ODYSSEE data'!J211*1000</f>
        <v>3.0004909441989502</v>
      </c>
      <c r="I44" s="47">
        <f>'[1]EEA data'!I31/'[1]ODYSSEE data'!K211*1000</f>
        <v>2.80887283107663</v>
      </c>
      <c r="J44" s="47">
        <f>'[1]EEA data'!J31/'[1]ODYSSEE data'!L211*1000</f>
        <v>2.7306893574957165</v>
      </c>
      <c r="K44" s="47">
        <f>'[1]EEA data'!K31/'[1]ODYSSEE data'!M211*1000</f>
        <v>2.639792714040036</v>
      </c>
      <c r="L44" s="47">
        <f>'[1]EEA data'!L31/'[1]ODYSSEE data'!N211*1000</f>
        <v>2.52827401342814</v>
      </c>
      <c r="M44" s="47">
        <f>'[1]EEA data'!M31/'[1]ODYSSEE data'!O211*1000</f>
        <v>2.678839136277641</v>
      </c>
      <c r="N44" s="47">
        <f>'[1]EEA data'!N31/'[1]ODYSSEE data'!P211*1000</f>
        <v>2.5295530842668104</v>
      </c>
      <c r="O44" s="47">
        <f>'[1]EEA data'!O31/'[1]ODYSSEE data'!Q211*1000</f>
        <v>2.559952591045453</v>
      </c>
      <c r="P44" s="47">
        <f>'[1]EEA data'!P31/'[1]ODYSSEE data'!R211*1000</f>
        <v>2.515722183248986</v>
      </c>
      <c r="Q44" s="47">
        <f>'[1]EEA data'!Q31/'[1]ODYSSEE data'!S211*1000</f>
        <v>2.4576762086499717</v>
      </c>
      <c r="R44" s="47">
        <f>'[1]EEA data'!R31/'[1]ODYSSEE data'!T211*1000</f>
        <v>2.3766426709785455</v>
      </c>
      <c r="S44" s="47">
        <f>'[1]EEA data'!S31/'[1]ODYSSEE data'!U211*1000</f>
        <v>2.0760077355470967</v>
      </c>
    </row>
    <row r="45" s="42" customFormat="1" ht="15"/>
    <row r="46" spans="2:16" s="42" customFormat="1" ht="15">
      <c r="B46" s="48"/>
      <c r="C46" s="48"/>
      <c r="D46" s="48"/>
      <c r="E46" s="48"/>
      <c r="F46" s="48"/>
      <c r="G46" s="48"/>
      <c r="K46" s="49"/>
      <c r="L46" s="49"/>
      <c r="M46" s="49"/>
      <c r="N46" s="49"/>
      <c r="O46" s="49"/>
      <c r="P46" s="49"/>
    </row>
    <row r="47" spans="2:16" s="42" customFormat="1" ht="15">
      <c r="B47" s="48"/>
      <c r="C47" s="48"/>
      <c r="D47" s="48"/>
      <c r="E47" s="48"/>
      <c r="F47" s="48"/>
      <c r="G47" s="48"/>
      <c r="K47" s="49"/>
      <c r="L47" s="49"/>
      <c r="M47" s="49"/>
      <c r="N47" s="49"/>
      <c r="O47" s="49"/>
      <c r="P47" s="49"/>
    </row>
    <row r="48" spans="2:16" s="42" customFormat="1" ht="15">
      <c r="B48" s="48"/>
      <c r="C48" s="48"/>
      <c r="D48" s="48"/>
      <c r="E48" s="48"/>
      <c r="F48" s="48"/>
      <c r="G48" s="48"/>
      <c r="K48" s="49"/>
      <c r="L48" s="49"/>
      <c r="M48" s="49"/>
      <c r="N48" s="49"/>
      <c r="O48" s="49"/>
      <c r="P48" s="49"/>
    </row>
    <row r="49" spans="2:16" s="42" customFormat="1" ht="15">
      <c r="B49" s="48"/>
      <c r="C49" s="48"/>
      <c r="D49" s="48"/>
      <c r="E49" s="48"/>
      <c r="F49" s="48"/>
      <c r="G49" s="48"/>
      <c r="K49" s="49"/>
      <c r="L49" s="49"/>
      <c r="M49" s="49"/>
      <c r="N49" s="49"/>
      <c r="O49" s="49"/>
      <c r="P49" s="49"/>
    </row>
    <row r="50" spans="2:16" s="42" customFormat="1" ht="15">
      <c r="B50" s="48"/>
      <c r="C50" s="48"/>
      <c r="D50" s="48"/>
      <c r="E50" s="48"/>
      <c r="F50" s="48"/>
      <c r="G50" s="48"/>
      <c r="K50" s="49"/>
      <c r="L50" s="49"/>
      <c r="M50" s="49"/>
      <c r="N50" s="49"/>
      <c r="O50" s="49"/>
      <c r="P50" s="49"/>
    </row>
    <row r="51" spans="2:16" s="42" customFormat="1" ht="15">
      <c r="B51" s="48"/>
      <c r="C51" s="48"/>
      <c r="D51" s="48"/>
      <c r="E51" s="48"/>
      <c r="F51" s="48"/>
      <c r="G51" s="48"/>
      <c r="K51" s="49"/>
      <c r="L51" s="49"/>
      <c r="M51" s="49"/>
      <c r="N51" s="49"/>
      <c r="O51" s="49"/>
      <c r="P51" s="49"/>
    </row>
    <row r="52" spans="2:16" s="42" customFormat="1" ht="15">
      <c r="B52" s="48"/>
      <c r="C52" s="48"/>
      <c r="D52" s="48"/>
      <c r="E52" s="48"/>
      <c r="F52" s="48"/>
      <c r="G52" s="48"/>
      <c r="K52" s="49"/>
      <c r="L52" s="49"/>
      <c r="M52" s="49"/>
      <c r="N52" s="49"/>
      <c r="O52" s="49"/>
      <c r="P52" s="49"/>
    </row>
    <row r="53" spans="2:16" s="42" customFormat="1" ht="15">
      <c r="B53" s="48"/>
      <c r="C53" s="48"/>
      <c r="D53" s="48"/>
      <c r="E53" s="48"/>
      <c r="F53" s="48"/>
      <c r="G53" s="48"/>
      <c r="K53" s="49"/>
      <c r="L53" s="49"/>
      <c r="M53" s="49"/>
      <c r="N53" s="49"/>
      <c r="O53" s="49"/>
      <c r="P53" s="49"/>
    </row>
    <row r="54" spans="2:16" s="42" customFormat="1" ht="15">
      <c r="B54" s="48"/>
      <c r="C54" s="48"/>
      <c r="D54" s="48"/>
      <c r="E54" s="48"/>
      <c r="F54" s="48"/>
      <c r="G54" s="48"/>
      <c r="K54" s="49"/>
      <c r="L54" s="49"/>
      <c r="M54" s="49"/>
      <c r="N54" s="49"/>
      <c r="O54" s="49"/>
      <c r="P54" s="49"/>
    </row>
    <row r="55" spans="2:16" s="42" customFormat="1" ht="15">
      <c r="B55" s="48"/>
      <c r="C55" s="48"/>
      <c r="D55" s="48"/>
      <c r="E55" s="48"/>
      <c r="F55" s="48"/>
      <c r="G55" s="48"/>
      <c r="K55" s="49"/>
      <c r="L55" s="49"/>
      <c r="M55" s="49"/>
      <c r="N55" s="49"/>
      <c r="O55" s="49"/>
      <c r="P55" s="49"/>
    </row>
    <row r="56" spans="2:16" s="42" customFormat="1" ht="15">
      <c r="B56" s="48"/>
      <c r="C56" s="48"/>
      <c r="D56" s="48"/>
      <c r="E56" s="48"/>
      <c r="F56" s="48"/>
      <c r="G56" s="48"/>
      <c r="K56" s="49"/>
      <c r="L56" s="49"/>
      <c r="M56" s="49"/>
      <c r="N56" s="49"/>
      <c r="O56" s="49"/>
      <c r="P56" s="49"/>
    </row>
    <row r="57" spans="2:16" s="42" customFormat="1" ht="15">
      <c r="B57" s="48"/>
      <c r="C57" s="48"/>
      <c r="D57" s="48"/>
      <c r="E57" s="48"/>
      <c r="F57" s="48"/>
      <c r="G57" s="48"/>
      <c r="K57" s="49"/>
      <c r="L57" s="49"/>
      <c r="M57" s="49"/>
      <c r="N57" s="49"/>
      <c r="O57" s="49"/>
      <c r="P57" s="49"/>
    </row>
    <row r="58" spans="2:16" s="42" customFormat="1" ht="15">
      <c r="B58" s="48"/>
      <c r="C58" s="48"/>
      <c r="D58" s="48"/>
      <c r="E58" s="48"/>
      <c r="F58" s="48"/>
      <c r="G58" s="48"/>
      <c r="K58" s="49"/>
      <c r="L58" s="49"/>
      <c r="M58" s="49"/>
      <c r="N58" s="49"/>
      <c r="O58" s="49"/>
      <c r="P58" s="49"/>
    </row>
    <row r="59" s="42" customFormat="1" ht="15"/>
    <row r="60" s="42" customFormat="1" ht="15"/>
    <row r="61" s="42" customFormat="1" ht="15"/>
    <row r="62" spans="3:7" s="42" customFormat="1" ht="15">
      <c r="C62" s="48"/>
      <c r="E62" s="48"/>
      <c r="G62" s="48"/>
    </row>
    <row r="63" spans="3:7" s="42" customFormat="1" ht="15">
      <c r="C63" s="48"/>
      <c r="E63" s="48"/>
      <c r="G63" s="48"/>
    </row>
    <row r="64" s="42" customFormat="1" ht="15"/>
    <row r="65" s="42" customFormat="1" ht="15"/>
    <row r="66" spans="1:3" s="42" customFormat="1" ht="15">
      <c r="A66" s="50"/>
      <c r="B66" s="50"/>
      <c r="C66" s="50"/>
    </row>
    <row r="67" spans="2:3" s="42" customFormat="1" ht="15">
      <c r="B67" s="51"/>
      <c r="C67" s="51"/>
    </row>
    <row r="68" spans="2:5" s="42" customFormat="1" ht="15">
      <c r="B68" s="51"/>
      <c r="C68" s="51"/>
      <c r="E68" s="51"/>
    </row>
    <row r="69" spans="2:3" s="42" customFormat="1" ht="15">
      <c r="B69" s="51"/>
      <c r="C69" s="51"/>
    </row>
    <row r="70" spans="2:5" s="42" customFormat="1" ht="15">
      <c r="B70" s="51"/>
      <c r="C70" s="51"/>
      <c r="E70" s="51"/>
    </row>
    <row r="71" spans="2:3" s="42" customFormat="1" ht="15">
      <c r="B71" s="51"/>
      <c r="C71" s="51"/>
    </row>
    <row r="72" spans="2:5" s="42" customFormat="1" ht="15">
      <c r="B72" s="51"/>
      <c r="C72" s="51"/>
      <c r="E72" s="51"/>
    </row>
    <row r="73" spans="2:3" s="42" customFormat="1" ht="15">
      <c r="B73" s="51"/>
      <c r="C73" s="51"/>
    </row>
    <row r="74" spans="2:5" s="42" customFormat="1" ht="15">
      <c r="B74" s="51"/>
      <c r="C74" s="51"/>
      <c r="E74" s="51"/>
    </row>
    <row r="75" spans="2:3" s="42" customFormat="1" ht="15">
      <c r="B75" s="51"/>
      <c r="C75" s="51"/>
    </row>
    <row r="76" spans="2:5" s="42" customFormat="1" ht="15">
      <c r="B76" s="51"/>
      <c r="C76" s="51"/>
      <c r="E76" s="51"/>
    </row>
    <row r="77" spans="2:3" s="42" customFormat="1" ht="15">
      <c r="B77" s="51"/>
      <c r="C77" s="51"/>
    </row>
    <row r="78" spans="2:5" s="42" customFormat="1" ht="15">
      <c r="B78" s="51"/>
      <c r="C78" s="51"/>
      <c r="E78" s="51"/>
    </row>
    <row r="79" spans="2:3" s="42" customFormat="1" ht="15">
      <c r="B79" s="51"/>
      <c r="C79" s="51"/>
    </row>
    <row r="80" spans="2:5" s="42" customFormat="1" ht="15">
      <c r="B80" s="51"/>
      <c r="C80" s="51"/>
      <c r="E80" s="51"/>
    </row>
    <row r="81" spans="2:3" s="42" customFormat="1" ht="15">
      <c r="B81" s="51"/>
      <c r="C81" s="51"/>
    </row>
    <row r="82" spans="2:5" s="42" customFormat="1" ht="15">
      <c r="B82" s="51"/>
      <c r="C82" s="51"/>
      <c r="E82" s="51"/>
    </row>
    <row r="83" spans="2:3" s="42" customFormat="1" ht="15">
      <c r="B83" s="51"/>
      <c r="C83" s="51"/>
    </row>
    <row r="84" spans="2:5" s="42" customFormat="1" ht="15">
      <c r="B84" s="51"/>
      <c r="C84" s="51"/>
      <c r="E84" s="51"/>
    </row>
    <row r="85" spans="2:3" s="42" customFormat="1" ht="15">
      <c r="B85" s="51"/>
      <c r="C85" s="51"/>
    </row>
    <row r="86" spans="2:5" s="42" customFormat="1" ht="15">
      <c r="B86" s="51"/>
      <c r="C86" s="51"/>
      <c r="E86" s="51"/>
    </row>
    <row r="87" spans="2:3" s="42" customFormat="1" ht="15">
      <c r="B87" s="51"/>
      <c r="C87" s="51"/>
    </row>
    <row r="88" spans="2:5" s="42" customFormat="1" ht="15">
      <c r="B88" s="51"/>
      <c r="C88" s="51"/>
      <c r="E88" s="51"/>
    </row>
    <row r="89" spans="2:3" s="42" customFormat="1" ht="15">
      <c r="B89" s="51"/>
      <c r="C89" s="51"/>
    </row>
    <row r="90" spans="2:5" s="42" customFormat="1" ht="15">
      <c r="B90" s="51"/>
      <c r="C90" s="51"/>
      <c r="E90" s="51"/>
    </row>
    <row r="91" spans="2:3" s="42" customFormat="1" ht="15">
      <c r="B91" s="51"/>
      <c r="C91" s="51"/>
    </row>
    <row r="92" spans="2:5" s="42" customFormat="1" ht="15">
      <c r="B92" s="51"/>
      <c r="C92" s="51"/>
      <c r="E92" s="51"/>
    </row>
    <row r="93" spans="2:3" s="42" customFormat="1" ht="15">
      <c r="B93" s="51"/>
      <c r="C93" s="51"/>
    </row>
    <row r="94" spans="2:5" s="42" customFormat="1" ht="15">
      <c r="B94" s="51"/>
      <c r="C94" s="51"/>
      <c r="E94" s="51"/>
    </row>
    <row r="95" spans="2:3" s="42" customFormat="1" ht="15">
      <c r="B95" s="51"/>
      <c r="C95" s="51"/>
    </row>
    <row r="96" spans="2:5" s="42" customFormat="1" ht="15">
      <c r="B96" s="51"/>
      <c r="C96" s="51"/>
      <c r="E96" s="51"/>
    </row>
    <row r="97" spans="2:3" s="42" customFormat="1" ht="15">
      <c r="B97" s="51"/>
      <c r="C97" s="51"/>
    </row>
    <row r="98" spans="2:5" s="42" customFormat="1" ht="15">
      <c r="B98" s="51"/>
      <c r="C98" s="51"/>
      <c r="E98" s="51"/>
    </row>
    <row r="99" spans="2:3" s="42" customFormat="1" ht="15">
      <c r="B99" s="51"/>
      <c r="C99" s="51"/>
    </row>
    <row r="100" spans="2:5" s="42" customFormat="1" ht="15">
      <c r="B100" s="51"/>
      <c r="C100" s="51"/>
      <c r="E100" s="51"/>
    </row>
    <row r="101" spans="2:5" s="42" customFormat="1" ht="15">
      <c r="B101" s="51"/>
      <c r="C101" s="51"/>
      <c r="E101" s="51"/>
    </row>
    <row r="102" spans="2:5" s="42" customFormat="1" ht="15">
      <c r="B102" s="51"/>
      <c r="C102" s="51"/>
      <c r="E102" s="51"/>
    </row>
    <row r="103" spans="2:3" s="42" customFormat="1" ht="15">
      <c r="B103" s="51"/>
      <c r="C103" s="51"/>
    </row>
    <row r="104" spans="2:5" s="42" customFormat="1" ht="15">
      <c r="B104" s="51"/>
      <c r="C104" s="51"/>
      <c r="E104" s="51"/>
    </row>
    <row r="105" spans="2:3" s="42" customFormat="1" ht="15">
      <c r="B105" s="51"/>
      <c r="C105" s="51"/>
    </row>
    <row r="106" spans="2:5" s="42" customFormat="1" ht="15">
      <c r="B106" s="51"/>
      <c r="C106" s="51"/>
      <c r="E106" s="51"/>
    </row>
    <row r="107" spans="2:3" s="42" customFormat="1" ht="15">
      <c r="B107" s="51"/>
      <c r="C107" s="51"/>
    </row>
    <row r="108" spans="2:5" s="42" customFormat="1" ht="15">
      <c r="B108" s="51"/>
      <c r="C108" s="51"/>
      <c r="E108" s="51"/>
    </row>
    <row r="109" spans="2:3" s="42" customFormat="1" ht="15">
      <c r="B109" s="51"/>
      <c r="C109" s="51"/>
    </row>
    <row r="110" spans="2:5" s="42" customFormat="1" ht="15">
      <c r="B110" s="51"/>
      <c r="C110" s="51"/>
      <c r="E110" s="51"/>
    </row>
    <row r="111" spans="2:3" s="42" customFormat="1" ht="15">
      <c r="B111" s="51"/>
      <c r="C111" s="51"/>
    </row>
    <row r="112" spans="2:5" s="42" customFormat="1" ht="15">
      <c r="B112" s="51"/>
      <c r="C112" s="51"/>
      <c r="E112" s="51"/>
    </row>
    <row r="113" spans="2:3" s="42" customFormat="1" ht="15">
      <c r="B113" s="51"/>
      <c r="C113" s="51"/>
    </row>
    <row r="114" spans="2:5" s="42" customFormat="1" ht="15">
      <c r="B114" s="51"/>
      <c r="C114" s="51"/>
      <c r="E114" s="51"/>
    </row>
    <row r="115" spans="2:3" s="42" customFormat="1" ht="15">
      <c r="B115" s="51"/>
      <c r="C115" s="51"/>
    </row>
    <row r="116" spans="2:5" s="42" customFormat="1" ht="15">
      <c r="B116" s="51"/>
      <c r="C116" s="51"/>
      <c r="E116" s="51"/>
    </row>
    <row r="117" s="42" customFormat="1" ht="15"/>
    <row r="118" s="42" customFormat="1" ht="15"/>
    <row r="119" s="42" customFormat="1" ht="15"/>
    <row r="120" s="42" customFormat="1" ht="15.75">
      <c r="A120" s="52"/>
    </row>
    <row r="121" spans="2:5" s="42" customFormat="1" ht="15">
      <c r="B121" s="53"/>
      <c r="C121" s="53"/>
      <c r="D121" s="53"/>
      <c r="E121" s="53"/>
    </row>
    <row r="122" spans="1:5" s="42" customFormat="1" ht="15">
      <c r="A122" s="50"/>
      <c r="B122" s="50"/>
      <c r="C122" s="50"/>
      <c r="D122" s="50"/>
      <c r="E122" s="50"/>
    </row>
    <row r="123" spans="2:3" s="42" customFormat="1" ht="15">
      <c r="B123" s="49"/>
      <c r="C123" s="49"/>
    </row>
    <row r="124" spans="2:5" s="42" customFormat="1" ht="15">
      <c r="B124" s="49"/>
      <c r="C124" s="49"/>
      <c r="D124" s="49"/>
      <c r="E124" s="49"/>
    </row>
    <row r="125" spans="2:3" s="42" customFormat="1" ht="15">
      <c r="B125" s="49"/>
      <c r="C125" s="49"/>
    </row>
    <row r="126" spans="2:5" s="42" customFormat="1" ht="15">
      <c r="B126" s="49"/>
      <c r="C126" s="49"/>
      <c r="D126" s="49"/>
      <c r="E126" s="49"/>
    </row>
    <row r="127" spans="2:3" s="42" customFormat="1" ht="15">
      <c r="B127" s="49"/>
      <c r="C127" s="49"/>
    </row>
    <row r="128" spans="2:5" s="42" customFormat="1" ht="15">
      <c r="B128" s="49"/>
      <c r="C128" s="49"/>
      <c r="D128" s="49"/>
      <c r="E128" s="49"/>
    </row>
    <row r="129" spans="2:3" s="42" customFormat="1" ht="15">
      <c r="B129" s="49"/>
      <c r="C129" s="49"/>
    </row>
    <row r="130" spans="2:5" s="42" customFormat="1" ht="15">
      <c r="B130" s="49"/>
      <c r="C130" s="49"/>
      <c r="D130" s="49"/>
      <c r="E130" s="49"/>
    </row>
    <row r="131" spans="2:3" s="42" customFormat="1" ht="15">
      <c r="B131" s="49"/>
      <c r="C131" s="49"/>
    </row>
    <row r="132" spans="2:5" s="42" customFormat="1" ht="15">
      <c r="B132" s="49"/>
      <c r="C132" s="49"/>
      <c r="D132" s="49"/>
      <c r="E132" s="49"/>
    </row>
    <row r="133" spans="2:3" s="42" customFormat="1" ht="15">
      <c r="B133" s="49"/>
      <c r="C133" s="49"/>
    </row>
    <row r="134" spans="2:5" s="42" customFormat="1" ht="15">
      <c r="B134" s="49"/>
      <c r="C134" s="49"/>
      <c r="D134" s="49"/>
      <c r="E134" s="49"/>
    </row>
    <row r="135" spans="2:3" s="42" customFormat="1" ht="15">
      <c r="B135" s="49"/>
      <c r="C135" s="49"/>
    </row>
    <row r="136" spans="2:5" s="42" customFormat="1" ht="15">
      <c r="B136" s="49"/>
      <c r="C136" s="49"/>
      <c r="D136" s="49"/>
      <c r="E136" s="49"/>
    </row>
    <row r="137" spans="2:3" s="42" customFormat="1" ht="15">
      <c r="B137" s="49"/>
      <c r="C137" s="49"/>
    </row>
    <row r="138" spans="2:5" s="42" customFormat="1" ht="15">
      <c r="B138" s="49"/>
      <c r="C138" s="49"/>
      <c r="D138" s="49"/>
      <c r="E138" s="49"/>
    </row>
    <row r="139" spans="2:3" s="42" customFormat="1" ht="15">
      <c r="B139" s="49"/>
      <c r="C139" s="49"/>
    </row>
    <row r="140" spans="2:5" s="42" customFormat="1" ht="15">
      <c r="B140" s="49"/>
      <c r="C140" s="49"/>
      <c r="D140" s="49"/>
      <c r="E140" s="49"/>
    </row>
    <row r="141" spans="2:3" s="42" customFormat="1" ht="15">
      <c r="B141" s="49"/>
      <c r="C141" s="49"/>
    </row>
    <row r="142" spans="2:5" s="42" customFormat="1" ht="15">
      <c r="B142" s="49"/>
      <c r="C142" s="49"/>
      <c r="D142" s="49"/>
      <c r="E142" s="49"/>
    </row>
    <row r="143" spans="2:3" s="42" customFormat="1" ht="15">
      <c r="B143" s="49"/>
      <c r="C143" s="49"/>
    </row>
    <row r="144" spans="2:5" s="42" customFormat="1" ht="15">
      <c r="B144" s="49"/>
      <c r="C144" s="49"/>
      <c r="D144" s="49"/>
      <c r="E144" s="49"/>
    </row>
    <row r="145" spans="2:3" s="42" customFormat="1" ht="15">
      <c r="B145" s="49"/>
      <c r="C145" s="49"/>
    </row>
    <row r="146" spans="2:5" s="42" customFormat="1" ht="15">
      <c r="B146" s="49"/>
      <c r="C146" s="49"/>
      <c r="D146" s="49"/>
      <c r="E146" s="49"/>
    </row>
    <row r="147" spans="2:3" s="42" customFormat="1" ht="15">
      <c r="B147" s="49"/>
      <c r="C147" s="49"/>
    </row>
    <row r="148" spans="2:5" s="42" customFormat="1" ht="15">
      <c r="B148" s="49"/>
      <c r="C148" s="49"/>
      <c r="D148" s="49"/>
      <c r="E148" s="49"/>
    </row>
    <row r="149" spans="2:3" s="42" customFormat="1" ht="15">
      <c r="B149" s="49"/>
      <c r="C149" s="49"/>
    </row>
    <row r="150" spans="2:5" s="42" customFormat="1" ht="15">
      <c r="B150" s="49"/>
      <c r="C150" s="49"/>
      <c r="D150" s="49"/>
      <c r="E150" s="49"/>
    </row>
    <row r="151" spans="2:3" s="42" customFormat="1" ht="15">
      <c r="B151" s="49"/>
      <c r="C151" s="49"/>
    </row>
    <row r="152" spans="2:5" s="42" customFormat="1" ht="15">
      <c r="B152" s="49"/>
      <c r="C152" s="49"/>
      <c r="D152" s="49"/>
      <c r="E152" s="49"/>
    </row>
    <row r="153" spans="2:3" s="42" customFormat="1" ht="15">
      <c r="B153" s="49"/>
      <c r="C153" s="49"/>
    </row>
    <row r="154" spans="2:5" s="42" customFormat="1" ht="15">
      <c r="B154" s="49"/>
      <c r="C154" s="49"/>
      <c r="D154" s="49"/>
      <c r="E154" s="49"/>
    </row>
    <row r="155" spans="2:3" s="42" customFormat="1" ht="15">
      <c r="B155" s="49"/>
      <c r="C155" s="49"/>
    </row>
    <row r="156" spans="2:5" s="42" customFormat="1" ht="15">
      <c r="B156" s="49"/>
      <c r="C156" s="49"/>
      <c r="D156" s="49"/>
      <c r="E156" s="49"/>
    </row>
    <row r="157" spans="2:3" s="42" customFormat="1" ht="15">
      <c r="B157" s="49"/>
      <c r="C157" s="49"/>
    </row>
    <row r="158" spans="2:5" s="42" customFormat="1" ht="15">
      <c r="B158" s="49"/>
      <c r="C158" s="49"/>
      <c r="D158" s="49"/>
      <c r="E158" s="49"/>
    </row>
    <row r="159" spans="2:3" s="42" customFormat="1" ht="15">
      <c r="B159" s="49"/>
      <c r="C159" s="49"/>
    </row>
    <row r="160" spans="2:5" s="42" customFormat="1" ht="15">
      <c r="B160" s="49"/>
      <c r="C160" s="49"/>
      <c r="D160" s="49"/>
      <c r="E160" s="49"/>
    </row>
    <row r="161" spans="2:3" s="42" customFormat="1" ht="15">
      <c r="B161" s="49"/>
      <c r="C161" s="49"/>
    </row>
    <row r="162" spans="2:5" s="42" customFormat="1" ht="15">
      <c r="B162" s="49"/>
      <c r="C162" s="49"/>
      <c r="D162" s="49"/>
      <c r="E162" s="49"/>
    </row>
    <row r="163" spans="2:3" s="42" customFormat="1" ht="15">
      <c r="B163" s="49"/>
      <c r="C163" s="49"/>
    </row>
    <row r="164" spans="2:5" s="42" customFormat="1" ht="15">
      <c r="B164" s="49"/>
      <c r="C164" s="49"/>
      <c r="D164" s="49"/>
      <c r="E164" s="49"/>
    </row>
    <row r="165" spans="2:3" s="42" customFormat="1" ht="15">
      <c r="B165" s="49"/>
      <c r="C165" s="49"/>
    </row>
    <row r="166" spans="2:5" s="42" customFormat="1" ht="15">
      <c r="B166" s="49"/>
      <c r="C166" s="49"/>
      <c r="D166" s="49"/>
      <c r="E166" s="49"/>
    </row>
    <row r="167" spans="2:3" s="42" customFormat="1" ht="15">
      <c r="B167" s="49"/>
      <c r="C167" s="49"/>
    </row>
    <row r="168" spans="2:5" s="42" customFormat="1" ht="15">
      <c r="B168" s="49"/>
      <c r="C168" s="49"/>
      <c r="D168" s="49"/>
      <c r="E168" s="49"/>
    </row>
    <row r="169" spans="2:3" s="42" customFormat="1" ht="15">
      <c r="B169" s="49"/>
      <c r="C169" s="49"/>
    </row>
    <row r="170" spans="2:5" s="42" customFormat="1" ht="15">
      <c r="B170" s="49"/>
      <c r="C170" s="49"/>
      <c r="D170" s="49"/>
      <c r="E170" s="49"/>
    </row>
    <row r="171" spans="2:3" s="42" customFormat="1" ht="15">
      <c r="B171" s="49"/>
      <c r="C171" s="49"/>
    </row>
    <row r="172" spans="2:5" s="42" customFormat="1" ht="15">
      <c r="B172" s="49"/>
      <c r="C172" s="49"/>
      <c r="D172" s="49"/>
      <c r="E172" s="49"/>
    </row>
    <row r="173" s="42" customFormat="1" ht="15"/>
    <row r="174" s="42" customFormat="1" ht="15">
      <c r="E174" s="49"/>
    </row>
    <row r="175" s="42" customFormat="1" ht="15"/>
    <row r="176" ht="15">
      <c r="E176" s="54"/>
    </row>
    <row r="185" spans="1:7" ht="15">
      <c r="A185" s="55"/>
      <c r="B185" s="43"/>
      <c r="C185" s="43"/>
      <c r="D185" s="43"/>
      <c r="E185" s="43"/>
      <c r="F185" s="43"/>
      <c r="G185" s="43"/>
    </row>
    <row r="186" spans="2:7" ht="15">
      <c r="B186" s="43"/>
      <c r="C186" s="43"/>
      <c r="D186" s="43"/>
      <c r="E186" s="43"/>
      <c r="F186" s="43"/>
      <c r="G186" s="43"/>
    </row>
    <row r="187" spans="2:7" ht="15">
      <c r="B187" s="56"/>
      <c r="C187" s="56"/>
      <c r="D187" s="56"/>
      <c r="E187" s="56"/>
      <c r="F187" s="56"/>
      <c r="G187" s="57"/>
    </row>
    <row r="188" spans="2:7" ht="15">
      <c r="B188" s="56"/>
      <c r="C188" s="56"/>
      <c r="D188" s="56"/>
      <c r="E188" s="56"/>
      <c r="F188" s="56"/>
      <c r="G188" s="57"/>
    </row>
    <row r="189" spans="2:7" ht="15">
      <c r="B189" s="56"/>
      <c r="C189" s="56"/>
      <c r="D189" s="56"/>
      <c r="E189" s="56"/>
      <c r="F189" s="56"/>
      <c r="G189" s="57"/>
    </row>
    <row r="190" spans="2:7" ht="15">
      <c r="B190" s="56"/>
      <c r="C190" s="56"/>
      <c r="D190" s="56"/>
      <c r="E190" s="56"/>
      <c r="F190" s="56"/>
      <c r="G190" s="57"/>
    </row>
    <row r="191" spans="2:7" ht="15">
      <c r="B191" s="56"/>
      <c r="C191" s="56"/>
      <c r="D191" s="56"/>
      <c r="E191" s="56"/>
      <c r="F191" s="56"/>
      <c r="G191" s="57"/>
    </row>
    <row r="192" spans="2:7" ht="15">
      <c r="B192" s="56"/>
      <c r="C192" s="56"/>
      <c r="D192" s="56"/>
      <c r="E192" s="56"/>
      <c r="F192" s="56"/>
      <c r="G192" s="57"/>
    </row>
    <row r="193" spans="2:7" ht="15">
      <c r="B193" s="56"/>
      <c r="C193" s="56"/>
      <c r="D193" s="56"/>
      <c r="E193" s="56"/>
      <c r="F193" s="56"/>
      <c r="G193" s="57"/>
    </row>
    <row r="194" spans="2:7" ht="15">
      <c r="B194" s="56"/>
      <c r="C194" s="56"/>
      <c r="D194" s="56"/>
      <c r="E194" s="56"/>
      <c r="F194" s="56"/>
      <c r="G194" s="57"/>
    </row>
    <row r="195" spans="2:7" ht="15">
      <c r="B195" s="56"/>
      <c r="C195" s="56"/>
      <c r="D195" s="56"/>
      <c r="E195" s="56"/>
      <c r="F195" s="56"/>
      <c r="G195" s="57"/>
    </row>
    <row r="196" spans="2:7" ht="15">
      <c r="B196" s="56"/>
      <c r="C196" s="56"/>
      <c r="D196" s="56"/>
      <c r="E196" s="56"/>
      <c r="F196" s="56"/>
      <c r="G196" s="57"/>
    </row>
    <row r="197" spans="2:7" ht="15">
      <c r="B197" s="56"/>
      <c r="C197" s="56"/>
      <c r="D197" s="56"/>
      <c r="E197" s="56"/>
      <c r="F197" s="56"/>
      <c r="G197" s="57"/>
    </row>
    <row r="198" spans="2:7" ht="15">
      <c r="B198" s="56"/>
      <c r="C198" s="56"/>
      <c r="D198" s="56"/>
      <c r="E198" s="56"/>
      <c r="F198" s="56"/>
      <c r="G198" s="57"/>
    </row>
    <row r="199" spans="2:7" ht="15">
      <c r="B199" s="56"/>
      <c r="C199" s="56"/>
      <c r="D199" s="56"/>
      <c r="E199" s="56"/>
      <c r="F199" s="56"/>
      <c r="G199" s="57"/>
    </row>
    <row r="200" spans="2:7" ht="15">
      <c r="B200" s="56"/>
      <c r="C200" s="56"/>
      <c r="D200" s="56"/>
      <c r="E200" s="56"/>
      <c r="F200" s="56"/>
      <c r="G200" s="57"/>
    </row>
    <row r="201" spans="2:7" ht="15">
      <c r="B201" s="56"/>
      <c r="C201" s="56"/>
      <c r="D201" s="56"/>
      <c r="E201" s="56"/>
      <c r="F201" s="56"/>
      <c r="G201" s="57"/>
    </row>
    <row r="202" spans="2:7" ht="15">
      <c r="B202" s="56"/>
      <c r="C202" s="56"/>
      <c r="D202" s="56"/>
      <c r="E202" s="56"/>
      <c r="F202" s="56"/>
      <c r="G202" s="57"/>
    </row>
    <row r="203" spans="2:7" ht="15">
      <c r="B203" s="56"/>
      <c r="C203" s="56"/>
      <c r="D203" s="56"/>
      <c r="E203" s="56"/>
      <c r="F203" s="56"/>
      <c r="G203" s="57"/>
    </row>
    <row r="204" spans="2:7" ht="15">
      <c r="B204" s="56"/>
      <c r="C204" s="56"/>
      <c r="D204" s="56"/>
      <c r="E204" s="56"/>
      <c r="F204" s="56"/>
      <c r="G204" s="57"/>
    </row>
    <row r="205" spans="2:7" ht="15">
      <c r="B205" s="56"/>
      <c r="C205" s="56"/>
      <c r="D205" s="56"/>
      <c r="E205" s="56"/>
      <c r="F205" s="56"/>
      <c r="G205" s="57"/>
    </row>
    <row r="206" spans="2:7" ht="15">
      <c r="B206" s="56"/>
      <c r="C206" s="56"/>
      <c r="D206" s="56"/>
      <c r="E206" s="56"/>
      <c r="F206" s="56"/>
      <c r="G206" s="57"/>
    </row>
    <row r="207" spans="2:7" ht="15">
      <c r="B207" s="56"/>
      <c r="C207" s="56"/>
      <c r="D207" s="56"/>
      <c r="E207" s="56"/>
      <c r="F207" s="56"/>
      <c r="G207" s="57"/>
    </row>
    <row r="208" spans="2:7" ht="15">
      <c r="B208" s="56"/>
      <c r="C208" s="56"/>
      <c r="D208" s="56"/>
      <c r="E208" s="56"/>
      <c r="F208" s="56"/>
      <c r="G208" s="57"/>
    </row>
    <row r="209" spans="2:7" ht="15">
      <c r="B209" s="56"/>
      <c r="C209" s="56"/>
      <c r="D209" s="56"/>
      <c r="E209" s="56"/>
      <c r="F209" s="56"/>
      <c r="G209" s="57"/>
    </row>
    <row r="210" spans="2:7" ht="15">
      <c r="B210" s="56"/>
      <c r="C210" s="56"/>
      <c r="D210" s="56"/>
      <c r="E210" s="56"/>
      <c r="F210" s="56"/>
      <c r="G210" s="57"/>
    </row>
    <row r="211" spans="2:7" ht="15">
      <c r="B211" s="56"/>
      <c r="C211" s="56"/>
      <c r="D211" s="56"/>
      <c r="E211" s="56"/>
      <c r="F211" s="56"/>
      <c r="G211" s="57"/>
    </row>
    <row r="212" spans="2:7" ht="15">
      <c r="B212" s="56"/>
      <c r="C212" s="56"/>
      <c r="D212" s="56"/>
      <c r="E212" s="56"/>
      <c r="F212" s="56"/>
      <c r="G212" s="57"/>
    </row>
    <row r="213" spans="2:7" ht="15">
      <c r="B213" s="56"/>
      <c r="C213" s="56"/>
      <c r="D213" s="56"/>
      <c r="E213" s="56"/>
      <c r="F213" s="56"/>
      <c r="G213" s="57"/>
    </row>
    <row r="214" spans="2:7" ht="15">
      <c r="B214" s="56"/>
      <c r="C214" s="56"/>
      <c r="D214" s="56"/>
      <c r="E214" s="56"/>
      <c r="F214" s="56"/>
      <c r="G214" s="57"/>
    </row>
    <row r="215" spans="2:7" ht="15">
      <c r="B215" s="56"/>
      <c r="C215" s="56"/>
      <c r="D215" s="56"/>
      <c r="E215" s="56"/>
      <c r="F215" s="56"/>
      <c r="G215" s="57"/>
    </row>
    <row r="216" spans="2:7" ht="15">
      <c r="B216" s="56"/>
      <c r="C216" s="56"/>
      <c r="D216" s="56"/>
      <c r="E216" s="56"/>
      <c r="F216" s="56"/>
      <c r="G216" s="57"/>
    </row>
    <row r="217" spans="2:7" ht="15">
      <c r="B217" s="56"/>
      <c r="C217" s="56"/>
      <c r="D217" s="56"/>
      <c r="E217" s="56"/>
      <c r="F217" s="56"/>
      <c r="G217" s="57"/>
    </row>
  </sheetData>
  <sheetProtection/>
  <mergeCells count="2">
    <mergeCell ref="B121:C121"/>
    <mergeCell ref="D121:E12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2010-08-12T14:41:48Z</dcterms:created>
  <dcterms:modified xsi:type="dcterms:W3CDTF">2010-08-12T14:43:49Z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