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1"/>
  </bookViews>
  <sheets>
    <sheet name="Introduction" sheetId="1" r:id="rId1"/>
    <sheet name="Fig 7 end use countries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comments2.xml><?xml version="1.0" encoding="utf-8"?>
<comments xmlns="http://schemas.openxmlformats.org/spreadsheetml/2006/main">
  <authors>
    <author>Karine POLLIER</author>
  </authors>
  <commentList>
    <comment ref="C30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
</t>
        </r>
      </text>
    </comment>
    <comment ref="D30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</t>
        </r>
      </text>
    </comment>
    <comment ref="E30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</t>
        </r>
      </text>
    </comment>
    <comment ref="F30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</t>
        </r>
      </text>
    </comment>
    <comment ref="C31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
</t>
        </r>
      </text>
    </comment>
    <comment ref="D31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</t>
        </r>
      </text>
    </comment>
    <comment ref="E31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</t>
        </r>
      </text>
    </comment>
    <comment ref="F31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</t>
        </r>
      </text>
    </comment>
    <comment ref="A34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Water heating including in space heating
</t>
        </r>
      </text>
    </comment>
    <comment ref="F36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calculated by difference total - space heating - water heating
</t>
        </r>
      </text>
    </comment>
    <comment ref="A40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No data by end uses
</t>
        </r>
      </text>
    </comment>
    <comment ref="A45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No data by end uses</t>
        </r>
      </text>
    </comment>
    <comment ref="A46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No data by end uses</t>
        </r>
      </text>
    </comment>
    <comment ref="B46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
</t>
        </r>
      </text>
    </comment>
    <comment ref="A49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No data by end uses</t>
        </r>
      </text>
    </comment>
    <comment ref="B49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2006 data
</t>
        </r>
      </text>
    </comment>
    <comment ref="B50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2005 data
</t>
        </r>
      </text>
    </comment>
  </commentList>
</comments>
</file>

<file path=xl/sharedStrings.xml><?xml version="1.0" encoding="utf-8"?>
<sst xmlns="http://schemas.openxmlformats.org/spreadsheetml/2006/main" count="209" uniqueCount="174">
  <si>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</si>
  <si>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</si>
  <si>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</si>
  <si>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</si>
  <si>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</si>
  <si>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</si>
  <si>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</si>
  <si>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</si>
  <si>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</si>
  <si>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</si>
  <si>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</si>
  <si>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</si>
  <si>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</si>
  <si>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</si>
  <si>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</si>
  <si>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</si>
  <si>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</si>
  <si>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</si>
  <si>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</si>
  <si>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</si>
  <si>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</si>
  <si>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</si>
  <si>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</si>
  <si>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</si>
  <si>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</si>
  <si>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</si>
  <si>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</si>
  <si>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</si>
  <si>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</si>
  <si>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</si>
  <si>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</si>
  <si>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</si>
  <si>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</si>
  <si>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</si>
  <si>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</si>
  <si>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</si>
  <si>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</si>
  <si>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</si>
  <si>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</si>
  <si>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</si>
  <si>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</si>
  <si>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</si>
  <si>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</si>
  <si>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</si>
  <si>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</si>
  <si>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</si>
  <si>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</si>
  <si>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</si>
  <si>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</si>
  <si>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</si>
  <si>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</si>
  <si>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</si>
  <si>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</si>
  <si>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</si>
  <si>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</si>
  <si>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</si>
  <si>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</si>
  <si>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</si>
  <si>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</si>
  <si>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</si>
  <si>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</si>
  <si>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</si>
  <si>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</si>
  <si>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</si>
  <si>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</si>
  <si>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</si>
  <si>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</si>
  <si>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</si>
  <si>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</si>
  <si>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</si>
  <si>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</si>
  <si>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</si>
  <si>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</si>
  <si>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</si>
  <si>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</si>
  <si>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</si>
  <si>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</si>
  <si>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</si>
  <si>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</si>
  <si>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</si>
  <si>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</si>
  <si>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</si>
  <si>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</si>
  <si>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</si>
  <si>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</si>
  <si>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</si>
  <si>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</si>
  <si>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</si>
  <si>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</si>
  <si>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</si>
  <si>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</si>
  <si>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</si>
  <si>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</si>
  <si>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</si>
  <si>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</si>
  <si>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</si>
  <si>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</si>
  <si>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</si>
  <si>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</si>
  <si>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</si>
  <si>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</si>
  <si>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</si>
  <si>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</si>
  <si>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</si>
  <si>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</si>
  <si>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</si>
  <si>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</si>
  <si>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</si>
  <si>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</si>
  <si>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</si>
  <si>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</si>
  <si>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</si>
  <si>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</si>
  <si>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</si>
  <si>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</si>
  <si>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</si>
  <si>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</si>
  <si>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</si>
  <si>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</si>
  <si>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</si>
  <si>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7 : Energy consumption by end uses per dwelling, 2007</t>
  </si>
  <si>
    <t>Space heating consumption: climate corrected</t>
  </si>
  <si>
    <t>Unit consumption per dwelling by end uses (2007)</t>
  </si>
  <si>
    <t>Data ordered</t>
  </si>
  <si>
    <t>total</t>
  </si>
  <si>
    <t>space heating</t>
  </si>
  <si>
    <t>water heating</t>
  </si>
  <si>
    <t>cooking</t>
  </si>
  <si>
    <t>electricity for lighting and appliances</t>
  </si>
  <si>
    <t>average</t>
  </si>
  <si>
    <t>Austria</t>
  </si>
  <si>
    <t>Malta</t>
  </si>
  <si>
    <t>Belgium</t>
  </si>
  <si>
    <t>Bulgaria</t>
  </si>
  <si>
    <t>Portugal</t>
  </si>
  <si>
    <t>Cyprus</t>
  </si>
  <si>
    <t>Spain</t>
  </si>
  <si>
    <t>Czech Republic</t>
  </si>
  <si>
    <t>Lithuania</t>
  </si>
  <si>
    <t>Denmark</t>
  </si>
  <si>
    <t>Estonia</t>
  </si>
  <si>
    <t>Romania</t>
  </si>
  <si>
    <t>Finland</t>
  </si>
  <si>
    <t>Croatia</t>
  </si>
  <si>
    <t>France</t>
  </si>
  <si>
    <t>Italy</t>
  </si>
  <si>
    <t>Germany</t>
  </si>
  <si>
    <t>Slovakia</t>
  </si>
  <si>
    <t>Greece</t>
  </si>
  <si>
    <t>Hungary</t>
  </si>
  <si>
    <t>Netherlands</t>
  </si>
  <si>
    <t>Ireland</t>
  </si>
  <si>
    <t>Poland</t>
  </si>
  <si>
    <t>EU-27</t>
  </si>
  <si>
    <t>Latvia</t>
  </si>
  <si>
    <t>Slovenia</t>
  </si>
  <si>
    <t>Luxembourg</t>
  </si>
  <si>
    <t>Czech Rep.</t>
  </si>
  <si>
    <t>Sweden</t>
  </si>
  <si>
    <t>UK</t>
  </si>
  <si>
    <t>Norway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</si>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</sst>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1"/>
      <color indexed="23"/>
      <name val="Calibri"/>
      <family val="2"/>
    </font>
    <font>
      <u val="single"/>
      <sz val="11"/>
      <color indexed="23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.2"/>
      <color indexed="8"/>
      <name val="Calibri"/>
      <family val="2"/>
    </font>
    <font>
      <sz val="10.5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90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54" applyFont="1" applyBorder="1" applyAlignment="1">
      <alignment/>
    </xf>
    <xf numFmtId="1" fontId="0" fillId="0" borderId="0" xfId="0" applyNumberFormat="1" applyAlignment="1">
      <alignment/>
    </xf>
    <xf numFmtId="1" fontId="3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36" fillId="0" borderId="4" xfId="0" applyFont="1" applyBorder="1" applyAlignment="1">
      <alignment wrapText="1"/>
    </xf>
    <xf numFmtId="0" fontId="0" fillId="0" borderId="11" xfId="0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0" fontId="36" fillId="0" borderId="4" xfId="0" applyFont="1" applyBorder="1" applyAlignment="1">
      <alignment/>
    </xf>
    <xf numFmtId="180" fontId="36" fillId="0" borderId="4" xfId="0" applyNumberFormat="1" applyFont="1" applyFill="1" applyBorder="1" applyAlignment="1">
      <alignment/>
    </xf>
    <xf numFmtId="180" fontId="36" fillId="0" borderId="4" xfId="0" applyNumberFormat="1" applyFont="1" applyBorder="1" applyAlignment="1">
      <alignment/>
    </xf>
    <xf numFmtId="0" fontId="0" fillId="0" borderId="14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20" borderId="15" xfId="0" applyNumberFormat="1" applyFill="1" applyBorder="1" applyAlignment="1">
      <alignment/>
    </xf>
    <xf numFmtId="2" fontId="0" fillId="23" borderId="0" xfId="0" applyNumberFormat="1" applyFill="1" applyBorder="1" applyAlignment="1">
      <alignment/>
    </xf>
    <xf numFmtId="2" fontId="0" fillId="23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Fill="1" applyAlignment="1">
      <alignment/>
    </xf>
    <xf numFmtId="9" fontId="0" fillId="0" borderId="0" xfId="54" applyFon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54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36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37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38" fillId="0" borderId="0" xfId="0" applyFont="1" applyFill="1" applyAlignment="1">
      <alignment/>
    </xf>
    <xf numFmtId="2" fontId="39" fillId="0" borderId="0" xfId="0" applyNumberFormat="1" applyFont="1" applyFill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725"/>
          <c:w val="0.961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 end use countries'!$R$28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 end use countries'!$Q$29:$Q$57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Romania</c:v>
                </c:pt>
                <c:pt idx="7">
                  <c:v>Croatia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Netherlands</c:v>
                </c:pt>
                <c:pt idx="12">
                  <c:v>Poland</c:v>
                </c:pt>
                <c:pt idx="13">
                  <c:v>EU-27</c:v>
                </c:pt>
                <c:pt idx="14">
                  <c:v>Hungary</c:v>
                </c:pt>
                <c:pt idx="15">
                  <c:v>Slovenia</c:v>
                </c:pt>
                <c:pt idx="16">
                  <c:v>Germany</c:v>
                </c:pt>
                <c:pt idx="17">
                  <c:v>Czech Rep.</c:v>
                </c:pt>
                <c:pt idx="18">
                  <c:v>Latvia</c:v>
                </c:pt>
                <c:pt idx="19">
                  <c:v>France</c:v>
                </c:pt>
                <c:pt idx="20">
                  <c:v>Estonia</c:v>
                </c:pt>
                <c:pt idx="21">
                  <c:v>Sweden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Ireland</c:v>
                </c:pt>
                <c:pt idx="27">
                  <c:v>Belgium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countries'!$R$29:$R$57</c:f>
              <c:numCache>
                <c:ptCount val="29"/>
                <c:pt idx="1">
                  <c:v>0.48048968291980587</c:v>
                </c:pt>
                <c:pt idx="3">
                  <c:v>0.44591196776435493</c:v>
                </c:pt>
                <c:pt idx="4">
                  <c:v>0.7498804983646321</c:v>
                </c:pt>
                <c:pt idx="5">
                  <c:v>0.404382312022998</c:v>
                </c:pt>
                <c:pt idx="6">
                  <c:v>0.5758948813234944</c:v>
                </c:pt>
                <c:pt idx="7">
                  <c:v>0.7462737017048887</c:v>
                </c:pt>
                <c:pt idx="8">
                  <c:v>0.9384337239817501</c:v>
                </c:pt>
                <c:pt idx="9">
                  <c:v>0.9457091324332771</c:v>
                </c:pt>
                <c:pt idx="10">
                  <c:v>0.959454086050394</c:v>
                </c:pt>
                <c:pt idx="11">
                  <c:v>0.9427006026162237</c:v>
                </c:pt>
                <c:pt idx="13">
                  <c:v>1.045045</c:v>
                </c:pt>
                <c:pt idx="15">
                  <c:v>1.1707946982422925</c:v>
                </c:pt>
                <c:pt idx="16">
                  <c:v>1.2056784038701098</c:v>
                </c:pt>
                <c:pt idx="17">
                  <c:v>1.1513644691267362</c:v>
                </c:pt>
                <c:pt idx="18">
                  <c:v>1.2188223439806158</c:v>
                </c:pt>
                <c:pt idx="19">
                  <c:v>1.1575972212905472</c:v>
                </c:pt>
                <c:pt idx="20">
                  <c:v>1.046065808791011</c:v>
                </c:pt>
                <c:pt idx="21">
                  <c:v>1.0376267140756186</c:v>
                </c:pt>
                <c:pt idx="22">
                  <c:v>1.5442675384998596</c:v>
                </c:pt>
                <c:pt idx="23">
                  <c:v>1.0936038269998087</c:v>
                </c:pt>
                <c:pt idx="24">
                  <c:v>0.9936882549886831</c:v>
                </c:pt>
                <c:pt idx="25">
                  <c:v>1.4884588729323098</c:v>
                </c:pt>
                <c:pt idx="26">
                  <c:v>1.455245151790493</c:v>
                </c:pt>
                <c:pt idx="27">
                  <c:v>1.4730059383373124</c:v>
                </c:pt>
                <c:pt idx="28">
                  <c:v>1.329630785272989</c:v>
                </c:pt>
              </c:numCache>
            </c:numRef>
          </c:val>
        </c:ser>
        <c:ser>
          <c:idx val="1"/>
          <c:order val="1"/>
          <c:tx>
            <c:strRef>
              <c:f>'Fig 7 end use countries'!$S$28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 end use countries'!$Q$29:$Q$57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Romania</c:v>
                </c:pt>
                <c:pt idx="7">
                  <c:v>Croatia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Netherlands</c:v>
                </c:pt>
                <c:pt idx="12">
                  <c:v>Poland</c:v>
                </c:pt>
                <c:pt idx="13">
                  <c:v>EU-27</c:v>
                </c:pt>
                <c:pt idx="14">
                  <c:v>Hungary</c:v>
                </c:pt>
                <c:pt idx="15">
                  <c:v>Slovenia</c:v>
                </c:pt>
                <c:pt idx="16">
                  <c:v>Germany</c:v>
                </c:pt>
                <c:pt idx="17">
                  <c:v>Czech Rep.</c:v>
                </c:pt>
                <c:pt idx="18">
                  <c:v>Latvia</c:v>
                </c:pt>
                <c:pt idx="19">
                  <c:v>France</c:v>
                </c:pt>
                <c:pt idx="20">
                  <c:v>Estonia</c:v>
                </c:pt>
                <c:pt idx="21">
                  <c:v>Sweden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Ireland</c:v>
                </c:pt>
                <c:pt idx="27">
                  <c:v>Belgium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countries'!$S$29:$S$57</c:f>
              <c:numCache>
                <c:ptCount val="29"/>
                <c:pt idx="1">
                  <c:v>0.049006622516556284</c:v>
                </c:pt>
                <c:pt idx="3">
                  <c:v>0.2847138903711793</c:v>
                </c:pt>
                <c:pt idx="4">
                  <c:v>0.07662089589748737</c:v>
                </c:pt>
                <c:pt idx="5">
                  <c:v>0.218772053634439</c:v>
                </c:pt>
                <c:pt idx="6">
                  <c:v>0.16353544152052069</c:v>
                </c:pt>
                <c:pt idx="7">
                  <c:v>0.12813727147634724</c:v>
                </c:pt>
                <c:pt idx="8">
                  <c:v>0.10151266241751085</c:v>
                </c:pt>
                <c:pt idx="9">
                  <c:v>0.09318975552968568</c:v>
                </c:pt>
                <c:pt idx="10">
                  <c:v>0.08908828831820198</c:v>
                </c:pt>
                <c:pt idx="11">
                  <c:v>0.24926676540892492</c:v>
                </c:pt>
                <c:pt idx="13">
                  <c:v>0.22077089590912438</c:v>
                </c:pt>
                <c:pt idx="15">
                  <c:v>0.13680180296205163</c:v>
                </c:pt>
                <c:pt idx="16">
                  <c:v>0.16160220727325378</c:v>
                </c:pt>
                <c:pt idx="17">
                  <c:v>0.23502761191366117</c:v>
                </c:pt>
                <c:pt idx="18">
                  <c:v>0.18728758169934642</c:v>
                </c:pt>
                <c:pt idx="19">
                  <c:v>0.15605847486281924</c:v>
                </c:pt>
                <c:pt idx="20">
                  <c:v>0.332858771786936</c:v>
                </c:pt>
                <c:pt idx="21">
                  <c:v>0.36780583508739173</c:v>
                </c:pt>
                <c:pt idx="23">
                  <c:v>0.44269740953134273</c:v>
                </c:pt>
                <c:pt idx="24">
                  <c:v>0.39757869249394673</c:v>
                </c:pt>
                <c:pt idx="25">
                  <c:v>0.22296268023748939</c:v>
                </c:pt>
                <c:pt idx="26">
                  <c:v>0.33007605644880167</c:v>
                </c:pt>
                <c:pt idx="27">
                  <c:v>0.38543866329686505</c:v>
                </c:pt>
                <c:pt idx="28">
                  <c:v>0.4835007399540885</c:v>
                </c:pt>
              </c:numCache>
            </c:numRef>
          </c:val>
        </c:ser>
        <c:ser>
          <c:idx val="2"/>
          <c:order val="2"/>
          <c:tx>
            <c:strRef>
              <c:f>'Fig 7 end use countries'!$T$28</c:f>
              <c:strCache>
                <c:ptCount val="1"/>
                <c:pt idx="0">
                  <c:v>cooking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 end use countries'!$Q$29:$Q$57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Romania</c:v>
                </c:pt>
                <c:pt idx="7">
                  <c:v>Croatia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Netherlands</c:v>
                </c:pt>
                <c:pt idx="12">
                  <c:v>Poland</c:v>
                </c:pt>
                <c:pt idx="13">
                  <c:v>EU-27</c:v>
                </c:pt>
                <c:pt idx="14">
                  <c:v>Hungary</c:v>
                </c:pt>
                <c:pt idx="15">
                  <c:v>Slovenia</c:v>
                </c:pt>
                <c:pt idx="16">
                  <c:v>Germany</c:v>
                </c:pt>
                <c:pt idx="17">
                  <c:v>Czech Rep.</c:v>
                </c:pt>
                <c:pt idx="18">
                  <c:v>Latvia</c:v>
                </c:pt>
                <c:pt idx="19">
                  <c:v>France</c:v>
                </c:pt>
                <c:pt idx="20">
                  <c:v>Estonia</c:v>
                </c:pt>
                <c:pt idx="21">
                  <c:v>Sweden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Ireland</c:v>
                </c:pt>
                <c:pt idx="27">
                  <c:v>Belgium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countries'!$T$29:$T$57</c:f>
              <c:numCache>
                <c:ptCount val="29"/>
                <c:pt idx="1">
                  <c:v>0.05066225165562914</c:v>
                </c:pt>
                <c:pt idx="3">
                  <c:v>0.07074099353445602</c:v>
                </c:pt>
                <c:pt idx="4">
                  <c:v>0.1049706273795577</c:v>
                </c:pt>
                <c:pt idx="5">
                  <c:v>0.1834862385321101</c:v>
                </c:pt>
                <c:pt idx="6">
                  <c:v>0.3455860366872777</c:v>
                </c:pt>
                <c:pt idx="7">
                  <c:v>0.14360702778583145</c:v>
                </c:pt>
                <c:pt idx="8">
                  <c:v>0.055707646337563865</c:v>
                </c:pt>
                <c:pt idx="9">
                  <c:v>0.14515176654192544</c:v>
                </c:pt>
                <c:pt idx="10">
                  <c:v>0.08634387597232007</c:v>
                </c:pt>
                <c:pt idx="11">
                  <c:v>0.054203193969878716</c:v>
                </c:pt>
                <c:pt idx="13">
                  <c:v>0.06015843732901671</c:v>
                </c:pt>
                <c:pt idx="15">
                  <c:v>0.058246802410222405</c:v>
                </c:pt>
                <c:pt idx="16">
                  <c:v>0.04260363219556422</c:v>
                </c:pt>
                <c:pt idx="17">
                  <c:v>0.07289035291238125</c:v>
                </c:pt>
                <c:pt idx="18">
                  <c:v>0.11112200435729848</c:v>
                </c:pt>
                <c:pt idx="19">
                  <c:v>0.0912030047899593</c:v>
                </c:pt>
                <c:pt idx="20">
                  <c:v>0.19011565401531194</c:v>
                </c:pt>
                <c:pt idx="21">
                  <c:v>0.04900637995022991</c:v>
                </c:pt>
                <c:pt idx="22">
                  <c:v>0.02606558612891067</c:v>
                </c:pt>
                <c:pt idx="23">
                  <c:v>0.050454736009491796</c:v>
                </c:pt>
                <c:pt idx="24">
                  <c:v>0.07941888619854721</c:v>
                </c:pt>
                <c:pt idx="25">
                  <c:v>0.033939214023183485</c:v>
                </c:pt>
                <c:pt idx="26">
                  <c:v>0.07624440707496269</c:v>
                </c:pt>
                <c:pt idx="27">
                  <c:v>0.07103529565352916</c:v>
                </c:pt>
              </c:numCache>
            </c:numRef>
          </c:val>
        </c:ser>
        <c:ser>
          <c:idx val="3"/>
          <c:order val="3"/>
          <c:tx>
            <c:strRef>
              <c:f>'Fig 7 end use countries'!$U$28</c:f>
              <c:strCache>
                <c:ptCount val="1"/>
                <c:pt idx="0">
                  <c:v>electricity for lighting and appliances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 end use countries'!$Q$29:$Q$57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Romania</c:v>
                </c:pt>
                <c:pt idx="7">
                  <c:v>Croatia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Netherlands</c:v>
                </c:pt>
                <c:pt idx="12">
                  <c:v>Poland</c:v>
                </c:pt>
                <c:pt idx="13">
                  <c:v>EU-27</c:v>
                </c:pt>
                <c:pt idx="14">
                  <c:v>Hungary</c:v>
                </c:pt>
                <c:pt idx="15">
                  <c:v>Slovenia</c:v>
                </c:pt>
                <c:pt idx="16">
                  <c:v>Germany</c:v>
                </c:pt>
                <c:pt idx="17">
                  <c:v>Czech Rep.</c:v>
                </c:pt>
                <c:pt idx="18">
                  <c:v>Latvia</c:v>
                </c:pt>
                <c:pt idx="19">
                  <c:v>France</c:v>
                </c:pt>
                <c:pt idx="20">
                  <c:v>Estonia</c:v>
                </c:pt>
                <c:pt idx="21">
                  <c:v>Sweden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Ireland</c:v>
                </c:pt>
                <c:pt idx="27">
                  <c:v>Belgium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countries'!$U$29:$U$57</c:f>
              <c:numCache>
                <c:ptCount val="29"/>
                <c:pt idx="1">
                  <c:v>0.15298013245033112</c:v>
                </c:pt>
                <c:pt idx="3">
                  <c:v>0.19192595028604756</c:v>
                </c:pt>
                <c:pt idx="4">
                  <c:v>0.13255414990265313</c:v>
                </c:pt>
                <c:pt idx="5">
                  <c:v>0.31404375441072696</c:v>
                </c:pt>
                <c:pt idx="6">
                  <c:v>0.08755582723082024</c:v>
                </c:pt>
                <c:pt idx="7">
                  <c:v>0.22974077558004793</c:v>
                </c:pt>
                <c:pt idx="8">
                  <c:v>0.20558447731749868</c:v>
                </c:pt>
                <c:pt idx="9">
                  <c:v>0.19604190919674033</c:v>
                </c:pt>
                <c:pt idx="10">
                  <c:v>0.2545662848869755</c:v>
                </c:pt>
                <c:pt idx="11">
                  <c:v>0.23261940725315658</c:v>
                </c:pt>
                <c:pt idx="13">
                  <c:v>0.22597091986070567</c:v>
                </c:pt>
                <c:pt idx="15">
                  <c:v>0.21458462867959924</c:v>
                </c:pt>
                <c:pt idx="16">
                  <c:v>0.20812648629477098</c:v>
                </c:pt>
                <c:pt idx="17">
                  <c:v>0.16249063030630614</c:v>
                </c:pt>
                <c:pt idx="18">
                  <c:v>0.12382352941176468</c:v>
                </c:pt>
                <c:pt idx="19">
                  <c:v>0.2385165001811487</c:v>
                </c:pt>
                <c:pt idx="20">
                  <c:v>0.09009122006841505</c:v>
                </c:pt>
                <c:pt idx="21">
                  <c:v>0.3175142485192901</c:v>
                </c:pt>
                <c:pt idx="22">
                  <c:v>0.26660309084055783</c:v>
                </c:pt>
                <c:pt idx="23">
                  <c:v>0.26550800870081076</c:v>
                </c:pt>
                <c:pt idx="24">
                  <c:v>0.4750605326876513</c:v>
                </c:pt>
                <c:pt idx="25">
                  <c:v>0.23680887757986993</c:v>
                </c:pt>
                <c:pt idx="26">
                  <c:v>0.24138307962299035</c:v>
                </c:pt>
                <c:pt idx="27">
                  <c:v>0.2414404040928578</c:v>
                </c:pt>
                <c:pt idx="28">
                  <c:v>0.40678092715338754</c:v>
                </c:pt>
              </c:numCache>
            </c:numRef>
          </c:val>
        </c:ser>
        <c:ser>
          <c:idx val="4"/>
          <c:order val="4"/>
          <c:tx>
            <c:strRef>
              <c:f>'Fig 7 end use countries'!$V$28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 end use countries'!$Q$29:$Q$57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Romania</c:v>
                </c:pt>
                <c:pt idx="7">
                  <c:v>Croatia</c:v>
                </c:pt>
                <c:pt idx="8">
                  <c:v>Italy</c:v>
                </c:pt>
                <c:pt idx="9">
                  <c:v>Slovakia</c:v>
                </c:pt>
                <c:pt idx="10">
                  <c:v>Greece</c:v>
                </c:pt>
                <c:pt idx="11">
                  <c:v>Netherlands</c:v>
                </c:pt>
                <c:pt idx="12">
                  <c:v>Poland</c:v>
                </c:pt>
                <c:pt idx="13">
                  <c:v>EU-27</c:v>
                </c:pt>
                <c:pt idx="14">
                  <c:v>Hungary</c:v>
                </c:pt>
                <c:pt idx="15">
                  <c:v>Slovenia</c:v>
                </c:pt>
                <c:pt idx="16">
                  <c:v>Germany</c:v>
                </c:pt>
                <c:pt idx="17">
                  <c:v>Czech Rep.</c:v>
                </c:pt>
                <c:pt idx="18">
                  <c:v>Latvia</c:v>
                </c:pt>
                <c:pt idx="19">
                  <c:v>France</c:v>
                </c:pt>
                <c:pt idx="20">
                  <c:v>Estonia</c:v>
                </c:pt>
                <c:pt idx="21">
                  <c:v>Sweden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Ireland</c:v>
                </c:pt>
                <c:pt idx="27">
                  <c:v>Belgium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countries'!$V$29:$V$57</c:f>
              <c:numCache>
                <c:ptCount val="29"/>
                <c:pt idx="0">
                  <c:v>0.624507404551695</c:v>
                </c:pt>
                <c:pt idx="2">
                  <c:v>0.8558809904596003</c:v>
                </c:pt>
                <c:pt idx="12">
                  <c:v>1.5019486686192989</c:v>
                </c:pt>
                <c:pt idx="14">
                  <c:v>1.5645483207376114</c:v>
                </c:pt>
              </c:numCache>
            </c:numRef>
          </c:val>
        </c:ser>
        <c:overlap val="100"/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toe/dwelling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2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5"/>
          <c:y val="0.93925"/>
          <c:w val="0.69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133350</xdr:rowOff>
    </xdr:from>
    <xdr:to>
      <xdr:col>9</xdr:col>
      <xdr:colOff>523875</xdr:colOff>
      <xdr:row>24</xdr:row>
      <xdr:rowOff>28575</xdr:rowOff>
    </xdr:to>
    <xdr:graphicFrame>
      <xdr:nvGraphicFramePr>
        <xdr:cNvPr id="1" name="Graphique 3"/>
        <xdr:cNvGraphicFramePr/>
      </xdr:nvGraphicFramePr>
      <xdr:xfrm>
        <a:off x="295275" y="323850"/>
        <a:ext cx="77343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507">
          <cell r="U507">
            <v>1.8174715476129302</v>
          </cell>
        </row>
        <row r="508">
          <cell r="U508">
            <v>1.6712864078058507</v>
          </cell>
        </row>
        <row r="509">
          <cell r="U509">
            <v>2.1349951457951923</v>
          </cell>
        </row>
        <row r="513">
          <cell r="U513">
            <v>1.5645483207376114</v>
          </cell>
        </row>
        <row r="518">
          <cell r="U518">
            <v>3.94246063649425</v>
          </cell>
        </row>
        <row r="519">
          <cell r="T519">
            <v>0.624507404551695</v>
          </cell>
        </row>
        <row r="521">
          <cell r="U521">
            <v>1.5019486686192989</v>
          </cell>
        </row>
        <row r="522">
          <cell r="T522">
            <v>0.8558809904596003</v>
          </cell>
        </row>
        <row r="524">
          <cell r="U524">
            <v>1.3800925637016286</v>
          </cell>
        </row>
        <row r="538">
          <cell r="U538">
            <v>1.4884588729323098</v>
          </cell>
        </row>
        <row r="539">
          <cell r="T539">
            <v>1.4730059383373124</v>
          </cell>
        </row>
        <row r="540">
          <cell r="T540">
            <v>0.48048968291980587</v>
          </cell>
        </row>
        <row r="541">
          <cell r="U541">
            <v>0.404382312022998</v>
          </cell>
        </row>
        <row r="542">
          <cell r="U542">
            <v>1.1513644691267362</v>
          </cell>
        </row>
        <row r="543">
          <cell r="U543">
            <v>1.5442675384998596</v>
          </cell>
        </row>
        <row r="544">
          <cell r="U544">
            <v>1.046065808791011</v>
          </cell>
        </row>
        <row r="545">
          <cell r="U545">
            <v>1.329630785272989</v>
          </cell>
        </row>
        <row r="546">
          <cell r="U546">
            <v>1.1575972212905472</v>
          </cell>
        </row>
        <row r="547">
          <cell r="U547">
            <v>1.2056784038701098</v>
          </cell>
        </row>
        <row r="548">
          <cell r="U548">
            <v>0.959454086050394</v>
          </cell>
        </row>
        <row r="550">
          <cell r="U550">
            <v>1.455245151790493</v>
          </cell>
        </row>
        <row r="551">
          <cell r="U551">
            <v>0.9384337239817501</v>
          </cell>
        </row>
        <row r="552">
          <cell r="U552">
            <v>1.2188223439806158</v>
          </cell>
        </row>
        <row r="553">
          <cell r="U553">
            <v>0.7498804983646321</v>
          </cell>
        </row>
        <row r="556">
          <cell r="U556">
            <v>0.9427006026162237</v>
          </cell>
        </row>
        <row r="557">
          <cell r="U557">
            <v>1.0643348993000745</v>
          </cell>
        </row>
        <row r="559">
          <cell r="S559">
            <v>0.5758948813234944</v>
          </cell>
        </row>
        <row r="560">
          <cell r="U560">
            <v>0.9457091324332771</v>
          </cell>
        </row>
        <row r="561">
          <cell r="U561">
            <v>1.1707946982422925</v>
          </cell>
        </row>
        <row r="562">
          <cell r="U562">
            <v>0.44591196776435493</v>
          </cell>
        </row>
        <row r="563">
          <cell r="U563">
            <v>1.0376267140756186</v>
          </cell>
        </row>
        <row r="564">
          <cell r="U564">
            <v>1.0936038269998087</v>
          </cell>
        </row>
        <row r="565">
          <cell r="U565">
            <v>1.045045</v>
          </cell>
        </row>
        <row r="566">
          <cell r="U566">
            <v>0.7462737017048887</v>
          </cell>
        </row>
        <row r="567">
          <cell r="U567">
            <v>0.9936882549886831</v>
          </cell>
        </row>
        <row r="574">
          <cell r="U574">
            <v>0.22296268023748939</v>
          </cell>
        </row>
        <row r="575">
          <cell r="T575">
            <v>0.38543866329686505</v>
          </cell>
        </row>
        <row r="576">
          <cell r="T576">
            <v>0.049006622516556284</v>
          </cell>
        </row>
        <row r="577">
          <cell r="U577">
            <v>0.218772053634439</v>
          </cell>
        </row>
        <row r="578">
          <cell r="U578">
            <v>0.23502761191366117</v>
          </cell>
        </row>
        <row r="580">
          <cell r="U580">
            <v>0.332858771786936</v>
          </cell>
        </row>
        <row r="581">
          <cell r="U581">
            <v>0.4835007399540885</v>
          </cell>
        </row>
        <row r="582">
          <cell r="U582">
            <v>0.15605847486281924</v>
          </cell>
        </row>
        <row r="583">
          <cell r="U583">
            <v>0.16160220727325378</v>
          </cell>
        </row>
        <row r="584">
          <cell r="U584">
            <v>0.08908828831820198</v>
          </cell>
        </row>
        <row r="586">
          <cell r="U586">
            <v>0.33007605644880167</v>
          </cell>
        </row>
        <row r="587">
          <cell r="U587">
            <v>0.10151266241751085</v>
          </cell>
        </row>
        <row r="588">
          <cell r="U588">
            <v>0.18728758169934642</v>
          </cell>
        </row>
        <row r="589">
          <cell r="U589">
            <v>0.07662089589748737</v>
          </cell>
        </row>
        <row r="592">
          <cell r="U592">
            <v>0.24926676540892492</v>
          </cell>
        </row>
        <row r="595">
          <cell r="S595">
            <v>0.16353544152052069</v>
          </cell>
        </row>
        <row r="596">
          <cell r="U596">
            <v>0.09318975552968568</v>
          </cell>
        </row>
        <row r="597">
          <cell r="U597">
            <v>0.13680180296205163</v>
          </cell>
        </row>
        <row r="598">
          <cell r="U598">
            <v>0.2847138903711793</v>
          </cell>
        </row>
        <row r="599">
          <cell r="U599">
            <v>0.36780583508739173</v>
          </cell>
        </row>
        <row r="600">
          <cell r="U600">
            <v>0.44269740953134273</v>
          </cell>
        </row>
        <row r="601">
          <cell r="U601">
            <v>0.22077089590912438</v>
          </cell>
        </row>
        <row r="602">
          <cell r="U602">
            <v>0.12813727147634724</v>
          </cell>
        </row>
        <row r="603">
          <cell r="U603">
            <v>0.39757869249394673</v>
          </cell>
        </row>
        <row r="610">
          <cell r="U610">
            <v>0.033939214023183485</v>
          </cell>
        </row>
        <row r="611">
          <cell r="T611">
            <v>0.07103529565352916</v>
          </cell>
        </row>
        <row r="612">
          <cell r="T612">
            <v>0.05066225165562914</v>
          </cell>
        </row>
        <row r="613">
          <cell r="U613">
            <v>0.1834862385321101</v>
          </cell>
        </row>
        <row r="614">
          <cell r="U614">
            <v>0.07289035291238125</v>
          </cell>
        </row>
        <row r="615">
          <cell r="U615">
            <v>0.02606558612891067</v>
          </cell>
        </row>
        <row r="616">
          <cell r="U616">
            <v>0.19011565401531194</v>
          </cell>
        </row>
        <row r="618">
          <cell r="U618">
            <v>0.0912030047899593</v>
          </cell>
        </row>
        <row r="619">
          <cell r="U619">
            <v>0.04260363219556422</v>
          </cell>
        </row>
        <row r="620">
          <cell r="U620">
            <v>0.08634387597232007</v>
          </cell>
        </row>
        <row r="622">
          <cell r="U622">
            <v>0.07624440707496269</v>
          </cell>
        </row>
        <row r="623">
          <cell r="U623">
            <v>0.055707646337563865</v>
          </cell>
        </row>
        <row r="624">
          <cell r="U624">
            <v>0.11112200435729848</v>
          </cell>
        </row>
        <row r="625">
          <cell r="U625">
            <v>0.1049706273795577</v>
          </cell>
        </row>
        <row r="628">
          <cell r="U628">
            <v>0.054203193969878716</v>
          </cell>
        </row>
        <row r="631">
          <cell r="S631">
            <v>0.3455860366872777</v>
          </cell>
        </row>
        <row r="633">
          <cell r="U633">
            <v>0.058246802410222405</v>
          </cell>
        </row>
        <row r="634">
          <cell r="U634">
            <v>0.07074099353445602</v>
          </cell>
        </row>
        <row r="635">
          <cell r="U635">
            <v>0.04900637995022991</v>
          </cell>
        </row>
        <row r="636">
          <cell r="U636">
            <v>0.050454736009491796</v>
          </cell>
        </row>
        <row r="637">
          <cell r="U637">
            <v>0.06015843732901671</v>
          </cell>
        </row>
        <row r="638">
          <cell r="U638">
            <v>0.14360702778583145</v>
          </cell>
        </row>
        <row r="639">
          <cell r="U639">
            <v>0.07941888619854721</v>
          </cell>
        </row>
        <row r="646">
          <cell r="U646">
            <v>2753.59159976593</v>
          </cell>
        </row>
        <row r="647">
          <cell r="T647">
            <v>2807.446559219277</v>
          </cell>
        </row>
        <row r="648">
          <cell r="T648">
            <v>1778.838749422455</v>
          </cell>
        </row>
        <row r="649">
          <cell r="U649">
            <v>3651.6715629154296</v>
          </cell>
        </row>
        <row r="650">
          <cell r="U650">
            <v>1889.4259337942576</v>
          </cell>
        </row>
        <row r="651">
          <cell r="U651">
            <v>3100.035940006487</v>
          </cell>
        </row>
        <row r="652">
          <cell r="U652">
            <v>1047.5723263769194</v>
          </cell>
        </row>
        <row r="653">
          <cell r="U653">
            <v>4730.010780853344</v>
          </cell>
        </row>
        <row r="654">
          <cell r="U654">
            <v>2773.447676524985</v>
          </cell>
        </row>
        <row r="655">
          <cell r="U655">
            <v>2420.075422032221</v>
          </cell>
        </row>
        <row r="656">
          <cell r="U656">
            <v>2960.073080081111</v>
          </cell>
        </row>
        <row r="658">
          <cell r="U658">
            <v>2806.779995616167</v>
          </cell>
        </row>
        <row r="659">
          <cell r="U659">
            <v>2390.51717811045</v>
          </cell>
        </row>
        <row r="660">
          <cell r="U660">
            <v>1439.8084815321477</v>
          </cell>
        </row>
        <row r="661">
          <cell r="U661">
            <v>1541.327324449455</v>
          </cell>
        </row>
        <row r="664">
          <cell r="U664">
            <v>2704.8768285250767</v>
          </cell>
        </row>
        <row r="667">
          <cell r="S667">
            <v>1018.0910143118633</v>
          </cell>
        </row>
        <row r="668">
          <cell r="U668">
            <v>2279.5570836830275</v>
          </cell>
        </row>
        <row r="669">
          <cell r="U669">
            <v>2495.1701009255726</v>
          </cell>
        </row>
        <row r="670">
          <cell r="U670">
            <v>2231.6970963493904</v>
          </cell>
        </row>
        <row r="671">
          <cell r="U671">
            <v>3692.026145573141</v>
          </cell>
        </row>
        <row r="672">
          <cell r="U672">
            <v>3087.302426753614</v>
          </cell>
        </row>
        <row r="673">
          <cell r="U673">
            <v>2627.568835589601</v>
          </cell>
        </row>
        <row r="674">
          <cell r="U674">
            <v>2671.40436720986</v>
          </cell>
        </row>
        <row r="675">
          <cell r="U675">
            <v>5523.95968241455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A1" sqref="A1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161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162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163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164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165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166</v>
      </c>
      <c r="H55" s="11" t="s">
        <v>167</v>
      </c>
    </row>
    <row r="56" s="11" customFormat="1" ht="18">
      <c r="H56" s="13" t="s">
        <v>168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169</v>
      </c>
    </row>
    <row r="60" s="11" customFormat="1" ht="9" customHeight="1"/>
    <row r="61" s="11" customFormat="1" ht="18">
      <c r="B61" s="13" t="s">
        <v>170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171</v>
      </c>
      <c r="C108" s="4"/>
      <c r="D108" s="4"/>
      <c r="E108" s="4"/>
    </row>
    <row r="109" spans="1:5" ht="17.25">
      <c r="A109" s="4"/>
      <c r="B109" s="1" t="s">
        <v>172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173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72554" r:id="rId2"/>
    <oleObject progId="Equation.3" shapeId="16725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AG163"/>
  <sheetViews>
    <sheetView tabSelected="1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4" width="11.421875" style="0" customWidth="1"/>
    <col min="5" max="5" width="14.00390625" style="0" customWidth="1"/>
    <col min="6" max="16384" width="11.421875" style="0" customWidth="1"/>
  </cols>
  <sheetData>
    <row r="1" ht="15">
      <c r="A1" s="35" t="s">
        <v>120</v>
      </c>
    </row>
    <row r="2" spans="1:8" ht="18.75">
      <c r="A2" s="36"/>
      <c r="B2" s="37"/>
      <c r="C2" s="37"/>
      <c r="D2" s="37"/>
      <c r="E2" s="37"/>
      <c r="F2" s="37"/>
      <c r="G2" s="37"/>
      <c r="H2" s="38"/>
    </row>
    <row r="3" spans="1:8" ht="15">
      <c r="A3" s="37"/>
      <c r="B3" s="37"/>
      <c r="C3" s="37"/>
      <c r="D3" s="37"/>
      <c r="E3" s="37"/>
      <c r="F3" s="37"/>
      <c r="G3" s="37"/>
      <c r="H3" s="37"/>
    </row>
    <row r="4" spans="1:8" ht="15">
      <c r="A4" s="37"/>
      <c r="B4" s="37"/>
      <c r="C4" s="37"/>
      <c r="D4" s="37"/>
      <c r="E4" s="37"/>
      <c r="F4" s="37"/>
      <c r="G4" s="37"/>
      <c r="H4" s="37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37"/>
      <c r="B6" s="39"/>
      <c r="C6" s="39"/>
      <c r="D6" s="37"/>
      <c r="E6" s="37"/>
      <c r="F6" s="40"/>
      <c r="G6" s="40"/>
      <c r="H6" s="37"/>
    </row>
    <row r="7" spans="1:8" ht="15">
      <c r="A7" s="37"/>
      <c r="B7" s="39"/>
      <c r="C7" s="39"/>
      <c r="D7" s="37"/>
      <c r="E7" s="37"/>
      <c r="F7" s="40"/>
      <c r="G7" s="40"/>
      <c r="H7" s="37"/>
    </row>
    <row r="8" spans="1:8" ht="15">
      <c r="A8" s="37"/>
      <c r="B8" s="39"/>
      <c r="C8" s="39"/>
      <c r="D8" s="37"/>
      <c r="E8" s="37"/>
      <c r="F8" s="40"/>
      <c r="G8" s="40"/>
      <c r="H8" s="37"/>
    </row>
    <row r="9" spans="1:8" ht="15">
      <c r="A9" s="37"/>
      <c r="B9" s="39"/>
      <c r="C9" s="39"/>
      <c r="D9" s="37"/>
      <c r="E9" s="37"/>
      <c r="F9" s="40"/>
      <c r="G9" s="40"/>
      <c r="H9" s="37"/>
    </row>
    <row r="10" spans="1:8" ht="15">
      <c r="A10" s="37"/>
      <c r="B10" s="39"/>
      <c r="C10" s="39"/>
      <c r="D10" s="37"/>
      <c r="E10" s="37"/>
      <c r="F10" s="37"/>
      <c r="G10" s="37"/>
      <c r="H10" s="37"/>
    </row>
    <row r="11" spans="2:3" ht="15">
      <c r="B11" s="41"/>
      <c r="C11" s="41"/>
    </row>
    <row r="12" spans="2:3" ht="15">
      <c r="B12" s="41"/>
      <c r="C12" s="41"/>
    </row>
    <row r="13" spans="2:3" ht="15">
      <c r="B13" s="41"/>
      <c r="C13" s="41"/>
    </row>
    <row r="14" spans="2:3" ht="15">
      <c r="B14" s="41"/>
      <c r="C14" s="41"/>
    </row>
    <row r="15" spans="2:3" ht="15">
      <c r="B15" s="41"/>
      <c r="C15" s="41"/>
    </row>
    <row r="16" spans="2:3" ht="15">
      <c r="B16" s="41"/>
      <c r="C16" s="41"/>
    </row>
    <row r="17" spans="2:3" ht="15">
      <c r="B17" s="41"/>
      <c r="C17" s="41"/>
    </row>
    <row r="18" spans="2:3" ht="15">
      <c r="B18" s="41"/>
      <c r="C18" s="41"/>
    </row>
    <row r="19" spans="2:3" ht="15">
      <c r="B19" s="41"/>
      <c r="C19" s="41"/>
    </row>
    <row r="20" spans="2:3" ht="15">
      <c r="B20" s="41"/>
      <c r="C20" s="41"/>
    </row>
    <row r="21" spans="2:3" ht="15">
      <c r="B21" s="41"/>
      <c r="C21" s="41"/>
    </row>
    <row r="22" spans="2:3" ht="15">
      <c r="B22" s="41"/>
      <c r="C22" s="41"/>
    </row>
    <row r="23" spans="2:3" ht="15">
      <c r="B23" s="41"/>
      <c r="C23" s="41"/>
    </row>
    <row r="24" spans="2:3" ht="15">
      <c r="B24" s="41"/>
      <c r="C24" s="41"/>
    </row>
    <row r="25" spans="2:3" ht="15">
      <c r="B25" s="42" t="s">
        <v>121</v>
      </c>
      <c r="C25" s="41"/>
    </row>
    <row r="26" spans="2:3" ht="15">
      <c r="B26" s="41"/>
      <c r="C26" s="41"/>
    </row>
    <row r="27" spans="1:17" ht="19.5" thickBot="1">
      <c r="A27" s="43" t="s">
        <v>122</v>
      </c>
      <c r="Q27" t="s">
        <v>123</v>
      </c>
    </row>
    <row r="28" spans="1:22" ht="90.75" thickBot="1">
      <c r="A28" s="44"/>
      <c r="B28" s="45" t="s">
        <v>124</v>
      </c>
      <c r="C28" s="45" t="s">
        <v>125</v>
      </c>
      <c r="D28" s="45" t="s">
        <v>126</v>
      </c>
      <c r="E28" s="45" t="s">
        <v>127</v>
      </c>
      <c r="F28" s="46" t="s">
        <v>128</v>
      </c>
      <c r="Q28" s="47"/>
      <c r="R28" s="47" t="s">
        <v>125</v>
      </c>
      <c r="S28" s="47" t="s">
        <v>126</v>
      </c>
      <c r="T28" s="47" t="s">
        <v>127</v>
      </c>
      <c r="U28" s="47" t="s">
        <v>128</v>
      </c>
      <c r="V28" s="47" t="s">
        <v>129</v>
      </c>
    </row>
    <row r="29" spans="1:23" ht="15">
      <c r="A29" s="48" t="s">
        <v>130</v>
      </c>
      <c r="B29" s="49">
        <f>C29+D29+E29+F29</f>
        <v>1.9821696447728527</v>
      </c>
      <c r="C29" s="49">
        <f>'[1]ODYSSEE data'!U538</f>
        <v>1.4884588729323098</v>
      </c>
      <c r="D29" s="49">
        <f>'[1]ODYSSEE data'!U574</f>
        <v>0.22296268023748939</v>
      </c>
      <c r="E29" s="49">
        <f>'[1]ODYSSEE data'!U610</f>
        <v>0.033939214023183485</v>
      </c>
      <c r="F29" s="50">
        <f>'[1]ODYSSEE data'!U646*0.086/1000</f>
        <v>0.23680887757986993</v>
      </c>
      <c r="G29" s="51"/>
      <c r="H29" s="52"/>
      <c r="Q29" s="53" t="s">
        <v>131</v>
      </c>
      <c r="R29" s="54"/>
      <c r="S29" s="54"/>
      <c r="T29" s="54"/>
      <c r="U29" s="54"/>
      <c r="V29" s="55">
        <v>0.624507404551695</v>
      </c>
      <c r="W29" s="51">
        <v>0.624507404551695</v>
      </c>
    </row>
    <row r="30" spans="1:23" ht="15">
      <c r="A30" s="56" t="s">
        <v>132</v>
      </c>
      <c r="B30" s="57">
        <f>C30+D30+E30+F30</f>
        <v>2.1709203013805647</v>
      </c>
      <c r="C30" s="57">
        <f>'[1]ODYSSEE data'!T539</f>
        <v>1.4730059383373124</v>
      </c>
      <c r="D30" s="57">
        <f>'[1]ODYSSEE data'!T575</f>
        <v>0.38543866329686505</v>
      </c>
      <c r="E30" s="57">
        <f>'[1]ODYSSEE data'!T611</f>
        <v>0.07103529565352916</v>
      </c>
      <c r="F30" s="58">
        <f>'[1]ODYSSEE data'!T647*0.086/1000</f>
        <v>0.2414404040928578</v>
      </c>
      <c r="G30" s="51"/>
      <c r="H30" s="52"/>
      <c r="Q30" s="53" t="s">
        <v>133</v>
      </c>
      <c r="R30" s="54">
        <v>0.48048968291980587</v>
      </c>
      <c r="S30" s="54">
        <v>0.049006622516556284</v>
      </c>
      <c r="T30" s="54">
        <v>0.05066225165562914</v>
      </c>
      <c r="U30" s="54">
        <v>0.15298013245033112</v>
      </c>
      <c r="V30" s="55"/>
      <c r="W30" s="51">
        <v>0.7331386895423224</v>
      </c>
    </row>
    <row r="31" spans="1:23" ht="15">
      <c r="A31" s="56" t="s">
        <v>133</v>
      </c>
      <c r="B31" s="57">
        <f>C31+D31+E31+F31</f>
        <v>0.7331386895423224</v>
      </c>
      <c r="C31" s="57">
        <f>'[1]ODYSSEE data'!T540</f>
        <v>0.48048968291980587</v>
      </c>
      <c r="D31" s="57">
        <f>'[1]ODYSSEE data'!T576</f>
        <v>0.049006622516556284</v>
      </c>
      <c r="E31" s="57">
        <f>'[1]ODYSSEE data'!T612</f>
        <v>0.05066225165562914</v>
      </c>
      <c r="F31" s="58">
        <f>'[1]ODYSSEE data'!T648*0.086/1000</f>
        <v>0.15298013245033112</v>
      </c>
      <c r="G31" s="51"/>
      <c r="H31" s="52"/>
      <c r="Q31" s="53" t="s">
        <v>134</v>
      </c>
      <c r="R31" s="54"/>
      <c r="S31" s="54"/>
      <c r="T31" s="54"/>
      <c r="U31" s="54"/>
      <c r="V31" s="55">
        <v>0.8558809904596003</v>
      </c>
      <c r="W31" s="51">
        <v>0.8558809904596003</v>
      </c>
    </row>
    <row r="32" spans="1:23" ht="15">
      <c r="A32" s="56" t="s">
        <v>135</v>
      </c>
      <c r="B32" s="57">
        <f>C32+D32+E32+F32</f>
        <v>1.1206843586002742</v>
      </c>
      <c r="C32" s="57">
        <f>'[1]ODYSSEE data'!U541</f>
        <v>0.404382312022998</v>
      </c>
      <c r="D32" s="57">
        <f>'[1]ODYSSEE data'!U577</f>
        <v>0.218772053634439</v>
      </c>
      <c r="E32" s="57">
        <f>'[1]ODYSSEE data'!U613</f>
        <v>0.1834862385321101</v>
      </c>
      <c r="F32" s="58">
        <f>'[1]ODYSSEE data'!U649*0.086/1000</f>
        <v>0.31404375441072696</v>
      </c>
      <c r="G32" s="51"/>
      <c r="Q32" s="53" t="s">
        <v>136</v>
      </c>
      <c r="R32" s="54">
        <v>0.44591196776435493</v>
      </c>
      <c r="S32" s="54">
        <v>0.2847138903711793</v>
      </c>
      <c r="T32" s="54">
        <v>0.07074099353445602</v>
      </c>
      <c r="U32" s="54">
        <v>0.19192595028604756</v>
      </c>
      <c r="V32" s="55"/>
      <c r="W32" s="51">
        <v>0.9932928019560378</v>
      </c>
    </row>
    <row r="33" spans="1:23" ht="15">
      <c r="A33" s="56" t="s">
        <v>137</v>
      </c>
      <c r="B33" s="57">
        <f>C33+D33+E33+F33</f>
        <v>1.6217730642590846</v>
      </c>
      <c r="C33" s="57">
        <f>'[1]ODYSSEE data'!U542</f>
        <v>1.1513644691267362</v>
      </c>
      <c r="D33" s="57">
        <f>'[1]ODYSSEE data'!U578</f>
        <v>0.23502761191366117</v>
      </c>
      <c r="E33" s="57">
        <f>'[1]ODYSSEE data'!U614</f>
        <v>0.07289035291238125</v>
      </c>
      <c r="F33" s="58">
        <f>'[1]ODYSSEE data'!U650*0.086/1000</f>
        <v>0.16249063030630614</v>
      </c>
      <c r="G33" s="51"/>
      <c r="H33" s="52"/>
      <c r="Q33" s="53" t="s">
        <v>138</v>
      </c>
      <c r="R33" s="54">
        <v>0.7498804983646321</v>
      </c>
      <c r="S33" s="54">
        <v>0.07662089589748737</v>
      </c>
      <c r="T33" s="54">
        <v>0.1049706273795577</v>
      </c>
      <c r="U33" s="54">
        <v>0.13255414990265313</v>
      </c>
      <c r="V33" s="55"/>
      <c r="W33" s="51">
        <v>1.0640261715443304</v>
      </c>
    </row>
    <row r="34" spans="1:23" ht="15">
      <c r="A34" s="56" t="s">
        <v>139</v>
      </c>
      <c r="B34" s="57">
        <f>'[1]ODYSSEE data'!U507</f>
        <v>1.8174715476129302</v>
      </c>
      <c r="C34" s="57">
        <f>'[1]ODYSSEE data'!U543</f>
        <v>1.5442675384998596</v>
      </c>
      <c r="D34" s="57"/>
      <c r="E34" s="57">
        <f>'[1]ODYSSEE data'!U615</f>
        <v>0.02606558612891067</v>
      </c>
      <c r="F34" s="58">
        <f>'[1]ODYSSEE data'!U651*0.086/1000</f>
        <v>0.26660309084055783</v>
      </c>
      <c r="G34" s="51"/>
      <c r="H34" s="52"/>
      <c r="Q34" s="53" t="s">
        <v>135</v>
      </c>
      <c r="R34" s="54">
        <v>0.404382312022998</v>
      </c>
      <c r="S34" s="54">
        <v>0.218772053634439</v>
      </c>
      <c r="T34" s="54">
        <v>0.1834862385321101</v>
      </c>
      <c r="U34" s="54">
        <v>0.31404375441072696</v>
      </c>
      <c r="V34" s="55"/>
      <c r="W34" s="51">
        <v>1.1206843586002742</v>
      </c>
    </row>
    <row r="35" spans="1:23" ht="15">
      <c r="A35" s="56" t="s">
        <v>140</v>
      </c>
      <c r="B35" s="57">
        <f>'[1]ODYSSEE data'!U508</f>
        <v>1.6712864078058507</v>
      </c>
      <c r="C35" s="57">
        <f>'[1]ODYSSEE data'!U544</f>
        <v>1.046065808791011</v>
      </c>
      <c r="D35" s="57">
        <f>'[1]ODYSSEE data'!U580</f>
        <v>0.332858771786936</v>
      </c>
      <c r="E35" s="57">
        <f>'[1]ODYSSEE data'!U616</f>
        <v>0.19011565401531194</v>
      </c>
      <c r="F35" s="58">
        <f>'[1]ODYSSEE data'!U652*0.086/1000</f>
        <v>0.09009122006841505</v>
      </c>
      <c r="G35" s="51"/>
      <c r="H35" s="52"/>
      <c r="Q35" s="53" t="s">
        <v>141</v>
      </c>
      <c r="R35" s="54">
        <v>0.5758948813234944</v>
      </c>
      <c r="S35" s="54">
        <v>0.16353544152052069</v>
      </c>
      <c r="T35" s="54">
        <v>0.3455860366872777</v>
      </c>
      <c r="U35" s="54">
        <v>0.08755582723082024</v>
      </c>
      <c r="V35" s="55"/>
      <c r="W35" s="51">
        <v>1.172572186762113</v>
      </c>
    </row>
    <row r="36" spans="1:23" ht="15">
      <c r="A36" s="56" t="s">
        <v>142</v>
      </c>
      <c r="B36" s="57">
        <f>'[1]ODYSSEE data'!U509</f>
        <v>2.1349951457951923</v>
      </c>
      <c r="C36" s="57">
        <f>'[1]ODYSSEE data'!U545</f>
        <v>1.329630785272989</v>
      </c>
      <c r="D36" s="57">
        <f>'[1]ODYSSEE data'!U581</f>
        <v>0.4835007399540885</v>
      </c>
      <c r="E36" s="57"/>
      <c r="F36" s="59">
        <f>'[1]ODYSSEE data'!U653*0.086/1000</f>
        <v>0.40678092715338754</v>
      </c>
      <c r="G36" s="51"/>
      <c r="H36" s="52"/>
      <c r="Q36" s="53" t="s">
        <v>143</v>
      </c>
      <c r="R36" s="54">
        <v>0.7462737017048887</v>
      </c>
      <c r="S36" s="54">
        <v>0.12813727147634724</v>
      </c>
      <c r="T36" s="54">
        <v>0.14360702778583145</v>
      </c>
      <c r="U36" s="54">
        <v>0.22974077558004793</v>
      </c>
      <c r="V36" s="55"/>
      <c r="W36" s="51">
        <v>1.2477587765471152</v>
      </c>
    </row>
    <row r="37" spans="1:23" ht="15">
      <c r="A37" s="56" t="s">
        <v>144</v>
      </c>
      <c r="B37" s="57">
        <f>C37+D37+E37+F37</f>
        <v>1.6433752011244744</v>
      </c>
      <c r="C37" s="57">
        <f>'[1]ODYSSEE data'!U546</f>
        <v>1.1575972212905472</v>
      </c>
      <c r="D37" s="57">
        <f>'[1]ODYSSEE data'!U582</f>
        <v>0.15605847486281924</v>
      </c>
      <c r="E37" s="57">
        <f>'[1]ODYSSEE data'!U618</f>
        <v>0.0912030047899593</v>
      </c>
      <c r="F37" s="58">
        <f>'[1]ODYSSEE data'!U654*0.086/1000</f>
        <v>0.2385165001811487</v>
      </c>
      <c r="G37" s="51"/>
      <c r="H37" s="52"/>
      <c r="Q37" s="53" t="s">
        <v>145</v>
      </c>
      <c r="R37" s="54">
        <v>0.9384337239817501</v>
      </c>
      <c r="S37" s="54">
        <v>0.10151266241751085</v>
      </c>
      <c r="T37" s="54">
        <v>0.055707646337563865</v>
      </c>
      <c r="U37" s="54">
        <v>0.20558447731749868</v>
      </c>
      <c r="V37" s="55"/>
      <c r="W37" s="51">
        <v>1.3012385100543233</v>
      </c>
    </row>
    <row r="38" spans="1:23" ht="15">
      <c r="A38" s="56" t="s">
        <v>146</v>
      </c>
      <c r="B38" s="57">
        <f>C38+D38+E38+F38</f>
        <v>1.6180107296336987</v>
      </c>
      <c r="C38" s="57">
        <f>'[1]ODYSSEE data'!U547</f>
        <v>1.2056784038701098</v>
      </c>
      <c r="D38" s="57">
        <f>'[1]ODYSSEE data'!U583</f>
        <v>0.16160220727325378</v>
      </c>
      <c r="E38" s="57">
        <f>'[1]ODYSSEE data'!U619</f>
        <v>0.04260363219556422</v>
      </c>
      <c r="F38" s="58">
        <f>'[1]ODYSSEE data'!U655*0.086/1000</f>
        <v>0.20812648629477098</v>
      </c>
      <c r="G38" s="51"/>
      <c r="H38" s="52"/>
      <c r="Q38" s="53" t="s">
        <v>147</v>
      </c>
      <c r="R38" s="54">
        <v>0.9457091324332771</v>
      </c>
      <c r="S38" s="54">
        <v>0.09318975552968568</v>
      </c>
      <c r="T38" s="54">
        <v>0.14515176654192544</v>
      </c>
      <c r="U38" s="54">
        <v>0.19604190919674033</v>
      </c>
      <c r="V38" s="55"/>
      <c r="W38" s="51">
        <v>1.3800925637016286</v>
      </c>
    </row>
    <row r="39" spans="1:23" ht="15">
      <c r="A39" s="56" t="s">
        <v>148</v>
      </c>
      <c r="B39" s="57">
        <f>C39+D39+E39+F39</f>
        <v>1.3894525352278917</v>
      </c>
      <c r="C39" s="57">
        <f>'[1]ODYSSEE data'!U548</f>
        <v>0.959454086050394</v>
      </c>
      <c r="D39" s="57">
        <f>'[1]ODYSSEE data'!U584</f>
        <v>0.08908828831820198</v>
      </c>
      <c r="E39" s="57">
        <f>'[1]ODYSSEE data'!U620</f>
        <v>0.08634387597232007</v>
      </c>
      <c r="F39" s="58">
        <f>'[1]ODYSSEE data'!U656*0.086/1000</f>
        <v>0.2545662848869755</v>
      </c>
      <c r="G39" s="51"/>
      <c r="H39" s="52"/>
      <c r="Q39" s="53" t="s">
        <v>148</v>
      </c>
      <c r="R39" s="54">
        <v>0.959454086050394</v>
      </c>
      <c r="S39" s="54">
        <v>0.08908828831820198</v>
      </c>
      <c r="T39" s="54">
        <v>0.08634387597232007</v>
      </c>
      <c r="U39" s="54">
        <v>0.2545662848869755</v>
      </c>
      <c r="V39" s="55"/>
      <c r="W39" s="51">
        <v>1.3894525352278915</v>
      </c>
    </row>
    <row r="40" spans="1:23" ht="15">
      <c r="A40" s="56" t="s">
        <v>149</v>
      </c>
      <c r="B40" s="57">
        <f>'[1]ODYSSEE data'!U513</f>
        <v>1.5645483207376114</v>
      </c>
      <c r="C40" s="60"/>
      <c r="D40" s="60"/>
      <c r="E40" s="60"/>
      <c r="F40" s="61"/>
      <c r="G40" s="51"/>
      <c r="H40" s="52"/>
      <c r="Q40" s="53" t="s">
        <v>150</v>
      </c>
      <c r="R40" s="54">
        <v>0.9427006026162237</v>
      </c>
      <c r="S40" s="54">
        <v>0.24926676540892492</v>
      </c>
      <c r="T40" s="54">
        <v>0.054203193969878716</v>
      </c>
      <c r="U40" s="54">
        <v>0.23261940725315658</v>
      </c>
      <c r="V40" s="55"/>
      <c r="W40" s="51">
        <v>1.4787899692481838</v>
      </c>
    </row>
    <row r="41" spans="1:23" ht="15">
      <c r="A41" s="56" t="s">
        <v>151</v>
      </c>
      <c r="B41" s="57">
        <f>C41+D41+E41+F41</f>
        <v>2.102948694937248</v>
      </c>
      <c r="C41" s="57">
        <f>'[1]ODYSSEE data'!U550</f>
        <v>1.455245151790493</v>
      </c>
      <c r="D41" s="57">
        <f>'[1]ODYSSEE data'!U586</f>
        <v>0.33007605644880167</v>
      </c>
      <c r="E41" s="57">
        <f>'[1]ODYSSEE data'!U622</f>
        <v>0.07624440707496269</v>
      </c>
      <c r="F41" s="58">
        <f>'[1]ODYSSEE data'!U658*0.086/1000</f>
        <v>0.24138307962299035</v>
      </c>
      <c r="G41" s="51"/>
      <c r="H41" s="52"/>
      <c r="Q41" s="53" t="s">
        <v>152</v>
      </c>
      <c r="R41" s="54"/>
      <c r="S41" s="54"/>
      <c r="T41" s="54"/>
      <c r="U41" s="54"/>
      <c r="V41" s="55">
        <v>1.5019486686192989</v>
      </c>
      <c r="W41" s="51">
        <v>1.5019486686192989</v>
      </c>
    </row>
    <row r="42" spans="1:23" ht="15">
      <c r="A42" s="56" t="s">
        <v>145</v>
      </c>
      <c r="B42" s="57">
        <f>C42+D42+E42+F42</f>
        <v>1.3012385100543233</v>
      </c>
      <c r="C42" s="57">
        <f>'[1]ODYSSEE data'!U551</f>
        <v>0.9384337239817501</v>
      </c>
      <c r="D42" s="57">
        <f>'[1]ODYSSEE data'!U587</f>
        <v>0.10151266241751085</v>
      </c>
      <c r="E42" s="57">
        <f>'[1]ODYSSEE data'!U623</f>
        <v>0.055707646337563865</v>
      </c>
      <c r="F42" s="58">
        <f>'[1]ODYSSEE data'!U659*0.086/1000</f>
        <v>0.20558447731749868</v>
      </c>
      <c r="G42" s="51"/>
      <c r="H42" s="52"/>
      <c r="Q42" s="53" t="s">
        <v>153</v>
      </c>
      <c r="R42" s="54">
        <v>1.045045</v>
      </c>
      <c r="S42" s="54">
        <v>0.22077089590912438</v>
      </c>
      <c r="T42" s="54">
        <v>0.06015843732901671</v>
      </c>
      <c r="U42" s="54">
        <v>0.22597091986070567</v>
      </c>
      <c r="V42" s="55"/>
      <c r="W42" s="51">
        <v>1.5519452530988467</v>
      </c>
    </row>
    <row r="43" spans="1:23" ht="15">
      <c r="A43" s="56" t="s">
        <v>154</v>
      </c>
      <c r="B43" s="57">
        <f>C43+D43+E43+F43</f>
        <v>1.6410554594490254</v>
      </c>
      <c r="C43" s="57">
        <f>'[1]ODYSSEE data'!U552</f>
        <v>1.2188223439806158</v>
      </c>
      <c r="D43" s="57">
        <f>'[1]ODYSSEE data'!U588</f>
        <v>0.18728758169934642</v>
      </c>
      <c r="E43" s="57">
        <f>'[1]ODYSSEE data'!U624</f>
        <v>0.11112200435729848</v>
      </c>
      <c r="F43" s="58">
        <f>'[1]ODYSSEE data'!U660*0.086/1000</f>
        <v>0.12382352941176468</v>
      </c>
      <c r="G43" s="51"/>
      <c r="H43" s="52"/>
      <c r="Q43" s="53" t="s">
        <v>149</v>
      </c>
      <c r="R43" s="54"/>
      <c r="S43" s="54"/>
      <c r="T43" s="54"/>
      <c r="U43" s="54"/>
      <c r="V43" s="55">
        <v>1.5645483207376114</v>
      </c>
      <c r="W43" s="51">
        <v>1.5645483207376114</v>
      </c>
    </row>
    <row r="44" spans="1:23" ht="15">
      <c r="A44" s="56" t="s">
        <v>138</v>
      </c>
      <c r="B44" s="57">
        <f>C44+D44+E44+F44</f>
        <v>1.0640261715443304</v>
      </c>
      <c r="C44" s="57">
        <f>'[1]ODYSSEE data'!U553</f>
        <v>0.7498804983646321</v>
      </c>
      <c r="D44" s="57">
        <f>'[1]ODYSSEE data'!U589</f>
        <v>0.07662089589748737</v>
      </c>
      <c r="E44" s="57">
        <f>'[1]ODYSSEE data'!U625</f>
        <v>0.1049706273795577</v>
      </c>
      <c r="F44" s="58">
        <f>'[1]ODYSSEE data'!U661*0.086/1000</f>
        <v>0.13255414990265313</v>
      </c>
      <c r="G44" s="51"/>
      <c r="H44" s="52"/>
      <c r="Q44" s="53" t="s">
        <v>155</v>
      </c>
      <c r="R44" s="54">
        <v>1.1707946982422925</v>
      </c>
      <c r="S44" s="54">
        <v>0.13680180296205163</v>
      </c>
      <c r="T44" s="54">
        <v>0.058246802410222405</v>
      </c>
      <c r="U44" s="54">
        <v>0.21458462867959924</v>
      </c>
      <c r="V44" s="55"/>
      <c r="W44" s="51">
        <v>1.580427932294166</v>
      </c>
    </row>
    <row r="45" spans="1:23" ht="15">
      <c r="A45" s="56" t="s">
        <v>156</v>
      </c>
      <c r="B45" s="57">
        <f>'[1]ODYSSEE data'!U518</f>
        <v>3.94246063649425</v>
      </c>
      <c r="C45" s="60"/>
      <c r="D45" s="57"/>
      <c r="E45" s="57"/>
      <c r="F45" s="58"/>
      <c r="G45" s="51"/>
      <c r="H45" s="52"/>
      <c r="Q45" s="53" t="s">
        <v>146</v>
      </c>
      <c r="R45" s="54">
        <v>1.2056784038701098</v>
      </c>
      <c r="S45" s="54">
        <v>0.16160220727325378</v>
      </c>
      <c r="T45" s="54">
        <v>0.04260363219556422</v>
      </c>
      <c r="U45" s="54">
        <v>0.20812648629477098</v>
      </c>
      <c r="V45" s="55"/>
      <c r="W45" s="51">
        <v>1.6180107296336987</v>
      </c>
    </row>
    <row r="46" spans="1:23" ht="15">
      <c r="A46" s="56" t="s">
        <v>131</v>
      </c>
      <c r="B46" s="57">
        <f>'[1]ODYSSEE data'!T519</f>
        <v>0.624507404551695</v>
      </c>
      <c r="C46" s="60"/>
      <c r="D46" s="57"/>
      <c r="E46" s="57"/>
      <c r="F46" s="58"/>
      <c r="G46" s="51"/>
      <c r="H46" s="52"/>
      <c r="Q46" s="53" t="s">
        <v>157</v>
      </c>
      <c r="R46" s="54">
        <v>1.1513644691267362</v>
      </c>
      <c r="S46" s="54">
        <v>0.23502761191366117</v>
      </c>
      <c r="T46" s="54">
        <v>0.07289035291238125</v>
      </c>
      <c r="U46" s="54">
        <v>0.16249063030630614</v>
      </c>
      <c r="V46" s="55"/>
      <c r="W46" s="51">
        <v>1.6217730642590849</v>
      </c>
    </row>
    <row r="47" spans="1:23" ht="15">
      <c r="A47" s="56" t="s">
        <v>150</v>
      </c>
      <c r="B47" s="57">
        <f>C47+D47+E47+F47</f>
        <v>1.4787899692481838</v>
      </c>
      <c r="C47" s="57">
        <f>'[1]ODYSSEE data'!U556</f>
        <v>0.9427006026162237</v>
      </c>
      <c r="D47" s="57">
        <f>'[1]ODYSSEE data'!U592</f>
        <v>0.24926676540892492</v>
      </c>
      <c r="E47" s="57">
        <f>'[1]ODYSSEE data'!U628</f>
        <v>0.054203193969878716</v>
      </c>
      <c r="F47" s="58">
        <f>'[1]ODYSSEE data'!U664*0.086/1000</f>
        <v>0.23261940725315658</v>
      </c>
      <c r="G47" s="51"/>
      <c r="H47" s="52"/>
      <c r="Q47" s="53" t="s">
        <v>154</v>
      </c>
      <c r="R47" s="54">
        <v>1.2188223439806158</v>
      </c>
      <c r="S47" s="54">
        <v>0.18728758169934642</v>
      </c>
      <c r="T47" s="54">
        <v>0.11112200435729848</v>
      </c>
      <c r="U47" s="54">
        <v>0.12382352941176468</v>
      </c>
      <c r="V47" s="55"/>
      <c r="W47" s="51">
        <v>1.6410554594490254</v>
      </c>
    </row>
    <row r="48" spans="1:23" ht="15">
      <c r="A48" s="56" t="s">
        <v>152</v>
      </c>
      <c r="B48" s="57">
        <f>'[1]ODYSSEE data'!U521</f>
        <v>1.5019486686192989</v>
      </c>
      <c r="C48" s="57">
        <f>'[1]ODYSSEE data'!U557</f>
        <v>1.0643348993000745</v>
      </c>
      <c r="D48" s="57"/>
      <c r="E48" s="57"/>
      <c r="F48" s="58"/>
      <c r="G48" s="51"/>
      <c r="H48" s="52"/>
      <c r="Q48" s="53" t="s">
        <v>144</v>
      </c>
      <c r="R48" s="54">
        <v>1.1575972212905472</v>
      </c>
      <c r="S48" s="54">
        <v>0.15605847486281924</v>
      </c>
      <c r="T48" s="54">
        <v>0.0912030047899593</v>
      </c>
      <c r="U48" s="54">
        <v>0.2385165001811487</v>
      </c>
      <c r="V48" s="55"/>
      <c r="W48" s="51">
        <v>1.6433752011244744</v>
      </c>
    </row>
    <row r="49" spans="1:23" ht="15">
      <c r="A49" s="56" t="s">
        <v>134</v>
      </c>
      <c r="B49" s="57">
        <f>'[1]ODYSSEE data'!T522</f>
        <v>0.8558809904596003</v>
      </c>
      <c r="C49" s="60"/>
      <c r="D49" s="57"/>
      <c r="E49" s="57"/>
      <c r="F49" s="58"/>
      <c r="G49" s="51"/>
      <c r="H49" s="52"/>
      <c r="Q49" s="53" t="s">
        <v>140</v>
      </c>
      <c r="R49" s="54">
        <v>1.046065808791011</v>
      </c>
      <c r="S49" s="54">
        <v>0.332858771786936</v>
      </c>
      <c r="T49" s="54">
        <v>0.19011565401531194</v>
      </c>
      <c r="U49" s="54">
        <v>0.09009122006841505</v>
      </c>
      <c r="V49" s="55"/>
      <c r="W49" s="51">
        <v>1.659131454661674</v>
      </c>
    </row>
    <row r="50" spans="1:23" ht="15">
      <c r="A50" s="56" t="s">
        <v>141</v>
      </c>
      <c r="B50" s="57">
        <f>C50+D50+E50+F50</f>
        <v>1.172572186762113</v>
      </c>
      <c r="C50" s="57">
        <f>'[1]ODYSSEE data'!S559</f>
        <v>0.5758948813234944</v>
      </c>
      <c r="D50" s="57">
        <f>'[1]ODYSSEE data'!S595</f>
        <v>0.16353544152052069</v>
      </c>
      <c r="E50" s="57">
        <f>'[1]ODYSSEE data'!S631</f>
        <v>0.3455860366872777</v>
      </c>
      <c r="F50" s="58">
        <f>'[1]ODYSSEE data'!S667*0.086/1000</f>
        <v>0.08755582723082024</v>
      </c>
      <c r="G50" s="51"/>
      <c r="H50" s="52"/>
      <c r="Q50" s="53" t="s">
        <v>158</v>
      </c>
      <c r="R50" s="54">
        <v>1.0376267140756186</v>
      </c>
      <c r="S50" s="54">
        <v>0.36780583508739173</v>
      </c>
      <c r="T50" s="54">
        <v>0.04900637995022991</v>
      </c>
      <c r="U50" s="54">
        <v>0.3175142485192901</v>
      </c>
      <c r="V50" s="55"/>
      <c r="W50" s="51">
        <v>1.7719531776325304</v>
      </c>
    </row>
    <row r="51" spans="1:23" ht="15">
      <c r="A51" s="56" t="s">
        <v>147</v>
      </c>
      <c r="B51" s="57">
        <f>'[1]ODYSSEE data'!U524</f>
        <v>1.3800925637016286</v>
      </c>
      <c r="C51" s="57">
        <f>'[1]ODYSSEE data'!U560</f>
        <v>0.9457091324332771</v>
      </c>
      <c r="D51" s="57">
        <f>'[1]ODYSSEE data'!U596</f>
        <v>0.09318975552968568</v>
      </c>
      <c r="E51" s="57">
        <f>B51-C51-D51-F51</f>
        <v>0.14515176654192544</v>
      </c>
      <c r="F51" s="58">
        <f>'[1]ODYSSEE data'!U668*0.086/1000</f>
        <v>0.19604190919674033</v>
      </c>
      <c r="G51" s="51"/>
      <c r="H51" s="52"/>
      <c r="Q51" s="53" t="s">
        <v>139</v>
      </c>
      <c r="R51" s="54">
        <v>1.5442675384998596</v>
      </c>
      <c r="S51" s="54"/>
      <c r="T51" s="54">
        <v>0.02606558612891067</v>
      </c>
      <c r="U51" s="54">
        <v>0.26660309084055783</v>
      </c>
      <c r="V51" s="55"/>
      <c r="W51" s="51">
        <v>1.8369362154693283</v>
      </c>
    </row>
    <row r="52" spans="1:23" ht="15">
      <c r="A52" s="56" t="s">
        <v>155</v>
      </c>
      <c r="B52" s="57">
        <f aca="true" t="shared" si="0" ref="B52:B58">C52+D52+E52+F52</f>
        <v>1.580427932294166</v>
      </c>
      <c r="C52" s="57">
        <f>'[1]ODYSSEE data'!U561</f>
        <v>1.1707946982422925</v>
      </c>
      <c r="D52" s="57">
        <f>'[1]ODYSSEE data'!U597</f>
        <v>0.13680180296205163</v>
      </c>
      <c r="E52" s="57">
        <f>'[1]ODYSSEE data'!U633</f>
        <v>0.058246802410222405</v>
      </c>
      <c r="F52" s="58">
        <f>'[1]ODYSSEE data'!U669*0.086/1000</f>
        <v>0.21458462867959924</v>
      </c>
      <c r="G52" s="51"/>
      <c r="H52" s="52"/>
      <c r="Q52" s="53" t="s">
        <v>159</v>
      </c>
      <c r="R52" s="54">
        <v>1.0936038269998087</v>
      </c>
      <c r="S52" s="54">
        <v>0.44269740953134273</v>
      </c>
      <c r="T52" s="54">
        <v>0.050454736009491796</v>
      </c>
      <c r="U52" s="54">
        <v>0.26550800870081076</v>
      </c>
      <c r="V52" s="55"/>
      <c r="W52" s="51">
        <v>1.852263981241454</v>
      </c>
    </row>
    <row r="53" spans="1:23" ht="15">
      <c r="A53" s="56" t="s">
        <v>136</v>
      </c>
      <c r="B53" s="57">
        <f t="shared" si="0"/>
        <v>0.9932928019560379</v>
      </c>
      <c r="C53" s="57">
        <f>'[1]ODYSSEE data'!U562</f>
        <v>0.44591196776435493</v>
      </c>
      <c r="D53" s="57">
        <f>'[1]ODYSSEE data'!U598</f>
        <v>0.2847138903711793</v>
      </c>
      <c r="E53" s="57">
        <f>'[1]ODYSSEE data'!U634</f>
        <v>0.07074099353445602</v>
      </c>
      <c r="F53" s="58">
        <f>'[1]ODYSSEE data'!U670*0.086/1000</f>
        <v>0.19192595028604756</v>
      </c>
      <c r="G53" s="51"/>
      <c r="H53" s="52"/>
      <c r="Q53" s="53" t="s">
        <v>160</v>
      </c>
      <c r="R53" s="54">
        <v>0.9936882549886831</v>
      </c>
      <c r="S53" s="54">
        <v>0.39757869249394673</v>
      </c>
      <c r="T53" s="54">
        <v>0.07941888619854721</v>
      </c>
      <c r="U53" s="54">
        <v>0.4750605326876513</v>
      </c>
      <c r="V53" s="55"/>
      <c r="W53" s="51">
        <v>1.9457463663688284</v>
      </c>
    </row>
    <row r="54" spans="1:23" ht="15">
      <c r="A54" s="56" t="s">
        <v>158</v>
      </c>
      <c r="B54" s="57">
        <f t="shared" si="0"/>
        <v>1.7719531776325304</v>
      </c>
      <c r="C54" s="57">
        <f>'[1]ODYSSEE data'!U563</f>
        <v>1.0376267140756186</v>
      </c>
      <c r="D54" s="57">
        <f>'[1]ODYSSEE data'!U599</f>
        <v>0.36780583508739173</v>
      </c>
      <c r="E54" s="57">
        <f>'[1]ODYSSEE data'!U635</f>
        <v>0.04900637995022991</v>
      </c>
      <c r="F54" s="58">
        <f>'[1]ODYSSEE data'!U671*0.086/1000</f>
        <v>0.3175142485192901</v>
      </c>
      <c r="G54" s="51"/>
      <c r="H54" s="52"/>
      <c r="Q54" s="53" t="s">
        <v>130</v>
      </c>
      <c r="R54" s="55">
        <v>1.4884588729323098</v>
      </c>
      <c r="S54" s="55">
        <v>0.22296268023748939</v>
      </c>
      <c r="T54" s="55">
        <v>0.033939214023183485</v>
      </c>
      <c r="U54" s="55">
        <v>0.23680887757986993</v>
      </c>
      <c r="V54" s="55"/>
      <c r="W54" s="51">
        <v>1.9821696447728527</v>
      </c>
    </row>
    <row r="55" spans="1:23" ht="15">
      <c r="A55" s="56" t="s">
        <v>159</v>
      </c>
      <c r="B55" s="57">
        <f t="shared" si="0"/>
        <v>1.852263981241454</v>
      </c>
      <c r="C55" s="57">
        <f>'[1]ODYSSEE data'!U564</f>
        <v>1.0936038269998087</v>
      </c>
      <c r="D55" s="57">
        <f>'[1]ODYSSEE data'!U600</f>
        <v>0.44269740953134273</v>
      </c>
      <c r="E55" s="57">
        <f>'[1]ODYSSEE data'!U636</f>
        <v>0.050454736009491796</v>
      </c>
      <c r="F55" s="58">
        <f>'[1]ODYSSEE data'!U672*0.086/1000</f>
        <v>0.26550800870081076</v>
      </c>
      <c r="G55" s="51"/>
      <c r="H55" s="52"/>
      <c r="Q55" s="53" t="s">
        <v>151</v>
      </c>
      <c r="R55" s="54">
        <v>1.455245151790493</v>
      </c>
      <c r="S55" s="54">
        <v>0.33007605644880167</v>
      </c>
      <c r="T55" s="54">
        <v>0.07624440707496269</v>
      </c>
      <c r="U55" s="54">
        <v>0.24138307962299035</v>
      </c>
      <c r="V55" s="55"/>
      <c r="W55" s="51">
        <v>2.102948694937248</v>
      </c>
    </row>
    <row r="56" spans="1:23" ht="15">
      <c r="A56" s="56" t="s">
        <v>153</v>
      </c>
      <c r="B56" s="57">
        <f t="shared" si="0"/>
        <v>1.5519452530988467</v>
      </c>
      <c r="C56" s="57">
        <f>'[1]ODYSSEE data'!U565</f>
        <v>1.045045</v>
      </c>
      <c r="D56" s="57">
        <f>'[1]ODYSSEE data'!U601</f>
        <v>0.22077089590912438</v>
      </c>
      <c r="E56" s="57">
        <f>'[1]ODYSSEE data'!U637</f>
        <v>0.06015843732901671</v>
      </c>
      <c r="F56" s="58">
        <f>'[1]ODYSSEE data'!U673*0.086/1000</f>
        <v>0.22597091986070567</v>
      </c>
      <c r="G56" s="51"/>
      <c r="H56" s="52"/>
      <c r="Q56" s="53" t="s">
        <v>132</v>
      </c>
      <c r="R56" s="54">
        <v>1.4730059383373124</v>
      </c>
      <c r="S56" s="54">
        <v>0.38543866329686505</v>
      </c>
      <c r="T56" s="54">
        <v>0.07103529565352916</v>
      </c>
      <c r="U56" s="54">
        <v>0.2414404040928578</v>
      </c>
      <c r="V56" s="55"/>
      <c r="W56" s="51">
        <v>2.1709203013805647</v>
      </c>
    </row>
    <row r="57" spans="1:23" ht="15">
      <c r="A57" s="56" t="s">
        <v>143</v>
      </c>
      <c r="B57" s="57">
        <f t="shared" si="0"/>
        <v>1.2477587765471154</v>
      </c>
      <c r="C57" s="57">
        <f>'[1]ODYSSEE data'!U566</f>
        <v>0.7462737017048887</v>
      </c>
      <c r="D57" s="57">
        <f>'[1]ODYSSEE data'!U602</f>
        <v>0.12813727147634724</v>
      </c>
      <c r="E57" s="57">
        <f>'[1]ODYSSEE data'!U638</f>
        <v>0.14360702778583145</v>
      </c>
      <c r="F57" s="58">
        <f>'[1]ODYSSEE data'!U674*0.086/1000</f>
        <v>0.22974077558004793</v>
      </c>
      <c r="G57" s="51"/>
      <c r="H57" s="52"/>
      <c r="Q57" s="53" t="s">
        <v>142</v>
      </c>
      <c r="R57" s="54">
        <v>1.329630785272989</v>
      </c>
      <c r="S57" s="54">
        <v>0.4835007399540885</v>
      </c>
      <c r="T57" s="54"/>
      <c r="U57" s="54">
        <v>0.40678092715338754</v>
      </c>
      <c r="V57" s="55"/>
      <c r="W57" s="51">
        <v>2.219912452380465</v>
      </c>
    </row>
    <row r="58" spans="1:23" ht="15.75" thickBot="1">
      <c r="A58" s="62" t="s">
        <v>160</v>
      </c>
      <c r="B58" s="63">
        <f t="shared" si="0"/>
        <v>1.9457463663688284</v>
      </c>
      <c r="C58" s="63">
        <f>'[1]ODYSSEE data'!U567</f>
        <v>0.9936882549886831</v>
      </c>
      <c r="D58" s="63">
        <f>'[1]ODYSSEE data'!U603</f>
        <v>0.39757869249394673</v>
      </c>
      <c r="E58" s="63">
        <f>'[1]ODYSSEE data'!U639</f>
        <v>0.07941888619854721</v>
      </c>
      <c r="F58" s="64">
        <f>'[1]ODYSSEE data'!U675*0.086/1000</f>
        <v>0.4750605326876513</v>
      </c>
      <c r="G58" s="51"/>
      <c r="H58" s="52"/>
      <c r="Q58" s="53" t="s">
        <v>156</v>
      </c>
      <c r="R58" s="54"/>
      <c r="S58" s="54"/>
      <c r="T58" s="54"/>
      <c r="U58" s="54"/>
      <c r="V58" s="55">
        <v>3.94246063649425</v>
      </c>
      <c r="W58" s="51">
        <v>3.94246063649425</v>
      </c>
    </row>
    <row r="59" ht="15">
      <c r="D59" s="51"/>
    </row>
    <row r="60" s="66" customFormat="1" ht="19.5" thickBot="1">
      <c r="A60" s="65"/>
    </row>
    <row r="61" spans="8:20" s="66" customFormat="1" ht="15">
      <c r="H61" s="67"/>
      <c r="Q61" s="48"/>
      <c r="R61" s="68"/>
      <c r="S61" s="68"/>
      <c r="T61" s="69"/>
    </row>
    <row r="62" spans="2:20" s="66" customFormat="1" ht="15">
      <c r="B62" s="70"/>
      <c r="C62" s="70"/>
      <c r="D62" s="70"/>
      <c r="E62" s="71"/>
      <c r="Q62" s="56"/>
      <c r="R62" s="72"/>
      <c r="S62" s="72"/>
      <c r="T62" s="73"/>
    </row>
    <row r="63" spans="2:20" s="66" customFormat="1" ht="15">
      <c r="B63" s="74"/>
      <c r="C63" s="70"/>
      <c r="D63" s="70"/>
      <c r="E63" s="71"/>
      <c r="Q63" s="56"/>
      <c r="R63" s="72"/>
      <c r="S63" s="72"/>
      <c r="T63" s="73"/>
    </row>
    <row r="64" spans="2:20" s="66" customFormat="1" ht="15">
      <c r="B64" s="74"/>
      <c r="C64" s="70"/>
      <c r="D64" s="70"/>
      <c r="E64" s="71"/>
      <c r="Q64" s="56"/>
      <c r="R64" s="72"/>
      <c r="S64" s="72"/>
      <c r="T64" s="73"/>
    </row>
    <row r="65" spans="2:20" s="66" customFormat="1" ht="15">
      <c r="B65" s="70"/>
      <c r="C65" s="70"/>
      <c r="D65" s="70"/>
      <c r="E65" s="71"/>
      <c r="Q65" s="56"/>
      <c r="R65" s="72"/>
      <c r="S65" s="72"/>
      <c r="T65" s="73"/>
    </row>
    <row r="66" spans="2:20" s="66" customFormat="1" ht="15">
      <c r="B66" s="70"/>
      <c r="C66" s="70"/>
      <c r="D66" s="70"/>
      <c r="E66" s="71"/>
      <c r="Q66" s="56"/>
      <c r="R66" s="72"/>
      <c r="S66" s="72"/>
      <c r="T66" s="73"/>
    </row>
    <row r="67" spans="2:20" s="66" customFormat="1" ht="15">
      <c r="B67" s="70"/>
      <c r="C67" s="70"/>
      <c r="D67" s="70"/>
      <c r="E67" s="71"/>
      <c r="Q67" s="56"/>
      <c r="R67" s="72"/>
      <c r="S67" s="72"/>
      <c r="T67" s="73"/>
    </row>
    <row r="68" spans="2:20" s="66" customFormat="1" ht="15">
      <c r="B68" s="70"/>
      <c r="C68" s="70"/>
      <c r="D68" s="70"/>
      <c r="E68" s="71"/>
      <c r="Q68" s="56"/>
      <c r="R68" s="72"/>
      <c r="S68" s="72"/>
      <c r="T68" s="73"/>
    </row>
    <row r="69" spans="2:20" s="66" customFormat="1" ht="15">
      <c r="B69" s="70"/>
      <c r="C69" s="70"/>
      <c r="D69" s="70"/>
      <c r="E69" s="71"/>
      <c r="Q69" s="56"/>
      <c r="R69" s="72"/>
      <c r="S69" s="72"/>
      <c r="T69" s="73"/>
    </row>
    <row r="70" spans="2:20" s="66" customFormat="1" ht="15">
      <c r="B70" s="70"/>
      <c r="C70" s="70"/>
      <c r="D70" s="70"/>
      <c r="E70" s="71"/>
      <c r="Q70" s="56"/>
      <c r="R70" s="72"/>
      <c r="S70" s="72"/>
      <c r="T70" s="73"/>
    </row>
    <row r="71" spans="2:20" s="66" customFormat="1" ht="15">
      <c r="B71" s="70"/>
      <c r="C71" s="70"/>
      <c r="D71" s="70"/>
      <c r="E71" s="71"/>
      <c r="Q71" s="56"/>
      <c r="R71" s="72"/>
      <c r="S71" s="72"/>
      <c r="T71" s="73"/>
    </row>
    <row r="72" spans="2:20" s="66" customFormat="1" ht="15">
      <c r="B72" s="70"/>
      <c r="C72" s="70"/>
      <c r="D72" s="70"/>
      <c r="E72" s="71"/>
      <c r="Q72" s="56"/>
      <c r="R72" s="72"/>
      <c r="S72" s="72"/>
      <c r="T72" s="73"/>
    </row>
    <row r="73" spans="2:20" s="66" customFormat="1" ht="15">
      <c r="B73" s="70"/>
      <c r="C73" s="70"/>
      <c r="D73" s="70"/>
      <c r="E73" s="71"/>
      <c r="Q73" s="56"/>
      <c r="R73" s="72"/>
      <c r="S73" s="72"/>
      <c r="T73" s="73"/>
    </row>
    <row r="74" spans="2:20" s="66" customFormat="1" ht="15">
      <c r="B74" s="70"/>
      <c r="C74" s="70"/>
      <c r="D74" s="70"/>
      <c r="E74" s="71"/>
      <c r="Q74" s="56"/>
      <c r="R74" s="72"/>
      <c r="S74" s="72"/>
      <c r="T74" s="73"/>
    </row>
    <row r="75" spans="2:20" s="66" customFormat="1" ht="15">
      <c r="B75" s="70"/>
      <c r="C75" s="70"/>
      <c r="D75" s="70"/>
      <c r="E75" s="71"/>
      <c r="Q75" s="56"/>
      <c r="R75" s="72"/>
      <c r="S75" s="72"/>
      <c r="T75" s="73"/>
    </row>
    <row r="76" spans="2:20" s="66" customFormat="1" ht="15">
      <c r="B76" s="70"/>
      <c r="C76" s="70"/>
      <c r="D76" s="70"/>
      <c r="E76" s="71"/>
      <c r="Q76" s="56"/>
      <c r="R76" s="72"/>
      <c r="S76" s="72"/>
      <c r="T76" s="73"/>
    </row>
    <row r="77" spans="2:20" s="66" customFormat="1" ht="15">
      <c r="B77" s="70"/>
      <c r="C77" s="70"/>
      <c r="D77" s="70"/>
      <c r="E77" s="71"/>
      <c r="Q77" s="56"/>
      <c r="R77" s="72"/>
      <c r="S77" s="72"/>
      <c r="T77" s="73"/>
    </row>
    <row r="78" spans="2:20" s="66" customFormat="1" ht="15">
      <c r="B78" s="70"/>
      <c r="C78" s="70"/>
      <c r="D78" s="70"/>
      <c r="E78" s="71"/>
      <c r="Q78" s="56"/>
      <c r="R78" s="72"/>
      <c r="S78" s="72"/>
      <c r="T78" s="73"/>
    </row>
    <row r="79" spans="2:20" s="66" customFormat="1" ht="15">
      <c r="B79" s="70"/>
      <c r="C79" s="70"/>
      <c r="D79" s="70"/>
      <c r="E79" s="71"/>
      <c r="Q79" s="56"/>
      <c r="R79" s="72"/>
      <c r="S79" s="72"/>
      <c r="T79" s="73"/>
    </row>
    <row r="80" spans="2:20" s="66" customFormat="1" ht="15">
      <c r="B80" s="70"/>
      <c r="C80" s="70"/>
      <c r="D80" s="70"/>
      <c r="E80" s="71"/>
      <c r="Q80" s="56"/>
      <c r="R80" s="72"/>
      <c r="S80" s="72"/>
      <c r="T80" s="73"/>
    </row>
    <row r="81" spans="2:20" s="66" customFormat="1" ht="15.75" thickBot="1">
      <c r="B81" s="70"/>
      <c r="C81" s="70"/>
      <c r="D81" s="70"/>
      <c r="E81" s="71"/>
      <c r="Q81" s="62"/>
      <c r="R81" s="75"/>
      <c r="S81" s="75"/>
      <c r="T81" s="76"/>
    </row>
    <row r="82" spans="2:5" s="66" customFormat="1" ht="15">
      <c r="B82" s="74"/>
      <c r="C82" s="70"/>
      <c r="D82" s="70"/>
      <c r="E82" s="71"/>
    </row>
    <row r="83" spans="2:5" s="66" customFormat="1" ht="15">
      <c r="B83" s="74"/>
      <c r="C83" s="74"/>
      <c r="D83" s="70"/>
      <c r="E83" s="71"/>
    </row>
    <row r="84" spans="2:20" s="66" customFormat="1" ht="15">
      <c r="B84" s="70"/>
      <c r="C84" s="70"/>
      <c r="D84" s="70"/>
      <c r="E84" s="71"/>
      <c r="R84" s="70"/>
      <c r="S84" s="70"/>
      <c r="T84" s="70"/>
    </row>
    <row r="85" spans="2:19" s="66" customFormat="1" ht="15">
      <c r="B85" s="70"/>
      <c r="C85" s="70"/>
      <c r="D85" s="70"/>
      <c r="E85" s="71"/>
      <c r="R85" s="70"/>
      <c r="S85" s="70"/>
    </row>
    <row r="86" spans="2:20" s="66" customFormat="1" ht="15">
      <c r="B86" s="70"/>
      <c r="C86" s="70"/>
      <c r="D86" s="70"/>
      <c r="E86" s="71"/>
      <c r="Q86" s="56"/>
      <c r="R86" s="72"/>
      <c r="S86" s="72"/>
      <c r="T86" s="73"/>
    </row>
    <row r="87" spans="2:5" s="66" customFormat="1" ht="15">
      <c r="B87" s="70"/>
      <c r="C87" s="70"/>
      <c r="D87" s="70"/>
      <c r="E87" s="71"/>
    </row>
    <row r="88" spans="2:5" s="66" customFormat="1" ht="15">
      <c r="B88" s="70"/>
      <c r="C88" s="70"/>
      <c r="D88" s="70"/>
      <c r="E88" s="71"/>
    </row>
    <row r="89" spans="2:5" s="77" customFormat="1" ht="15">
      <c r="B89" s="72"/>
      <c r="C89" s="72"/>
      <c r="D89" s="72"/>
      <c r="E89" s="78"/>
    </row>
    <row r="90" spans="2:5" s="77" customFormat="1" ht="15">
      <c r="B90" s="72"/>
      <c r="C90" s="72"/>
      <c r="D90" s="72"/>
      <c r="E90" s="78"/>
    </row>
    <row r="91" spans="2:5" s="77" customFormat="1" ht="15">
      <c r="B91" s="72"/>
      <c r="C91" s="72"/>
      <c r="D91" s="72"/>
      <c r="E91" s="78"/>
    </row>
    <row r="92" spans="23:33" s="77" customFormat="1" ht="15"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</row>
    <row r="93" spans="1:33" s="77" customFormat="1" ht="18.75">
      <c r="A93" s="80"/>
      <c r="M93" s="81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</row>
    <row r="94" spans="23:33" s="77" customFormat="1" ht="15">
      <c r="W94" s="82"/>
      <c r="X94" s="82"/>
      <c r="Y94" s="82"/>
      <c r="Z94" s="82"/>
      <c r="AA94" s="83"/>
      <c r="AB94" s="82"/>
      <c r="AC94" s="82"/>
      <c r="AD94" s="82"/>
      <c r="AE94" s="82"/>
      <c r="AF94" s="82"/>
      <c r="AG94" s="83"/>
    </row>
    <row r="95" spans="2:32" s="77" customFormat="1" ht="15">
      <c r="B95" s="83"/>
      <c r="C95" s="83"/>
      <c r="D95" s="83"/>
      <c r="E95" s="83"/>
      <c r="H95" s="83"/>
      <c r="I95" s="83"/>
      <c r="J95" s="83"/>
      <c r="K95" s="83"/>
      <c r="W95" s="79"/>
      <c r="X95" s="84"/>
      <c r="Y95" s="84"/>
      <c r="Z95" s="84"/>
      <c r="AB95" s="79"/>
      <c r="AC95" s="79"/>
      <c r="AD95" s="79"/>
      <c r="AE95" s="79"/>
      <c r="AF95" s="79"/>
    </row>
    <row r="96" spans="2:32" s="77" customFormat="1" ht="15">
      <c r="B96" s="85"/>
      <c r="C96" s="85"/>
      <c r="D96" s="85"/>
      <c r="E96" s="85"/>
      <c r="H96" s="85"/>
      <c r="I96" s="85"/>
      <c r="J96" s="85"/>
      <c r="K96" s="85"/>
      <c r="W96" s="79"/>
      <c r="X96" s="84"/>
      <c r="Y96" s="84"/>
      <c r="Z96" s="84"/>
      <c r="AB96" s="79"/>
      <c r="AC96" s="79"/>
      <c r="AD96" s="79"/>
      <c r="AE96" s="79"/>
      <c r="AF96" s="79"/>
    </row>
    <row r="97" spans="2:32" s="77" customFormat="1" ht="15">
      <c r="B97" s="85"/>
      <c r="C97" s="85"/>
      <c r="D97" s="85"/>
      <c r="E97" s="85"/>
      <c r="H97" s="85"/>
      <c r="I97" s="85"/>
      <c r="J97" s="85"/>
      <c r="K97" s="85"/>
      <c r="W97" s="79"/>
      <c r="X97" s="84"/>
      <c r="Y97" s="84"/>
      <c r="Z97" s="84"/>
      <c r="AB97" s="79"/>
      <c r="AC97" s="79"/>
      <c r="AD97" s="79"/>
      <c r="AE97" s="79"/>
      <c r="AF97" s="79"/>
    </row>
    <row r="98" spans="2:32" s="77" customFormat="1" ht="15">
      <c r="B98" s="85"/>
      <c r="C98" s="85"/>
      <c r="D98" s="85"/>
      <c r="E98" s="85"/>
      <c r="H98" s="85"/>
      <c r="I98" s="85"/>
      <c r="J98" s="85"/>
      <c r="K98" s="85"/>
      <c r="W98" s="79"/>
      <c r="X98" s="84"/>
      <c r="Y98" s="84"/>
      <c r="Z98" s="84"/>
      <c r="AB98" s="79"/>
      <c r="AC98" s="79"/>
      <c r="AD98" s="79"/>
      <c r="AE98" s="79"/>
      <c r="AF98" s="79"/>
    </row>
    <row r="99" spans="2:32" s="77" customFormat="1" ht="15">
      <c r="B99" s="85"/>
      <c r="C99" s="85"/>
      <c r="D99" s="85"/>
      <c r="E99" s="85"/>
      <c r="H99" s="85"/>
      <c r="I99" s="85"/>
      <c r="J99" s="85"/>
      <c r="K99" s="85"/>
      <c r="W99" s="79"/>
      <c r="X99" s="84"/>
      <c r="Y99" s="84"/>
      <c r="Z99" s="84"/>
      <c r="AB99" s="79"/>
      <c r="AC99" s="79"/>
      <c r="AD99" s="79"/>
      <c r="AE99" s="79"/>
      <c r="AF99" s="79"/>
    </row>
    <row r="100" spans="2:32" s="77" customFormat="1" ht="15">
      <c r="B100" s="85"/>
      <c r="C100" s="85"/>
      <c r="D100" s="85"/>
      <c r="E100" s="85"/>
      <c r="H100" s="85"/>
      <c r="I100" s="85"/>
      <c r="J100" s="85"/>
      <c r="K100" s="85"/>
      <c r="W100" s="79"/>
      <c r="X100" s="84"/>
      <c r="Y100" s="84"/>
      <c r="Z100" s="84"/>
      <c r="AB100" s="79"/>
      <c r="AC100" s="79"/>
      <c r="AD100" s="79"/>
      <c r="AE100" s="79"/>
      <c r="AF100" s="79"/>
    </row>
    <row r="101" spans="2:32" s="77" customFormat="1" ht="15">
      <c r="B101" s="85"/>
      <c r="C101" s="85"/>
      <c r="D101" s="85"/>
      <c r="E101" s="85"/>
      <c r="H101" s="85"/>
      <c r="I101" s="85"/>
      <c r="J101" s="85"/>
      <c r="K101" s="85"/>
      <c r="W101" s="79"/>
      <c r="X101" s="84"/>
      <c r="Y101" s="84"/>
      <c r="Z101" s="84"/>
      <c r="AB101" s="79"/>
      <c r="AC101" s="79"/>
      <c r="AD101" s="79"/>
      <c r="AE101" s="79"/>
      <c r="AF101" s="79"/>
    </row>
    <row r="102" spans="2:32" s="77" customFormat="1" ht="15">
      <c r="B102" s="85"/>
      <c r="C102" s="85"/>
      <c r="D102" s="85"/>
      <c r="E102" s="85"/>
      <c r="H102" s="85"/>
      <c r="I102" s="85"/>
      <c r="J102" s="85"/>
      <c r="K102" s="85"/>
      <c r="W102" s="79"/>
      <c r="X102" s="84"/>
      <c r="Y102" s="84"/>
      <c r="Z102" s="84"/>
      <c r="AB102" s="79"/>
      <c r="AC102" s="79"/>
      <c r="AD102" s="79"/>
      <c r="AE102" s="79"/>
      <c r="AF102" s="79"/>
    </row>
    <row r="103" spans="2:32" s="77" customFormat="1" ht="15">
      <c r="B103" s="85"/>
      <c r="C103" s="85"/>
      <c r="D103" s="85"/>
      <c r="E103" s="85"/>
      <c r="H103" s="85"/>
      <c r="I103" s="85"/>
      <c r="J103" s="85"/>
      <c r="K103" s="85"/>
      <c r="W103" s="79"/>
      <c r="X103" s="84"/>
      <c r="Y103" s="84"/>
      <c r="Z103" s="84"/>
      <c r="AB103" s="79"/>
      <c r="AC103" s="79"/>
      <c r="AD103" s="79"/>
      <c r="AE103" s="79"/>
      <c r="AF103" s="79"/>
    </row>
    <row r="104" spans="2:32" s="77" customFormat="1" ht="15">
      <c r="B104" s="85"/>
      <c r="C104" s="85"/>
      <c r="D104" s="85"/>
      <c r="E104" s="85"/>
      <c r="H104" s="85"/>
      <c r="I104" s="85"/>
      <c r="J104" s="85"/>
      <c r="K104" s="85"/>
      <c r="W104" s="79"/>
      <c r="X104" s="84"/>
      <c r="Y104" s="84"/>
      <c r="Z104" s="84"/>
      <c r="AB104" s="79"/>
      <c r="AC104" s="79"/>
      <c r="AD104" s="79"/>
      <c r="AE104" s="79"/>
      <c r="AF104" s="79"/>
    </row>
    <row r="105" spans="2:32" s="77" customFormat="1" ht="15">
      <c r="B105" s="85"/>
      <c r="C105" s="85"/>
      <c r="D105" s="85"/>
      <c r="E105" s="85"/>
      <c r="H105" s="85"/>
      <c r="I105" s="85"/>
      <c r="J105" s="85"/>
      <c r="K105" s="85"/>
      <c r="W105" s="86"/>
      <c r="X105" s="84"/>
      <c r="Y105" s="84"/>
      <c r="Z105" s="84"/>
      <c r="AB105" s="79"/>
      <c r="AC105" s="79"/>
      <c r="AD105" s="79"/>
      <c r="AE105" s="79"/>
      <c r="AF105" s="79"/>
    </row>
    <row r="106" spans="2:32" s="77" customFormat="1" ht="15">
      <c r="B106" s="85"/>
      <c r="C106" s="85"/>
      <c r="D106" s="85"/>
      <c r="E106" s="85"/>
      <c r="H106" s="85"/>
      <c r="I106" s="85"/>
      <c r="J106" s="85"/>
      <c r="K106" s="85"/>
      <c r="W106" s="79"/>
      <c r="X106" s="84"/>
      <c r="Y106" s="84"/>
      <c r="Z106" s="84"/>
      <c r="AB106" s="79"/>
      <c r="AC106" s="79"/>
      <c r="AD106" s="79"/>
      <c r="AE106" s="79"/>
      <c r="AF106" s="79"/>
    </row>
    <row r="107" spans="2:32" s="77" customFormat="1" ht="15">
      <c r="B107" s="85"/>
      <c r="C107" s="85"/>
      <c r="D107" s="85"/>
      <c r="E107" s="85"/>
      <c r="H107" s="85"/>
      <c r="I107" s="85"/>
      <c r="J107" s="85"/>
      <c r="K107" s="85"/>
      <c r="W107" s="79"/>
      <c r="X107" s="84"/>
      <c r="Y107" s="84"/>
      <c r="Z107" s="84"/>
      <c r="AB107" s="79"/>
      <c r="AC107" s="79"/>
      <c r="AD107" s="79"/>
      <c r="AE107" s="79"/>
      <c r="AF107" s="79"/>
    </row>
    <row r="108" spans="2:32" s="77" customFormat="1" ht="15">
      <c r="B108" s="85"/>
      <c r="C108" s="85"/>
      <c r="D108" s="85"/>
      <c r="E108" s="85"/>
      <c r="H108" s="85"/>
      <c r="I108" s="85"/>
      <c r="J108" s="85"/>
      <c r="K108" s="85"/>
      <c r="W108" s="79"/>
      <c r="X108" s="84"/>
      <c r="Y108" s="84"/>
      <c r="Z108" s="84"/>
      <c r="AB108" s="79"/>
      <c r="AC108" s="79"/>
      <c r="AD108" s="79"/>
      <c r="AE108" s="79"/>
      <c r="AF108" s="79"/>
    </row>
    <row r="109" spans="2:32" s="77" customFormat="1" ht="15">
      <c r="B109" s="85"/>
      <c r="C109" s="85"/>
      <c r="D109" s="85"/>
      <c r="E109" s="85"/>
      <c r="H109" s="85"/>
      <c r="I109" s="85"/>
      <c r="J109" s="85"/>
      <c r="K109" s="85"/>
      <c r="W109" s="79"/>
      <c r="X109" s="84"/>
      <c r="Y109" s="84"/>
      <c r="Z109" s="84"/>
      <c r="AB109" s="79"/>
      <c r="AC109" s="79"/>
      <c r="AD109" s="79"/>
      <c r="AE109" s="79"/>
      <c r="AF109" s="79"/>
    </row>
    <row r="110" spans="2:32" s="77" customFormat="1" ht="15">
      <c r="B110" s="85"/>
      <c r="C110" s="85"/>
      <c r="D110" s="85"/>
      <c r="E110" s="85"/>
      <c r="H110" s="85"/>
      <c r="I110" s="85"/>
      <c r="J110" s="85"/>
      <c r="K110" s="85"/>
      <c r="W110" s="79"/>
      <c r="X110" s="84"/>
      <c r="Y110" s="84"/>
      <c r="Z110" s="84"/>
      <c r="AB110" s="79"/>
      <c r="AC110" s="79"/>
      <c r="AD110" s="79"/>
      <c r="AE110" s="79"/>
      <c r="AF110" s="79"/>
    </row>
    <row r="111" spans="2:32" s="77" customFormat="1" ht="15">
      <c r="B111" s="85"/>
      <c r="C111" s="85"/>
      <c r="D111" s="85"/>
      <c r="E111" s="85"/>
      <c r="H111" s="85"/>
      <c r="I111" s="85"/>
      <c r="J111" s="85"/>
      <c r="K111" s="85"/>
      <c r="W111" s="79"/>
      <c r="X111" s="84"/>
      <c r="Y111" s="84"/>
      <c r="Z111" s="84"/>
      <c r="AB111" s="79"/>
      <c r="AC111" s="79"/>
      <c r="AD111" s="79"/>
      <c r="AE111" s="79"/>
      <c r="AF111" s="79"/>
    </row>
    <row r="112" spans="2:32" s="77" customFormat="1" ht="15">
      <c r="B112" s="85"/>
      <c r="C112" s="85"/>
      <c r="D112" s="85"/>
      <c r="E112" s="85"/>
      <c r="H112" s="85"/>
      <c r="I112" s="85"/>
      <c r="J112" s="85"/>
      <c r="K112" s="85"/>
      <c r="W112" s="79"/>
      <c r="X112" s="84"/>
      <c r="Y112" s="84"/>
      <c r="Z112" s="84"/>
      <c r="AB112" s="79"/>
      <c r="AC112" s="79"/>
      <c r="AD112" s="79"/>
      <c r="AE112" s="79"/>
      <c r="AF112" s="79"/>
    </row>
    <row r="113" spans="2:32" s="77" customFormat="1" ht="15">
      <c r="B113" s="85"/>
      <c r="C113" s="85"/>
      <c r="D113" s="85"/>
      <c r="E113" s="85"/>
      <c r="H113" s="85"/>
      <c r="I113" s="85"/>
      <c r="J113" s="85"/>
      <c r="K113" s="85"/>
      <c r="W113" s="79"/>
      <c r="X113" s="84"/>
      <c r="Y113" s="84"/>
      <c r="Z113" s="84"/>
      <c r="AB113" s="79"/>
      <c r="AC113" s="79"/>
      <c r="AD113" s="79"/>
      <c r="AE113" s="79"/>
      <c r="AF113" s="79"/>
    </row>
    <row r="114" spans="2:32" s="77" customFormat="1" ht="15">
      <c r="B114" s="85"/>
      <c r="C114" s="85"/>
      <c r="D114" s="85"/>
      <c r="E114" s="85"/>
      <c r="H114" s="85"/>
      <c r="I114" s="85"/>
      <c r="J114" s="85"/>
      <c r="K114" s="85"/>
      <c r="W114" s="79"/>
      <c r="X114" s="84"/>
      <c r="Y114" s="84"/>
      <c r="Z114" s="84"/>
      <c r="AB114" s="79"/>
      <c r="AC114" s="79"/>
      <c r="AD114" s="79"/>
      <c r="AE114" s="79"/>
      <c r="AF114" s="79"/>
    </row>
    <row r="115" spans="2:32" s="77" customFormat="1" ht="15">
      <c r="B115" s="85"/>
      <c r="C115" s="85"/>
      <c r="D115" s="85"/>
      <c r="E115" s="85"/>
      <c r="H115" s="85"/>
      <c r="I115" s="85"/>
      <c r="J115" s="85"/>
      <c r="K115" s="85"/>
      <c r="W115" s="79"/>
      <c r="X115" s="84"/>
      <c r="Y115" s="84"/>
      <c r="Z115" s="84"/>
      <c r="AB115" s="79"/>
      <c r="AC115" s="79"/>
      <c r="AD115" s="79"/>
      <c r="AE115" s="79"/>
      <c r="AF115" s="79"/>
    </row>
    <row r="116" spans="2:32" s="77" customFormat="1" ht="15">
      <c r="B116" s="85"/>
      <c r="C116" s="85"/>
      <c r="D116" s="85"/>
      <c r="E116" s="85"/>
      <c r="H116" s="85"/>
      <c r="I116" s="85"/>
      <c r="J116" s="85"/>
      <c r="K116" s="85"/>
      <c r="W116" s="79"/>
      <c r="X116" s="84"/>
      <c r="Y116" s="84"/>
      <c r="Z116" s="84"/>
      <c r="AB116" s="79"/>
      <c r="AC116" s="79"/>
      <c r="AD116" s="79"/>
      <c r="AE116" s="79"/>
      <c r="AF116" s="79"/>
    </row>
    <row r="117" spans="2:32" s="77" customFormat="1" ht="15">
      <c r="B117" s="85"/>
      <c r="C117" s="85"/>
      <c r="D117" s="85"/>
      <c r="E117" s="85"/>
      <c r="H117" s="85"/>
      <c r="I117" s="85"/>
      <c r="J117" s="85"/>
      <c r="K117" s="85"/>
      <c r="M117" s="81"/>
      <c r="W117" s="79"/>
      <c r="X117" s="84"/>
      <c r="Y117" s="84"/>
      <c r="Z117" s="84"/>
      <c r="AB117" s="79"/>
      <c r="AC117" s="79"/>
      <c r="AD117" s="79"/>
      <c r="AE117" s="79"/>
      <c r="AF117" s="79"/>
    </row>
    <row r="118" spans="2:32" s="77" customFormat="1" ht="15">
      <c r="B118" s="85"/>
      <c r="C118" s="85"/>
      <c r="D118" s="85"/>
      <c r="E118" s="85"/>
      <c r="H118" s="85"/>
      <c r="I118" s="85"/>
      <c r="J118" s="85"/>
      <c r="K118" s="85"/>
      <c r="AB118" s="79"/>
      <c r="AC118" s="79"/>
      <c r="AD118" s="79"/>
      <c r="AE118" s="79"/>
      <c r="AF118" s="79"/>
    </row>
    <row r="119" spans="2:32" s="77" customFormat="1" ht="15">
      <c r="B119" s="85"/>
      <c r="C119" s="85"/>
      <c r="D119" s="85"/>
      <c r="E119" s="85"/>
      <c r="H119" s="85"/>
      <c r="I119" s="85"/>
      <c r="J119" s="85"/>
      <c r="K119" s="85"/>
      <c r="W119" s="79"/>
      <c r="X119" s="79"/>
      <c r="Y119" s="79"/>
      <c r="Z119" s="79"/>
      <c r="AB119" s="79"/>
      <c r="AC119" s="79"/>
      <c r="AD119" s="79"/>
      <c r="AE119" s="79"/>
      <c r="AF119" s="79"/>
    </row>
    <row r="120" spans="2:28" s="77" customFormat="1" ht="15">
      <c r="B120" s="85"/>
      <c r="C120" s="85"/>
      <c r="D120" s="85"/>
      <c r="E120" s="85"/>
      <c r="H120" s="85"/>
      <c r="I120" s="85"/>
      <c r="J120" s="85"/>
      <c r="K120" s="85"/>
      <c r="W120" s="79"/>
      <c r="X120" s="79"/>
      <c r="Y120" s="79"/>
      <c r="Z120" s="79"/>
      <c r="AB120" s="79"/>
    </row>
    <row r="121" spans="2:32" s="77" customFormat="1" ht="15">
      <c r="B121" s="85"/>
      <c r="C121" s="85"/>
      <c r="D121" s="85"/>
      <c r="E121" s="85"/>
      <c r="H121" s="85"/>
      <c r="I121" s="85"/>
      <c r="J121" s="85"/>
      <c r="K121" s="85"/>
      <c r="W121" s="79"/>
      <c r="X121" s="79"/>
      <c r="Y121" s="79"/>
      <c r="Z121" s="79"/>
      <c r="AB121" s="79"/>
      <c r="AC121" s="79"/>
      <c r="AD121" s="79"/>
      <c r="AE121" s="79"/>
      <c r="AF121" s="79"/>
    </row>
    <row r="122" spans="2:32" s="77" customFormat="1" ht="15">
      <c r="B122" s="85"/>
      <c r="C122" s="85"/>
      <c r="D122" s="85"/>
      <c r="E122" s="85"/>
      <c r="H122" s="85"/>
      <c r="I122" s="85"/>
      <c r="J122" s="85"/>
      <c r="K122" s="85"/>
      <c r="W122" s="79"/>
      <c r="X122" s="79"/>
      <c r="Y122" s="79"/>
      <c r="Z122" s="79"/>
      <c r="AB122" s="79"/>
      <c r="AC122" s="79"/>
      <c r="AD122" s="79"/>
      <c r="AE122" s="79"/>
      <c r="AF122" s="79"/>
    </row>
    <row r="123" spans="2:32" s="77" customFormat="1" ht="15">
      <c r="B123" s="85"/>
      <c r="C123" s="85"/>
      <c r="D123" s="85"/>
      <c r="E123" s="85"/>
      <c r="H123" s="85"/>
      <c r="I123" s="85"/>
      <c r="J123" s="85"/>
      <c r="K123" s="85"/>
      <c r="W123" s="79"/>
      <c r="X123" s="79"/>
      <c r="Y123" s="79"/>
      <c r="Z123" s="79"/>
      <c r="AB123" s="79"/>
      <c r="AC123" s="79"/>
      <c r="AD123" s="79"/>
      <c r="AE123" s="79"/>
      <c r="AF123" s="79"/>
    </row>
    <row r="124" spans="2:32" s="77" customFormat="1" ht="15">
      <c r="B124" s="85"/>
      <c r="C124" s="85"/>
      <c r="D124" s="85"/>
      <c r="E124" s="85"/>
      <c r="H124" s="85"/>
      <c r="I124" s="85"/>
      <c r="J124" s="85"/>
      <c r="K124" s="85"/>
      <c r="W124" s="79"/>
      <c r="X124" s="79"/>
      <c r="Y124" s="79"/>
      <c r="Z124" s="79"/>
      <c r="AB124" s="79"/>
      <c r="AC124" s="79"/>
      <c r="AD124" s="79"/>
      <c r="AE124" s="79"/>
      <c r="AF124" s="79"/>
    </row>
    <row r="125" spans="2:11" s="77" customFormat="1" ht="15">
      <c r="B125" s="85"/>
      <c r="C125" s="85"/>
      <c r="D125" s="85"/>
      <c r="E125" s="85"/>
      <c r="H125" s="85"/>
      <c r="I125" s="85"/>
      <c r="J125" s="85"/>
      <c r="K125" s="85"/>
    </row>
    <row r="126" s="77" customFormat="1" ht="15"/>
    <row r="127" s="77" customFormat="1" ht="15"/>
    <row r="128" spans="1:3" s="77" customFormat="1" ht="15">
      <c r="A128" s="81"/>
      <c r="B128" s="81"/>
      <c r="C128" s="81"/>
    </row>
    <row r="129" s="77" customFormat="1" ht="15"/>
    <row r="130" spans="2:4" s="77" customFormat="1" ht="15">
      <c r="B130" s="87"/>
      <c r="C130" s="87"/>
      <c r="D130" s="87"/>
    </row>
    <row r="131" spans="2:4" s="77" customFormat="1" ht="15">
      <c r="B131" s="72"/>
      <c r="C131" s="72"/>
      <c r="D131" s="72"/>
    </row>
    <row r="132" spans="2:4" s="77" customFormat="1" ht="15">
      <c r="B132" s="72"/>
      <c r="C132" s="72"/>
      <c r="D132" s="72"/>
    </row>
    <row r="133" spans="2:4" s="77" customFormat="1" ht="15">
      <c r="B133" s="72"/>
      <c r="C133" s="72"/>
      <c r="D133" s="72"/>
    </row>
    <row r="134" spans="2:4" s="77" customFormat="1" ht="15">
      <c r="B134" s="72"/>
      <c r="C134" s="72"/>
      <c r="D134" s="72"/>
    </row>
    <row r="135" spans="2:4" s="77" customFormat="1" ht="15">
      <c r="B135" s="72"/>
      <c r="C135" s="72"/>
      <c r="D135" s="72"/>
    </row>
    <row r="136" spans="2:4" s="77" customFormat="1" ht="15">
      <c r="B136" s="72"/>
      <c r="C136" s="72"/>
      <c r="D136" s="72"/>
    </row>
    <row r="137" spans="2:4" s="77" customFormat="1" ht="15">
      <c r="B137" s="72"/>
      <c r="C137" s="72"/>
      <c r="D137" s="72"/>
    </row>
    <row r="138" spans="2:4" s="77" customFormat="1" ht="15">
      <c r="B138" s="72"/>
      <c r="C138" s="72"/>
      <c r="D138" s="72"/>
    </row>
    <row r="139" spans="2:4" s="77" customFormat="1" ht="15">
      <c r="B139" s="72"/>
      <c r="C139" s="72"/>
      <c r="D139" s="72"/>
    </row>
    <row r="140" spans="2:4" s="77" customFormat="1" ht="15">
      <c r="B140" s="72"/>
      <c r="C140" s="72"/>
      <c r="D140" s="72"/>
    </row>
    <row r="141" spans="2:4" s="77" customFormat="1" ht="15">
      <c r="B141" s="72"/>
      <c r="C141" s="72"/>
      <c r="D141" s="72"/>
    </row>
    <row r="142" spans="2:4" s="77" customFormat="1" ht="15">
      <c r="B142" s="72"/>
      <c r="C142" s="72"/>
      <c r="D142" s="72"/>
    </row>
    <row r="143" spans="2:4" s="77" customFormat="1" ht="15">
      <c r="B143" s="72"/>
      <c r="C143" s="72"/>
      <c r="D143" s="72"/>
    </row>
    <row r="144" spans="2:4" s="77" customFormat="1" ht="15">
      <c r="B144" s="72"/>
      <c r="C144" s="72"/>
      <c r="D144" s="72"/>
    </row>
    <row r="145" spans="2:4" s="77" customFormat="1" ht="15">
      <c r="B145" s="72"/>
      <c r="C145" s="72"/>
      <c r="D145" s="72"/>
    </row>
    <row r="146" spans="2:4" s="77" customFormat="1" ht="15">
      <c r="B146" s="72"/>
      <c r="C146" s="72"/>
      <c r="D146" s="72"/>
    </row>
    <row r="147" spans="2:4" s="77" customFormat="1" ht="15">
      <c r="B147" s="72"/>
      <c r="C147" s="72"/>
      <c r="D147" s="72"/>
    </row>
    <row r="148" spans="2:4" s="77" customFormat="1" ht="15">
      <c r="B148" s="72"/>
      <c r="C148" s="72"/>
      <c r="D148" s="72"/>
    </row>
    <row r="149" spans="2:4" s="77" customFormat="1" ht="15">
      <c r="B149" s="72"/>
      <c r="C149" s="72"/>
      <c r="D149" s="72"/>
    </row>
    <row r="150" spans="2:4" s="77" customFormat="1" ht="15">
      <c r="B150" s="72"/>
      <c r="C150" s="72"/>
      <c r="D150" s="72"/>
    </row>
    <row r="151" spans="2:4" s="77" customFormat="1" ht="15">
      <c r="B151" s="72"/>
      <c r="C151" s="72"/>
      <c r="D151" s="72"/>
    </row>
    <row r="152" spans="2:4" s="77" customFormat="1" ht="15">
      <c r="B152" s="72"/>
      <c r="C152" s="72"/>
      <c r="D152" s="72"/>
    </row>
    <row r="153" spans="2:4" s="77" customFormat="1" ht="15">
      <c r="B153" s="72"/>
      <c r="C153" s="72"/>
      <c r="D153" s="72"/>
    </row>
    <row r="154" spans="2:4" s="77" customFormat="1" ht="15">
      <c r="B154" s="72"/>
      <c r="C154" s="72"/>
      <c r="D154" s="72"/>
    </row>
    <row r="155" spans="2:4" s="77" customFormat="1" ht="15">
      <c r="B155" s="72"/>
      <c r="C155" s="72"/>
      <c r="D155" s="72"/>
    </row>
    <row r="156" spans="2:4" s="77" customFormat="1" ht="15">
      <c r="B156" s="72"/>
      <c r="C156" s="72"/>
      <c r="D156" s="72"/>
    </row>
    <row r="157" spans="2:4" s="66" customFormat="1" ht="15">
      <c r="B157" s="70"/>
      <c r="C157" s="70"/>
      <c r="D157" s="70"/>
    </row>
    <row r="158" spans="2:4" s="66" customFormat="1" ht="15">
      <c r="B158" s="70"/>
      <c r="C158" s="70"/>
      <c r="D158" s="70"/>
    </row>
    <row r="159" s="66" customFormat="1" ht="15"/>
    <row r="160" s="66" customFormat="1" ht="15"/>
    <row r="161" spans="1:3" s="66" customFormat="1" ht="15">
      <c r="A161" s="88"/>
      <c r="B161" s="89"/>
      <c r="C161" s="89"/>
    </row>
    <row r="162" spans="2:4" s="66" customFormat="1" ht="15">
      <c r="B162" s="70"/>
      <c r="C162" s="70"/>
      <c r="D162" s="70"/>
    </row>
    <row r="163" spans="2:4" s="66" customFormat="1" ht="15">
      <c r="B163" s="70"/>
      <c r="C163" s="70"/>
      <c r="D163" s="70"/>
    </row>
    <row r="164" s="66" customFormat="1" ht="15"/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2010-08-12T14:40:10Z</dcterms:created>
  <dcterms:modified xsi:type="dcterms:W3CDTF">2010-08-12T14:40:31Z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