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5 end use countries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5621"/>
</workbook>
</file>

<file path=xl/calcChain.xml><?xml version="1.0" encoding="utf-8"?>
<calcChain xmlns="http://schemas.openxmlformats.org/spreadsheetml/2006/main">
  <c r="N91" i="1" l="1"/>
  <c r="N122" i="1" s="1"/>
  <c r="M91" i="1"/>
  <c r="M122" i="1" s="1"/>
  <c r="L91" i="1"/>
  <c r="L122" i="1" s="1"/>
  <c r="K91" i="1"/>
  <c r="K122" i="1" s="1"/>
  <c r="G91" i="1"/>
  <c r="G90" i="1"/>
  <c r="G89" i="1"/>
  <c r="G88" i="1"/>
  <c r="N87" i="1"/>
  <c r="N118" i="1" s="1"/>
  <c r="M87" i="1"/>
  <c r="M118" i="1" s="1"/>
  <c r="L87" i="1"/>
  <c r="L118" i="1" s="1"/>
  <c r="K87" i="1"/>
  <c r="K118" i="1" s="1"/>
  <c r="G87" i="1"/>
  <c r="G86" i="1"/>
  <c r="G85" i="1"/>
  <c r="L84" i="1"/>
  <c r="L115" i="1" s="1"/>
  <c r="G84" i="1"/>
  <c r="G83" i="1"/>
  <c r="G82" i="1"/>
  <c r="G81" i="1"/>
  <c r="G80" i="1"/>
  <c r="G79" i="1"/>
  <c r="G78" i="1"/>
  <c r="G77" i="1"/>
  <c r="G76" i="1"/>
  <c r="G75" i="1"/>
  <c r="N74" i="1"/>
  <c r="N105" i="1" s="1"/>
  <c r="M74" i="1"/>
  <c r="M105" i="1" s="1"/>
  <c r="L74" i="1"/>
  <c r="L105" i="1" s="1"/>
  <c r="K74" i="1"/>
  <c r="K105" i="1" s="1"/>
  <c r="G74" i="1"/>
  <c r="N73" i="1"/>
  <c r="N104" i="1" s="1"/>
  <c r="M73" i="1"/>
  <c r="M104" i="1" s="1"/>
  <c r="L73" i="1"/>
  <c r="L104" i="1" s="1"/>
  <c r="G73" i="1"/>
  <c r="G72" i="1"/>
  <c r="G71" i="1"/>
  <c r="G70" i="1"/>
  <c r="G69" i="1"/>
  <c r="G68" i="1"/>
  <c r="G67" i="1"/>
  <c r="G66" i="1"/>
  <c r="G65" i="1"/>
  <c r="N64" i="1"/>
  <c r="N95" i="1" s="1"/>
  <c r="M64" i="1"/>
  <c r="M95" i="1" s="1"/>
  <c r="L64" i="1"/>
  <c r="L95" i="1" s="1"/>
  <c r="K64" i="1"/>
  <c r="K95" i="1" s="1"/>
  <c r="G64" i="1"/>
  <c r="G63" i="1"/>
  <c r="N62" i="1"/>
  <c r="N93" i="1" s="1"/>
  <c r="M62" i="1"/>
  <c r="M93" i="1" s="1"/>
  <c r="L62" i="1"/>
  <c r="L93" i="1" s="1"/>
  <c r="K62" i="1"/>
  <c r="K93" i="1" s="1"/>
  <c r="G62" i="1"/>
  <c r="N68" i="1"/>
  <c r="N99" i="1" s="1"/>
  <c r="M68" i="1"/>
  <c r="M99" i="1" s="1"/>
  <c r="L68" i="1"/>
  <c r="L99" i="1" s="1"/>
  <c r="K68" i="1"/>
  <c r="K99" i="1" s="1"/>
  <c r="B58" i="1"/>
  <c r="N76" i="1"/>
  <c r="N107" i="1" s="1"/>
  <c r="M76" i="1"/>
  <c r="M107" i="1" s="1"/>
  <c r="L76" i="1"/>
  <c r="L107" i="1" s="1"/>
  <c r="K76" i="1"/>
  <c r="K107" i="1" s="1"/>
  <c r="N79" i="1"/>
  <c r="N110" i="1" s="1"/>
  <c r="M79" i="1"/>
  <c r="M110" i="1" s="1"/>
  <c r="L79" i="1"/>
  <c r="L110" i="1" s="1"/>
  <c r="K79" i="1"/>
  <c r="K110" i="1" s="1"/>
  <c r="B56" i="1"/>
  <c r="N82" i="1"/>
  <c r="N113" i="1" s="1"/>
  <c r="M82" i="1"/>
  <c r="M113" i="1" s="1"/>
  <c r="L82" i="1"/>
  <c r="L113" i="1" s="1"/>
  <c r="K82" i="1"/>
  <c r="K113" i="1" s="1"/>
  <c r="N65" i="1"/>
  <c r="N96" i="1" s="1"/>
  <c r="M65" i="1"/>
  <c r="M96" i="1" s="1"/>
  <c r="L65" i="1"/>
  <c r="L96" i="1" s="1"/>
  <c r="K65" i="1"/>
  <c r="K96" i="1" s="1"/>
  <c r="B54" i="1"/>
  <c r="N75" i="1"/>
  <c r="N106" i="1" s="1"/>
  <c r="M75" i="1"/>
  <c r="M106" i="1" s="1"/>
  <c r="L75" i="1"/>
  <c r="L106" i="1" s="1"/>
  <c r="K75" i="1"/>
  <c r="K106" i="1" s="1"/>
  <c r="N71" i="1"/>
  <c r="N102" i="1" s="1"/>
  <c r="L71" i="1"/>
  <c r="L102" i="1" s="1"/>
  <c r="K71" i="1"/>
  <c r="K102" i="1" s="1"/>
  <c r="E52" i="1"/>
  <c r="M71" i="1" s="1"/>
  <c r="M102" i="1" s="1"/>
  <c r="N69" i="1"/>
  <c r="N100" i="1" s="1"/>
  <c r="M69" i="1"/>
  <c r="M100" i="1" s="1"/>
  <c r="L69" i="1"/>
  <c r="L100" i="1" s="1"/>
  <c r="K69" i="1"/>
  <c r="K100" i="1" s="1"/>
  <c r="K73" i="1"/>
  <c r="K104" i="1" s="1"/>
  <c r="N77" i="1"/>
  <c r="N108" i="1" s="1"/>
  <c r="M77" i="1"/>
  <c r="M108" i="1" s="1"/>
  <c r="L77" i="1"/>
  <c r="L108" i="1" s="1"/>
  <c r="K77" i="1"/>
  <c r="K108" i="1" s="1"/>
  <c r="N66" i="1"/>
  <c r="N97" i="1" s="1"/>
  <c r="M66" i="1"/>
  <c r="M97" i="1" s="1"/>
  <c r="L66" i="1"/>
  <c r="L97" i="1" s="1"/>
  <c r="K66" i="1"/>
  <c r="K97" i="1" s="1"/>
  <c r="B45" i="1"/>
  <c r="N85" i="1"/>
  <c r="N116" i="1" s="1"/>
  <c r="M85" i="1"/>
  <c r="M116" i="1" s="1"/>
  <c r="L85" i="1"/>
  <c r="L116" i="1" s="1"/>
  <c r="K85" i="1"/>
  <c r="K116" i="1" s="1"/>
  <c r="N70" i="1"/>
  <c r="N101" i="1" s="1"/>
  <c r="M70" i="1"/>
  <c r="M101" i="1" s="1"/>
  <c r="L70" i="1"/>
  <c r="L101" i="1" s="1"/>
  <c r="K70" i="1"/>
  <c r="K101" i="1" s="1"/>
  <c r="N89" i="1"/>
  <c r="N120" i="1" s="1"/>
  <c r="M89" i="1"/>
  <c r="M120" i="1" s="1"/>
  <c r="L89" i="1"/>
  <c r="L120" i="1" s="1"/>
  <c r="K89" i="1"/>
  <c r="K120" i="1" s="1"/>
  <c r="N72" i="1"/>
  <c r="N103" i="1" s="1"/>
  <c r="M72" i="1"/>
  <c r="M103" i="1" s="1"/>
  <c r="L72" i="1"/>
  <c r="L103" i="1" s="1"/>
  <c r="K72" i="1"/>
  <c r="K103" i="1" s="1"/>
  <c r="N83" i="1"/>
  <c r="N114" i="1" s="1"/>
  <c r="M83" i="1"/>
  <c r="M114" i="1" s="1"/>
  <c r="L83" i="1"/>
  <c r="L114" i="1" s="1"/>
  <c r="K83" i="1"/>
  <c r="K114" i="1" s="1"/>
  <c r="N80" i="1"/>
  <c r="N111" i="1" s="1"/>
  <c r="M80" i="1"/>
  <c r="M111" i="1" s="1"/>
  <c r="L80" i="1"/>
  <c r="L111" i="1" s="1"/>
  <c r="K80" i="1"/>
  <c r="K111" i="1" s="1"/>
  <c r="N90" i="1"/>
  <c r="N121" i="1" s="1"/>
  <c r="M90" i="1"/>
  <c r="M121" i="1" s="1"/>
  <c r="L90" i="1"/>
  <c r="L121" i="1" s="1"/>
  <c r="K90" i="1"/>
  <c r="K121" i="1" s="1"/>
  <c r="N81" i="1"/>
  <c r="N112" i="1" s="1"/>
  <c r="M81" i="1"/>
  <c r="M112" i="1" s="1"/>
  <c r="L81" i="1"/>
  <c r="L112" i="1" s="1"/>
  <c r="K81" i="1"/>
  <c r="K112" i="1" s="1"/>
  <c r="N84" i="1"/>
  <c r="N115" i="1" s="1"/>
  <c r="M84" i="1"/>
  <c r="M115" i="1" s="1"/>
  <c r="K84" i="1"/>
  <c r="K115" i="1" s="1"/>
  <c r="N78" i="1"/>
  <c r="N109" i="1" s="1"/>
  <c r="M78" i="1"/>
  <c r="M109" i="1" s="1"/>
  <c r="L78" i="1"/>
  <c r="L109" i="1" s="1"/>
  <c r="K78" i="1"/>
  <c r="K109" i="1" s="1"/>
  <c r="B34" i="1"/>
  <c r="N67" i="1"/>
  <c r="N98" i="1" s="1"/>
  <c r="M67" i="1"/>
  <c r="M98" i="1" s="1"/>
  <c r="L67" i="1"/>
  <c r="L98" i="1" s="1"/>
  <c r="K67" i="1"/>
  <c r="K98" i="1" s="1"/>
  <c r="N63" i="1"/>
  <c r="N94" i="1" s="1"/>
  <c r="M63" i="1"/>
  <c r="M94" i="1" s="1"/>
  <c r="L63" i="1"/>
  <c r="L94" i="1" s="1"/>
  <c r="K63" i="1"/>
  <c r="K94" i="1" s="1"/>
  <c r="B32" i="1"/>
  <c r="N88" i="1"/>
  <c r="N119" i="1" s="1"/>
  <c r="M88" i="1"/>
  <c r="M119" i="1" s="1"/>
  <c r="L88" i="1"/>
  <c r="L119" i="1" s="1"/>
  <c r="K88" i="1"/>
  <c r="K119" i="1" s="1"/>
  <c r="N86" i="1"/>
  <c r="N117" i="1" s="1"/>
  <c r="M86" i="1"/>
  <c r="M117" i="1" s="1"/>
  <c r="L86" i="1"/>
  <c r="L117" i="1" s="1"/>
  <c r="K86" i="1"/>
  <c r="K117" i="1" s="1"/>
  <c r="B30" i="1"/>
  <c r="B31" i="1" l="1"/>
  <c r="B33" i="1"/>
  <c r="B35" i="1"/>
  <c r="B53" i="1"/>
  <c r="B55" i="1"/>
  <c r="B57" i="1"/>
</calcChain>
</file>

<file path=xl/comments1.xml><?xml version="1.0" encoding="utf-8"?>
<comments xmlns="http://schemas.openxmlformats.org/spreadsheetml/2006/main">
  <authors>
    <author>Karine POLLIER</author>
  </authors>
  <commentList>
    <comment ref="A35" authorId="0">
      <text>
        <r>
          <rPr>
            <b/>
            <sz val="8"/>
            <color indexed="81"/>
            <rFont val="Tahoma"/>
            <family val="2"/>
          </rPr>
          <t>Karine POLLIER:</t>
        </r>
        <r>
          <rPr>
            <sz val="8"/>
            <color indexed="81"/>
            <rFont val="Tahoma"/>
            <family val="2"/>
          </rPr>
          <t xml:space="preserve">
Water heating including in space heating
</t>
        </r>
      </text>
    </comment>
    <comment ref="A41" authorId="0">
      <text>
        <r>
          <rPr>
            <b/>
            <sz val="8"/>
            <color indexed="81"/>
            <rFont val="Tahoma"/>
            <family val="2"/>
          </rPr>
          <t>Karine POLLIER:</t>
        </r>
        <r>
          <rPr>
            <sz val="8"/>
            <color indexed="81"/>
            <rFont val="Tahoma"/>
            <family val="2"/>
          </rPr>
          <t xml:space="preserve">
No data by end uses
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Karine POLLIER:</t>
        </r>
        <r>
          <rPr>
            <sz val="8"/>
            <color indexed="81"/>
            <rFont val="Tahoma"/>
            <family val="2"/>
          </rPr>
          <t xml:space="preserve">
No data by end uses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Karine POLLIER:</t>
        </r>
        <r>
          <rPr>
            <sz val="8"/>
            <color indexed="81"/>
            <rFont val="Tahoma"/>
            <family val="2"/>
          </rPr>
          <t xml:space="preserve">
No data by end uses</t>
        </r>
      </text>
    </comment>
    <comment ref="A50" authorId="0">
      <text>
        <r>
          <rPr>
            <b/>
            <sz val="8"/>
            <color indexed="81"/>
            <rFont val="Tahoma"/>
            <family val="2"/>
          </rPr>
          <t>Karine POLLIER:</t>
        </r>
        <r>
          <rPr>
            <sz val="8"/>
            <color indexed="81"/>
            <rFont val="Tahoma"/>
            <family val="2"/>
          </rPr>
          <t xml:space="preserve">
No data by end uses</t>
        </r>
      </text>
    </comment>
  </commentList>
</comments>
</file>

<file path=xl/sharedStrings.xml><?xml version="1.0" encoding="utf-8"?>
<sst xmlns="http://schemas.openxmlformats.org/spreadsheetml/2006/main" count="255" uniqueCount="44">
  <si>
    <t>Figure 5 : Energy consumption by end uses per dwelling, 2008</t>
  </si>
  <si>
    <t>Space heating consumption: climate corrected</t>
  </si>
  <si>
    <t>Denmark: Space heating and water heating can not be separated</t>
  </si>
  <si>
    <t>Unit consumption per dwelling by end uses (2009)</t>
  </si>
  <si>
    <t>Data ordered</t>
  </si>
  <si>
    <t>total</t>
  </si>
  <si>
    <t>space heating</t>
  </si>
  <si>
    <t>water heating</t>
  </si>
  <si>
    <t>cooking</t>
  </si>
  <si>
    <t>electricity for lighting and appliances</t>
  </si>
  <si>
    <t>average</t>
  </si>
  <si>
    <t>Austria</t>
  </si>
  <si>
    <t>Malta</t>
  </si>
  <si>
    <t>Belgium</t>
  </si>
  <si>
    <t>Bulgaria</t>
  </si>
  <si>
    <t>Portugal</t>
  </si>
  <si>
    <t>Cyprus</t>
  </si>
  <si>
    <t>Spain</t>
  </si>
  <si>
    <t>Czech Rep.</t>
  </si>
  <si>
    <t>Lithuania</t>
  </si>
  <si>
    <t>Denmark</t>
  </si>
  <si>
    <t>Estonia</t>
  </si>
  <si>
    <t>Croatia</t>
  </si>
  <si>
    <t>Finland</t>
  </si>
  <si>
    <t>Romania</t>
  </si>
  <si>
    <t>France</t>
  </si>
  <si>
    <t>Italy</t>
  </si>
  <si>
    <t>Germany</t>
  </si>
  <si>
    <t>Slovakia</t>
  </si>
  <si>
    <t>Greece</t>
  </si>
  <si>
    <t>Hungary</t>
  </si>
  <si>
    <t>Poland</t>
  </si>
  <si>
    <t>Ireland</t>
  </si>
  <si>
    <t>Slovenia</t>
  </si>
  <si>
    <t>Latvia</t>
  </si>
  <si>
    <t>EU-27</t>
  </si>
  <si>
    <t>Netherlands</t>
  </si>
  <si>
    <t>Luxembourg</t>
  </si>
  <si>
    <t>UK</t>
  </si>
  <si>
    <t>Sweden</t>
  </si>
  <si>
    <t>Norway</t>
  </si>
  <si>
    <t>Czech Republic</t>
  </si>
  <si>
    <t>Slovak Republic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</si>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</sst>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9" fontId="13" fillId="0" borderId="4" applyNumberFormat="0" applyFont="0" applyFill="0" applyBorder="0" applyProtection="0">
      <alignment horizontal="left" vertical="center" indent="2"/>
    </xf>
    <xf numFmtId="49" fontId="13" fillId="0" borderId="13" applyNumberFormat="0" applyFont="0" applyFill="0" applyBorder="0" applyProtection="0">
      <alignment horizontal="left" vertical="center" indent="5"/>
    </xf>
    <xf numFmtId="166" fontId="14" fillId="0" borderId="0" applyAlignment="0" applyProtection="0"/>
    <xf numFmtId="0" fontId="1" fillId="0" borderId="0" applyNumberFormat="0" applyFont="0" applyFill="0" applyBorder="0" applyProtection="0">
      <alignment vertical="center"/>
    </xf>
    <xf numFmtId="0" fontId="8" fillId="0" borderId="0"/>
    <xf numFmtId="0" fontId="8" fillId="0" borderId="0"/>
    <xf numFmtId="0" fontId="8" fillId="0" borderId="0"/>
    <xf numFmtId="49" fontId="15" fillId="0" borderId="4" applyNumberFormat="0" applyFill="0" applyBorder="0" applyProtection="0">
      <alignment horizontal="left" vertical="center"/>
    </xf>
    <xf numFmtId="9" fontId="18" fillId="0" borderId="0" applyFont="0" applyFill="0" applyBorder="0" applyAlignment="0" applyProtection="0"/>
    <xf numFmtId="0" fontId="19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1" fontId="0" fillId="0" borderId="0" xfId="0" applyNumberFormat="1" applyBorder="1"/>
    <xf numFmtId="9" fontId="1" fillId="0" borderId="0" xfId="1" applyFont="1" applyBorder="1"/>
    <xf numFmtId="1" fontId="0" fillId="0" borderId="0" xfId="0" applyNumberFormat="1"/>
    <xf numFmtId="1" fontId="4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5" xfId="0" applyFill="1" applyBorder="1"/>
    <xf numFmtId="2" fontId="0" fillId="0" borderId="0" xfId="0" applyNumberFormat="1" applyBorder="1"/>
    <xf numFmtId="2" fontId="0" fillId="0" borderId="6" xfId="0" applyNumberFormat="1" applyBorder="1"/>
    <xf numFmtId="2" fontId="0" fillId="0" borderId="0" xfId="0" applyNumberFormat="1"/>
    <xf numFmtId="2" fontId="0" fillId="2" borderId="0" xfId="0" applyNumberFormat="1" applyFill="1" applyBorder="1"/>
    <xf numFmtId="2" fontId="0" fillId="2" borderId="6" xfId="0" applyNumberFormat="1" applyFill="1" applyBorder="1"/>
    <xf numFmtId="0" fontId="0" fillId="0" borderId="7" xfId="0" applyFill="1" applyBorder="1"/>
    <xf numFmtId="2" fontId="0" fillId="0" borderId="8" xfId="0" applyNumberFormat="1" applyBorder="1"/>
    <xf numFmtId="2" fontId="0" fillId="0" borderId="9" xfId="0" applyNumberFormat="1" applyBorder="1"/>
    <xf numFmtId="0" fontId="3" fillId="0" borderId="0" xfId="0" applyFont="1" applyFill="1"/>
    <xf numFmtId="0" fontId="0" fillId="0" borderId="0" xfId="0" applyFill="1"/>
    <xf numFmtId="2" fontId="0" fillId="3" borderId="0" xfId="0" applyNumberFormat="1" applyFill="1" applyBorder="1"/>
    <xf numFmtId="164" fontId="1" fillId="3" borderId="0" xfId="1" applyNumberFormat="1" applyFont="1" applyFill="1" applyBorder="1"/>
    <xf numFmtId="0" fontId="0" fillId="3" borderId="0" xfId="0" applyFill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2" fontId="0" fillId="0" borderId="0" xfId="0" applyNumberFormat="1" applyFill="1"/>
    <xf numFmtId="2" fontId="0" fillId="0" borderId="0" xfId="0" applyNumberFormat="1" applyFill="1" applyBorder="1"/>
    <xf numFmtId="2" fontId="0" fillId="0" borderId="6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6" fillId="0" borderId="0" xfId="0" applyNumberFormat="1" applyFont="1" applyFill="1"/>
    <xf numFmtId="0" fontId="0" fillId="0" borderId="0" xfId="0" applyFill="1" applyBorder="1"/>
    <xf numFmtId="9" fontId="1" fillId="0" borderId="0" xfId="1" applyFont="1" applyFill="1" applyBorder="1"/>
    <xf numFmtId="0" fontId="0" fillId="3" borderId="0" xfId="0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2" fontId="5" fillId="0" borderId="0" xfId="0" applyNumberFormat="1" applyFont="1" applyFill="1" applyBorder="1"/>
    <xf numFmtId="165" fontId="0" fillId="0" borderId="0" xfId="0" applyNumberForma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9" fillId="0" borderId="0" xfId="0" applyFont="1" applyFill="1"/>
    <xf numFmtId="2" fontId="10" fillId="0" borderId="0" xfId="0" applyNumberFormat="1" applyFont="1" applyFill="1"/>
  </cellXfs>
  <cellStyles count="12">
    <cellStyle name="2x indented GHG Textfiels" xfId="2"/>
    <cellStyle name="5x indented GHG Textfiels" xfId="3"/>
    <cellStyle name="AZ1" xfId="4"/>
    <cellStyle name="Normal" xfId="0" builtinId="0"/>
    <cellStyle name="Normal 2" xfId="5"/>
    <cellStyle name="Normal 2 4" xfId="6"/>
    <cellStyle name="Normal 3" xfId="7"/>
    <cellStyle name="Normal 4" xfId="8"/>
    <cellStyle name="Normal GHG Textfiels Bold" xfId="9"/>
    <cellStyle name="Percent" xfId="1" builtinId="5"/>
    <cellStyle name="Pourcentage 2" xfId="10"/>
    <cellStyle name="Standard_ENR_REF" xfId="11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08381779380381E-2"/>
          <c:y val="8.3745180534478922E-2"/>
          <c:w val="0.91224634303889585"/>
          <c:h val="0.643444279423913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 end use countries'!$K$29</c:f>
              <c:strCache>
                <c:ptCount val="1"/>
                <c:pt idx="0">
                  <c:v>space heating</c:v>
                </c:pt>
              </c:strCache>
            </c:strRef>
          </c:tx>
          <c:invertIfNegative val="0"/>
          <c:cat>
            <c:strRef>
              <c:f>'Fig 5 end use countries'!$J$30:$J$58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Croatia</c:v>
                </c:pt>
                <c:pt idx="7">
                  <c:v>Romania</c:v>
                </c:pt>
                <c:pt idx="8">
                  <c:v>Italy</c:v>
                </c:pt>
                <c:pt idx="9">
                  <c:v>Slovakia</c:v>
                </c:pt>
                <c:pt idx="10">
                  <c:v>Greece</c:v>
                </c:pt>
                <c:pt idx="11">
                  <c:v>Poland</c:v>
                </c:pt>
                <c:pt idx="12">
                  <c:v>Hungary</c:v>
                </c:pt>
                <c:pt idx="13">
                  <c:v>Slovenia</c:v>
                </c:pt>
                <c:pt idx="14">
                  <c:v>EU-27</c:v>
                </c:pt>
                <c:pt idx="15">
                  <c:v>Netherlands</c:v>
                </c:pt>
                <c:pt idx="16">
                  <c:v>Czech Rep.</c:v>
                </c:pt>
                <c:pt idx="17">
                  <c:v>UK</c:v>
                </c:pt>
                <c:pt idx="18">
                  <c:v>France</c:v>
                </c:pt>
                <c:pt idx="19">
                  <c:v>Estonia</c:v>
                </c:pt>
                <c:pt idx="20">
                  <c:v>Sweden</c:v>
                </c:pt>
                <c:pt idx="21">
                  <c:v>Germany</c:v>
                </c:pt>
                <c:pt idx="22">
                  <c:v>Denmark</c:v>
                </c:pt>
                <c:pt idx="23">
                  <c:v>Latvia</c:v>
                </c:pt>
                <c:pt idx="24">
                  <c:v>Austria</c:v>
                </c:pt>
                <c:pt idx="25">
                  <c:v>Norway</c:v>
                </c:pt>
                <c:pt idx="26">
                  <c:v>Belgium</c:v>
                </c:pt>
                <c:pt idx="27">
                  <c:v>Ireland</c:v>
                </c:pt>
                <c:pt idx="28">
                  <c:v>Finland</c:v>
                </c:pt>
              </c:strCache>
            </c:strRef>
          </c:cat>
          <c:val>
            <c:numRef>
              <c:f>'Fig 5 end use countries'!$K$30:$K$58</c:f>
              <c:numCache>
                <c:formatCode>0.00</c:formatCode>
                <c:ptCount val="29"/>
                <c:pt idx="1">
                  <c:v>0.50115067344214603</c:v>
                </c:pt>
                <c:pt idx="3">
                  <c:v>0.41212854824238049</c:v>
                </c:pt>
                <c:pt idx="4">
                  <c:v>0.74953850614624551</c:v>
                </c:pt>
                <c:pt idx="5">
                  <c:v>0.39252748146470662</c:v>
                </c:pt>
                <c:pt idx="6">
                  <c:v>0.68687832838398888</c:v>
                </c:pt>
                <c:pt idx="7">
                  <c:v>0.55385477416711848</c:v>
                </c:pt>
                <c:pt idx="8">
                  <c:v>0.80651703186969803</c:v>
                </c:pt>
                <c:pt idx="9">
                  <c:v>0.90182258704859442</c:v>
                </c:pt>
                <c:pt idx="10">
                  <c:v>0.92768505830742742</c:v>
                </c:pt>
                <c:pt idx="13">
                  <c:v>0.91396730215093214</c:v>
                </c:pt>
                <c:pt idx="14">
                  <c:v>1.0091306021384472</c:v>
                </c:pt>
                <c:pt idx="15">
                  <c:v>1.0049624198541134</c:v>
                </c:pt>
                <c:pt idx="16">
                  <c:v>1.0743702061537839</c:v>
                </c:pt>
                <c:pt idx="17">
                  <c:v>0.96517109342606577</c:v>
                </c:pt>
                <c:pt idx="18">
                  <c:v>1.0689681678924829</c:v>
                </c:pt>
                <c:pt idx="19">
                  <c:v>0.97914668709918173</c:v>
                </c:pt>
                <c:pt idx="20">
                  <c:v>1.0879969720316551</c:v>
                </c:pt>
                <c:pt idx="21">
                  <c:v>1.1814555849878525</c:v>
                </c:pt>
                <c:pt idx="22">
                  <c:v>1.4157246761754663</c:v>
                </c:pt>
                <c:pt idx="23">
                  <c:v>1.2979670082666996</c:v>
                </c:pt>
                <c:pt idx="24" formatCode="General">
                  <c:v>1.3295867272501212</c:v>
                </c:pt>
                <c:pt idx="26">
                  <c:v>1.4305951656882137</c:v>
                </c:pt>
                <c:pt idx="27">
                  <c:v>1.3615506674609879</c:v>
                </c:pt>
                <c:pt idx="28">
                  <c:v>1.456737182900907</c:v>
                </c:pt>
              </c:numCache>
            </c:numRef>
          </c:val>
        </c:ser>
        <c:ser>
          <c:idx val="1"/>
          <c:order val="1"/>
          <c:tx>
            <c:strRef>
              <c:f>'Fig 5 end use countries'!$L$29</c:f>
              <c:strCache>
                <c:ptCount val="1"/>
                <c:pt idx="0">
                  <c:v>water heating</c:v>
                </c:pt>
              </c:strCache>
            </c:strRef>
          </c:tx>
          <c:invertIfNegative val="0"/>
          <c:cat>
            <c:strRef>
              <c:f>'Fig 5 end use countries'!$J$30:$J$58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Croatia</c:v>
                </c:pt>
                <c:pt idx="7">
                  <c:v>Romania</c:v>
                </c:pt>
                <c:pt idx="8">
                  <c:v>Italy</c:v>
                </c:pt>
                <c:pt idx="9">
                  <c:v>Slovakia</c:v>
                </c:pt>
                <c:pt idx="10">
                  <c:v>Greece</c:v>
                </c:pt>
                <c:pt idx="11">
                  <c:v>Poland</c:v>
                </c:pt>
                <c:pt idx="12">
                  <c:v>Hungary</c:v>
                </c:pt>
                <c:pt idx="13">
                  <c:v>Slovenia</c:v>
                </c:pt>
                <c:pt idx="14">
                  <c:v>EU-27</c:v>
                </c:pt>
                <c:pt idx="15">
                  <c:v>Netherlands</c:v>
                </c:pt>
                <c:pt idx="16">
                  <c:v>Czech Rep.</c:v>
                </c:pt>
                <c:pt idx="17">
                  <c:v>UK</c:v>
                </c:pt>
                <c:pt idx="18">
                  <c:v>France</c:v>
                </c:pt>
                <c:pt idx="19">
                  <c:v>Estonia</c:v>
                </c:pt>
                <c:pt idx="20">
                  <c:v>Sweden</c:v>
                </c:pt>
                <c:pt idx="21">
                  <c:v>Germany</c:v>
                </c:pt>
                <c:pt idx="22">
                  <c:v>Denmark</c:v>
                </c:pt>
                <c:pt idx="23">
                  <c:v>Latvia</c:v>
                </c:pt>
                <c:pt idx="24">
                  <c:v>Austria</c:v>
                </c:pt>
                <c:pt idx="25">
                  <c:v>Norway</c:v>
                </c:pt>
                <c:pt idx="26">
                  <c:v>Belgium</c:v>
                </c:pt>
                <c:pt idx="27">
                  <c:v>Ireland</c:v>
                </c:pt>
                <c:pt idx="28">
                  <c:v>Finland</c:v>
                </c:pt>
              </c:strCache>
            </c:strRef>
          </c:cat>
          <c:val>
            <c:numRef>
              <c:f>'Fig 5 end use countries'!$L$30:$L$58</c:f>
              <c:numCache>
                <c:formatCode>0.00</c:formatCode>
                <c:ptCount val="29"/>
                <c:pt idx="1">
                  <c:v>4.186363636363636E-2</c:v>
                </c:pt>
                <c:pt idx="3">
                  <c:v>0.25037184810164081</c:v>
                </c:pt>
                <c:pt idx="4">
                  <c:v>7.6965689929026068E-2</c:v>
                </c:pt>
                <c:pt idx="5">
                  <c:v>0.20857589450116443</c:v>
                </c:pt>
                <c:pt idx="6">
                  <c:v>0.12115037046380937</c:v>
                </c:pt>
                <c:pt idx="7">
                  <c:v>0.14284798608421992</c:v>
                </c:pt>
                <c:pt idx="8">
                  <c:v>0.10052318353933276</c:v>
                </c:pt>
                <c:pt idx="9">
                  <c:v>0.24342394447657603</c:v>
                </c:pt>
                <c:pt idx="10">
                  <c:v>8.5843733426126667E-2</c:v>
                </c:pt>
                <c:pt idx="13">
                  <c:v>0.25061088182535657</c:v>
                </c:pt>
                <c:pt idx="14">
                  <c:v>0.18436133527770396</c:v>
                </c:pt>
                <c:pt idx="15">
                  <c:v>0.21153373356203545</c:v>
                </c:pt>
                <c:pt idx="16">
                  <c:v>0.22625886132119033</c:v>
                </c:pt>
                <c:pt idx="17">
                  <c:v>0.26019093750237626</c:v>
                </c:pt>
                <c:pt idx="18">
                  <c:v>0.15830514120983763</c:v>
                </c:pt>
                <c:pt idx="19">
                  <c:v>0.31298259076303298</c:v>
                </c:pt>
                <c:pt idx="20">
                  <c:v>0.16538511943484921</c:v>
                </c:pt>
                <c:pt idx="21">
                  <c:v>0.18780738781177769</c:v>
                </c:pt>
                <c:pt idx="23">
                  <c:v>0.19168316831683169</c:v>
                </c:pt>
                <c:pt idx="24" formatCode="General">
                  <c:v>0.19795134201049511</c:v>
                </c:pt>
                <c:pt idx="26">
                  <c:v>0.22333211099695749</c:v>
                </c:pt>
                <c:pt idx="27">
                  <c:v>0.31523584962512852</c:v>
                </c:pt>
                <c:pt idx="28">
                  <c:v>0.21011022116928108</c:v>
                </c:pt>
              </c:numCache>
            </c:numRef>
          </c:val>
        </c:ser>
        <c:ser>
          <c:idx val="2"/>
          <c:order val="2"/>
          <c:tx>
            <c:strRef>
              <c:f>'Fig 5 end use countries'!$M$29</c:f>
              <c:strCache>
                <c:ptCount val="1"/>
                <c:pt idx="0">
                  <c:v>cooking</c:v>
                </c:pt>
              </c:strCache>
            </c:strRef>
          </c:tx>
          <c:invertIfNegative val="0"/>
          <c:cat>
            <c:strRef>
              <c:f>'Fig 5 end use countries'!$J$30:$J$58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Croatia</c:v>
                </c:pt>
                <c:pt idx="7">
                  <c:v>Romania</c:v>
                </c:pt>
                <c:pt idx="8">
                  <c:v>Italy</c:v>
                </c:pt>
                <c:pt idx="9">
                  <c:v>Slovakia</c:v>
                </c:pt>
                <c:pt idx="10">
                  <c:v>Greece</c:v>
                </c:pt>
                <c:pt idx="11">
                  <c:v>Poland</c:v>
                </c:pt>
                <c:pt idx="12">
                  <c:v>Hungary</c:v>
                </c:pt>
                <c:pt idx="13">
                  <c:v>Slovenia</c:v>
                </c:pt>
                <c:pt idx="14">
                  <c:v>EU-27</c:v>
                </c:pt>
                <c:pt idx="15">
                  <c:v>Netherlands</c:v>
                </c:pt>
                <c:pt idx="16">
                  <c:v>Czech Rep.</c:v>
                </c:pt>
                <c:pt idx="17">
                  <c:v>UK</c:v>
                </c:pt>
                <c:pt idx="18">
                  <c:v>France</c:v>
                </c:pt>
                <c:pt idx="19">
                  <c:v>Estonia</c:v>
                </c:pt>
                <c:pt idx="20">
                  <c:v>Sweden</c:v>
                </c:pt>
                <c:pt idx="21">
                  <c:v>Germany</c:v>
                </c:pt>
                <c:pt idx="22">
                  <c:v>Denmark</c:v>
                </c:pt>
                <c:pt idx="23">
                  <c:v>Latvia</c:v>
                </c:pt>
                <c:pt idx="24">
                  <c:v>Austria</c:v>
                </c:pt>
                <c:pt idx="25">
                  <c:v>Norway</c:v>
                </c:pt>
                <c:pt idx="26">
                  <c:v>Belgium</c:v>
                </c:pt>
                <c:pt idx="27">
                  <c:v>Ireland</c:v>
                </c:pt>
                <c:pt idx="28">
                  <c:v>Finland</c:v>
                </c:pt>
              </c:strCache>
            </c:strRef>
          </c:cat>
          <c:val>
            <c:numRef>
              <c:f>'Fig 5 end use countries'!$M$30:$M$58</c:f>
              <c:numCache>
                <c:formatCode>0.00</c:formatCode>
                <c:ptCount val="29"/>
                <c:pt idx="1">
                  <c:v>4.8840909090909095E-2</c:v>
                </c:pt>
                <c:pt idx="3">
                  <c:v>6.3529414153995309E-2</c:v>
                </c:pt>
                <c:pt idx="4">
                  <c:v>0.1053000972319169</c:v>
                </c:pt>
                <c:pt idx="5">
                  <c:v>0.17642841718355379</c:v>
                </c:pt>
                <c:pt idx="6">
                  <c:v>0.14110063854091129</c:v>
                </c:pt>
                <c:pt idx="7">
                  <c:v>0.34446347716919923</c:v>
                </c:pt>
                <c:pt idx="8">
                  <c:v>6.6129843204307787E-2</c:v>
                </c:pt>
                <c:pt idx="9">
                  <c:v>-3.5690688764715983E-3</c:v>
                </c:pt>
                <c:pt idx="10">
                  <c:v>8.6517304279322776E-2</c:v>
                </c:pt>
                <c:pt idx="13">
                  <c:v>6.3850236034851668E-2</c:v>
                </c:pt>
                <c:pt idx="14">
                  <c:v>6.2586622968152525E-2</c:v>
                </c:pt>
                <c:pt idx="15">
                  <c:v>3.6559462550028586E-2</c:v>
                </c:pt>
                <c:pt idx="16">
                  <c:v>6.9167548354094263E-2</c:v>
                </c:pt>
                <c:pt idx="17">
                  <c:v>4.1862153921024416E-2</c:v>
                </c:pt>
                <c:pt idx="18">
                  <c:v>8.4866831972445378E-2</c:v>
                </c:pt>
                <c:pt idx="19">
                  <c:v>0.19575400060748488</c:v>
                </c:pt>
                <c:pt idx="20">
                  <c:v>3.2534470628573911E-2</c:v>
                </c:pt>
                <c:pt idx="21">
                  <c:v>4.4262952674235849E-2</c:v>
                </c:pt>
                <c:pt idx="22">
                  <c:v>2.811090573012939E-2</c:v>
                </c:pt>
                <c:pt idx="23">
                  <c:v>0.10382838283828383</c:v>
                </c:pt>
                <c:pt idx="24" formatCode="General">
                  <c:v>3.0851039586377634E-2</c:v>
                </c:pt>
                <c:pt idx="26">
                  <c:v>7.4067557802228345E-2</c:v>
                </c:pt>
                <c:pt idx="27">
                  <c:v>7.6306436091694602E-2</c:v>
                </c:pt>
                <c:pt idx="28">
                  <c:v>2.5617772036388441E-2</c:v>
                </c:pt>
              </c:numCache>
            </c:numRef>
          </c:val>
        </c:ser>
        <c:ser>
          <c:idx val="3"/>
          <c:order val="3"/>
          <c:tx>
            <c:strRef>
              <c:f>'Fig 5 end use countries'!$N$29</c:f>
              <c:strCache>
                <c:ptCount val="1"/>
                <c:pt idx="0">
                  <c:v>electricity for lighting and appliances</c:v>
                </c:pt>
              </c:strCache>
            </c:strRef>
          </c:tx>
          <c:invertIfNegative val="0"/>
          <c:cat>
            <c:strRef>
              <c:f>'Fig 5 end use countries'!$J$30:$J$58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Croatia</c:v>
                </c:pt>
                <c:pt idx="7">
                  <c:v>Romania</c:v>
                </c:pt>
                <c:pt idx="8">
                  <c:v>Italy</c:v>
                </c:pt>
                <c:pt idx="9">
                  <c:v>Slovakia</c:v>
                </c:pt>
                <c:pt idx="10">
                  <c:v>Greece</c:v>
                </c:pt>
                <c:pt idx="11">
                  <c:v>Poland</c:v>
                </c:pt>
                <c:pt idx="12">
                  <c:v>Hungary</c:v>
                </c:pt>
                <c:pt idx="13">
                  <c:v>Slovenia</c:v>
                </c:pt>
                <c:pt idx="14">
                  <c:v>EU-27</c:v>
                </c:pt>
                <c:pt idx="15">
                  <c:v>Netherlands</c:v>
                </c:pt>
                <c:pt idx="16">
                  <c:v>Czech Rep.</c:v>
                </c:pt>
                <c:pt idx="17">
                  <c:v>UK</c:v>
                </c:pt>
                <c:pt idx="18">
                  <c:v>France</c:v>
                </c:pt>
                <c:pt idx="19">
                  <c:v>Estonia</c:v>
                </c:pt>
                <c:pt idx="20">
                  <c:v>Sweden</c:v>
                </c:pt>
                <c:pt idx="21">
                  <c:v>Germany</c:v>
                </c:pt>
                <c:pt idx="22">
                  <c:v>Denmark</c:v>
                </c:pt>
                <c:pt idx="23">
                  <c:v>Latvia</c:v>
                </c:pt>
                <c:pt idx="24">
                  <c:v>Austria</c:v>
                </c:pt>
                <c:pt idx="25">
                  <c:v>Norway</c:v>
                </c:pt>
                <c:pt idx="26">
                  <c:v>Belgium</c:v>
                </c:pt>
                <c:pt idx="27">
                  <c:v>Ireland</c:v>
                </c:pt>
                <c:pt idx="28">
                  <c:v>Finland</c:v>
                </c:pt>
              </c:strCache>
            </c:strRef>
          </c:cat>
          <c:val>
            <c:numRef>
              <c:f>'Fig 5 end use countries'!$N$30:$N$58</c:f>
              <c:numCache>
                <c:formatCode>0.00</c:formatCode>
                <c:ptCount val="29"/>
                <c:pt idx="1">
                  <c:v>0.1301948051948052</c:v>
                </c:pt>
                <c:pt idx="3">
                  <c:v>0.19191250613226066</c:v>
                </c:pt>
                <c:pt idx="4">
                  <c:v>0.13266141915690963</c:v>
                </c:pt>
                <c:pt idx="5">
                  <c:v>0.30106367646651255</c:v>
                </c:pt>
                <c:pt idx="6">
                  <c:v>0.19346303658420702</c:v>
                </c:pt>
                <c:pt idx="7">
                  <c:v>0.11317899399501395</c:v>
                </c:pt>
                <c:pt idx="8">
                  <c:v>0.18783820555042821</c:v>
                </c:pt>
                <c:pt idx="9">
                  <c:v>0.1924233661075766</c:v>
                </c:pt>
                <c:pt idx="10">
                  <c:v>0.2572831800029784</c:v>
                </c:pt>
                <c:pt idx="13">
                  <c:v>0.23208499217290873</c:v>
                </c:pt>
                <c:pt idx="14">
                  <c:v>0.22440397302291001</c:v>
                </c:pt>
                <c:pt idx="15">
                  <c:v>0.23664236706689534</c:v>
                </c:pt>
                <c:pt idx="16">
                  <c:v>0.15695589791140693</c:v>
                </c:pt>
                <c:pt idx="17">
                  <c:v>0.27790987689055502</c:v>
                </c:pt>
                <c:pt idx="18">
                  <c:v>0.24017547691335411</c:v>
                </c:pt>
                <c:pt idx="19">
                  <c:v>9.3584640225089111E-2</c:v>
                </c:pt>
                <c:pt idx="20">
                  <c:v>0.32148972260766273</c:v>
                </c:pt>
                <c:pt idx="21">
                  <c:v>0.1941561486663643</c:v>
                </c:pt>
                <c:pt idx="22">
                  <c:v>0.24955268022181148</c:v>
                </c:pt>
                <c:pt idx="23">
                  <c:v>0.15111111111111111</c:v>
                </c:pt>
                <c:pt idx="24" formatCode="General">
                  <c:v>0.22804646025938105</c:v>
                </c:pt>
                <c:pt idx="26">
                  <c:v>0.23989646886047022</c:v>
                </c:pt>
                <c:pt idx="27">
                  <c:v>0.22145930587722587</c:v>
                </c:pt>
                <c:pt idx="28">
                  <c:v>0.36434517772950031</c:v>
                </c:pt>
              </c:numCache>
            </c:numRef>
          </c:val>
        </c:ser>
        <c:ser>
          <c:idx val="4"/>
          <c:order val="4"/>
          <c:tx>
            <c:strRef>
              <c:f>'Fig 5 end use countries'!$O$29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cat>
            <c:strRef>
              <c:f>'Fig 5 end use countries'!$J$30:$J$58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Croatia</c:v>
                </c:pt>
                <c:pt idx="7">
                  <c:v>Romania</c:v>
                </c:pt>
                <c:pt idx="8">
                  <c:v>Italy</c:v>
                </c:pt>
                <c:pt idx="9">
                  <c:v>Slovakia</c:v>
                </c:pt>
                <c:pt idx="10">
                  <c:v>Greece</c:v>
                </c:pt>
                <c:pt idx="11">
                  <c:v>Poland</c:v>
                </c:pt>
                <c:pt idx="12">
                  <c:v>Hungary</c:v>
                </c:pt>
                <c:pt idx="13">
                  <c:v>Slovenia</c:v>
                </c:pt>
                <c:pt idx="14">
                  <c:v>EU-27</c:v>
                </c:pt>
                <c:pt idx="15">
                  <c:v>Netherlands</c:v>
                </c:pt>
                <c:pt idx="16">
                  <c:v>Czech Rep.</c:v>
                </c:pt>
                <c:pt idx="17">
                  <c:v>UK</c:v>
                </c:pt>
                <c:pt idx="18">
                  <c:v>France</c:v>
                </c:pt>
                <c:pt idx="19">
                  <c:v>Estonia</c:v>
                </c:pt>
                <c:pt idx="20">
                  <c:v>Sweden</c:v>
                </c:pt>
                <c:pt idx="21">
                  <c:v>Germany</c:v>
                </c:pt>
                <c:pt idx="22">
                  <c:v>Denmark</c:v>
                </c:pt>
                <c:pt idx="23">
                  <c:v>Latvia</c:v>
                </c:pt>
                <c:pt idx="24">
                  <c:v>Austria</c:v>
                </c:pt>
                <c:pt idx="25">
                  <c:v>Norway</c:v>
                </c:pt>
                <c:pt idx="26">
                  <c:v>Belgium</c:v>
                </c:pt>
                <c:pt idx="27">
                  <c:v>Ireland</c:v>
                </c:pt>
                <c:pt idx="28">
                  <c:v>Finland</c:v>
                </c:pt>
              </c:strCache>
            </c:strRef>
          </c:cat>
          <c:val>
            <c:numRef>
              <c:f>'Fig 5 end use countries'!$O$30:$O$58</c:f>
              <c:numCache>
                <c:formatCode>0.00</c:formatCode>
                <c:ptCount val="29"/>
                <c:pt idx="0">
                  <c:v>0.62754321360424514</c:v>
                </c:pt>
                <c:pt idx="2">
                  <c:v>0.82738364536647169</c:v>
                </c:pt>
                <c:pt idx="11">
                  <c:v>1.4540331730647753</c:v>
                </c:pt>
                <c:pt idx="12">
                  <c:v>1.459441909248943</c:v>
                </c:pt>
                <c:pt idx="25">
                  <c:v>1.875371640672892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703040"/>
        <c:axId val="247704576"/>
      </c:barChart>
      <c:catAx>
        <c:axId val="2477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7704576"/>
        <c:crosses val="autoZero"/>
        <c:auto val="1"/>
        <c:lblAlgn val="ctr"/>
        <c:lblOffset val="100"/>
        <c:noMultiLvlLbl val="0"/>
      </c:catAx>
      <c:valAx>
        <c:axId val="247704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toe/dwelling</a:t>
                </a:r>
              </a:p>
            </c:rich>
          </c:tx>
          <c:layout>
            <c:manualLayout>
              <c:xMode val="edge"/>
              <c:yMode val="edge"/>
              <c:x val="3.1152657641932688E-2"/>
              <c:y val="1.6107391862360817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703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901477832512317"/>
          <c:y val="0.92511105715309816"/>
          <c:w val="0.72290640394088679"/>
          <c:h val="5.506607929515416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133350</xdr:rowOff>
    </xdr:from>
    <xdr:to>
      <xdr:col>9</xdr:col>
      <xdr:colOff>523875</xdr:colOff>
      <xdr:row>24</xdr:row>
      <xdr:rowOff>28575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Data sources &amp; definitions"/>
      <sheetName val="ODYSSEE data"/>
      <sheetName val="EEA data"/>
      <sheetName val="IEA data"/>
      <sheetName val="Fig 1 ODEX EU"/>
      <sheetName val="Fig 2-3 Climatic var"/>
      <sheetName val="Fig 4 end use EU"/>
      <sheetName val="Fig 5 end use countries"/>
      <sheetName val="Fig 6 Drivers "/>
      <sheetName val="Fig 7 ODEX"/>
      <sheetName val="Fig 8 Water heaters"/>
      <sheetName val="Fig 9 Thermal regulations"/>
      <sheetName val="Fig 10 CO2 per dw"/>
      <sheetName val="Fig 11 Drivers CO2"/>
      <sheetName val="EU-27 ODEX"/>
      <sheetName val="householdsODEX"/>
      <sheetName val="remarks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K29" t="str">
            <v>space heating</v>
          </cell>
          <cell r="L29" t="str">
            <v>water heating</v>
          </cell>
          <cell r="M29" t="str">
            <v>cooking</v>
          </cell>
          <cell r="N29" t="str">
            <v>electricity for lighting and appliances</v>
          </cell>
          <cell r="O29" t="str">
            <v>average</v>
          </cell>
        </row>
        <row r="30">
          <cell r="J30" t="str">
            <v>Malta</v>
          </cell>
          <cell r="O30">
            <v>0.62754321360424514</v>
          </cell>
        </row>
        <row r="31">
          <cell r="J31" t="str">
            <v>Bulgaria</v>
          </cell>
          <cell r="K31">
            <v>0.50115067344214603</v>
          </cell>
          <cell r="L31">
            <v>4.186363636363636E-2</v>
          </cell>
          <cell r="M31">
            <v>4.8840909090909095E-2</v>
          </cell>
          <cell r="N31">
            <v>0.1301948051948052</v>
          </cell>
        </row>
        <row r="32">
          <cell r="J32" t="str">
            <v>Portugal</v>
          </cell>
          <cell r="O32">
            <v>0.82738364536647169</v>
          </cell>
        </row>
        <row r="33">
          <cell r="J33" t="str">
            <v>Spain</v>
          </cell>
          <cell r="K33">
            <v>0.41212854824238049</v>
          </cell>
          <cell r="L33">
            <v>0.25037184810164081</v>
          </cell>
          <cell r="M33">
            <v>6.3529414153995309E-2</v>
          </cell>
          <cell r="N33">
            <v>0.19191250613226066</v>
          </cell>
        </row>
        <row r="34">
          <cell r="J34" t="str">
            <v>Lithuania</v>
          </cell>
          <cell r="K34">
            <v>0.74953850614624551</v>
          </cell>
          <cell r="L34">
            <v>7.6965689929026068E-2</v>
          </cell>
          <cell r="M34">
            <v>0.1053000972319169</v>
          </cell>
          <cell r="N34">
            <v>0.13266141915690963</v>
          </cell>
        </row>
        <row r="35">
          <cell r="J35" t="str">
            <v>Cyprus</v>
          </cell>
          <cell r="K35">
            <v>0.39252748146470662</v>
          </cell>
          <cell r="L35">
            <v>0.20857589450116443</v>
          </cell>
          <cell r="M35">
            <v>0.17642841718355379</v>
          </cell>
          <cell r="N35">
            <v>0.30106367646651255</v>
          </cell>
        </row>
        <row r="36">
          <cell r="J36" t="str">
            <v>Croatia</v>
          </cell>
          <cell r="K36">
            <v>0.68687832838398888</v>
          </cell>
          <cell r="L36">
            <v>0.12115037046380937</v>
          </cell>
          <cell r="M36">
            <v>0.14110063854091129</v>
          </cell>
          <cell r="N36">
            <v>0.19346303658420702</v>
          </cell>
        </row>
        <row r="37">
          <cell r="J37" t="str">
            <v>Romania</v>
          </cell>
          <cell r="K37">
            <v>0.55385477416711848</v>
          </cell>
          <cell r="L37">
            <v>0.14284798608421992</v>
          </cell>
          <cell r="M37">
            <v>0.34446347716919923</v>
          </cell>
          <cell r="N37">
            <v>0.11317899399501395</v>
          </cell>
        </row>
        <row r="38">
          <cell r="J38" t="str">
            <v>Italy</v>
          </cell>
          <cell r="K38">
            <v>0.80651703186969803</v>
          </cell>
          <cell r="L38">
            <v>0.10052318353933276</v>
          </cell>
          <cell r="M38">
            <v>6.6129843204307787E-2</v>
          </cell>
          <cell r="N38">
            <v>0.18783820555042821</v>
          </cell>
        </row>
        <row r="39">
          <cell r="J39" t="str">
            <v>Slovakia</v>
          </cell>
          <cell r="K39">
            <v>0.90182258704859442</v>
          </cell>
          <cell r="L39">
            <v>0.24342394447657603</v>
          </cell>
          <cell r="M39">
            <v>-3.5690688764715983E-3</v>
          </cell>
          <cell r="N39">
            <v>0.1924233661075766</v>
          </cell>
        </row>
        <row r="40">
          <cell r="J40" t="str">
            <v>Greece</v>
          </cell>
          <cell r="K40">
            <v>0.92768505830742742</v>
          </cell>
          <cell r="L40">
            <v>8.5843733426126667E-2</v>
          </cell>
          <cell r="M40">
            <v>8.6517304279322776E-2</v>
          </cell>
          <cell r="N40">
            <v>0.2572831800029784</v>
          </cell>
        </row>
        <row r="41">
          <cell r="J41" t="str">
            <v>Poland</v>
          </cell>
          <cell r="O41">
            <v>1.4540331730647753</v>
          </cell>
        </row>
        <row r="42">
          <cell r="J42" t="str">
            <v>Hungary</v>
          </cell>
          <cell r="O42">
            <v>1.459441909248943</v>
          </cell>
        </row>
        <row r="43">
          <cell r="J43" t="str">
            <v>Slovenia</v>
          </cell>
          <cell r="K43">
            <v>0.91396730215093214</v>
          </cell>
          <cell r="L43">
            <v>0.25061088182535657</v>
          </cell>
          <cell r="M43">
            <v>6.3850236034851668E-2</v>
          </cell>
          <cell r="N43">
            <v>0.23208499217290873</v>
          </cell>
        </row>
        <row r="44">
          <cell r="J44" t="str">
            <v>EU-27</v>
          </cell>
          <cell r="K44">
            <v>1.0091306021384472</v>
          </cell>
          <cell r="L44">
            <v>0.18436133527770396</v>
          </cell>
          <cell r="M44">
            <v>6.2586622968152525E-2</v>
          </cell>
          <cell r="N44">
            <v>0.22440397302291001</v>
          </cell>
        </row>
        <row r="45">
          <cell r="J45" t="str">
            <v>Netherlands</v>
          </cell>
          <cell r="K45">
            <v>1.0049624198541134</v>
          </cell>
          <cell r="L45">
            <v>0.21153373356203545</v>
          </cell>
          <cell r="M45">
            <v>3.6559462550028586E-2</v>
          </cell>
          <cell r="N45">
            <v>0.23664236706689534</v>
          </cell>
        </row>
        <row r="46">
          <cell r="J46" t="str">
            <v>Czech Rep.</v>
          </cell>
          <cell r="K46">
            <v>1.0743702061537839</v>
          </cell>
          <cell r="L46">
            <v>0.22625886132119033</v>
          </cell>
          <cell r="M46">
            <v>6.9167548354094263E-2</v>
          </cell>
          <cell r="N46">
            <v>0.15695589791140693</v>
          </cell>
        </row>
        <row r="47">
          <cell r="J47" t="str">
            <v>UK</v>
          </cell>
          <cell r="K47">
            <v>0.96517109342606577</v>
          </cell>
          <cell r="L47">
            <v>0.26019093750237626</v>
          </cell>
          <cell r="M47">
            <v>4.1862153921024416E-2</v>
          </cell>
          <cell r="N47">
            <v>0.27790987689055502</v>
          </cell>
        </row>
        <row r="48">
          <cell r="J48" t="str">
            <v>France</v>
          </cell>
          <cell r="K48">
            <v>1.0689681678924829</v>
          </cell>
          <cell r="L48">
            <v>0.15830514120983763</v>
          </cell>
          <cell r="M48">
            <v>8.4866831972445378E-2</v>
          </cell>
          <cell r="N48">
            <v>0.24017547691335411</v>
          </cell>
        </row>
        <row r="49">
          <cell r="J49" t="str">
            <v>Estonia</v>
          </cell>
          <cell r="K49">
            <v>0.97914668709918173</v>
          </cell>
          <cell r="L49">
            <v>0.31298259076303298</v>
          </cell>
          <cell r="M49">
            <v>0.19575400060748488</v>
          </cell>
          <cell r="N49">
            <v>9.3584640225089111E-2</v>
          </cell>
        </row>
        <row r="50">
          <cell r="J50" t="str">
            <v>Sweden</v>
          </cell>
          <cell r="K50">
            <v>1.0879969720316551</v>
          </cell>
          <cell r="L50">
            <v>0.16538511943484921</v>
          </cell>
          <cell r="M50">
            <v>3.2534470628573911E-2</v>
          </cell>
          <cell r="N50">
            <v>0.32148972260766273</v>
          </cell>
        </row>
        <row r="51">
          <cell r="J51" t="str">
            <v>Germany</v>
          </cell>
          <cell r="K51">
            <v>1.1814555849878525</v>
          </cell>
          <cell r="L51">
            <v>0.18780738781177769</v>
          </cell>
          <cell r="M51">
            <v>4.4262952674235849E-2</v>
          </cell>
          <cell r="N51">
            <v>0.1941561486663643</v>
          </cell>
        </row>
        <row r="52">
          <cell r="J52" t="str">
            <v>Denmark</v>
          </cell>
          <cell r="K52">
            <v>1.4157246761754663</v>
          </cell>
          <cell r="M52">
            <v>2.811090573012939E-2</v>
          </cell>
          <cell r="N52">
            <v>0.24955268022181148</v>
          </cell>
        </row>
        <row r="53">
          <cell r="J53" t="str">
            <v>Latvia</v>
          </cell>
          <cell r="K53">
            <v>1.2979670082666996</v>
          </cell>
          <cell r="L53">
            <v>0.19168316831683169</v>
          </cell>
          <cell r="M53">
            <v>0.10382838283828383</v>
          </cell>
          <cell r="N53">
            <v>0.15111111111111111</v>
          </cell>
        </row>
        <row r="54">
          <cell r="J54" t="str">
            <v>Austria</v>
          </cell>
          <cell r="K54">
            <v>1.3295867272501212</v>
          </cell>
          <cell r="L54">
            <v>0.19795134201049511</v>
          </cell>
          <cell r="M54">
            <v>3.0851039586377634E-2</v>
          </cell>
          <cell r="N54">
            <v>0.22804646025938105</v>
          </cell>
        </row>
        <row r="55">
          <cell r="J55" t="str">
            <v>Norway</v>
          </cell>
          <cell r="O55">
            <v>1.875371640672892</v>
          </cell>
        </row>
        <row r="56">
          <cell r="J56" t="str">
            <v>Belgium</v>
          </cell>
          <cell r="K56">
            <v>1.4305951656882137</v>
          </cell>
          <cell r="L56">
            <v>0.22333211099695749</v>
          </cell>
          <cell r="M56">
            <v>7.4067557802228345E-2</v>
          </cell>
          <cell r="N56">
            <v>0.23989646886047022</v>
          </cell>
        </row>
        <row r="57">
          <cell r="J57" t="str">
            <v>Ireland</v>
          </cell>
          <cell r="K57">
            <v>1.3615506674609879</v>
          </cell>
          <cell r="L57">
            <v>0.31523584962512852</v>
          </cell>
          <cell r="M57">
            <v>7.6306436091694602E-2</v>
          </cell>
          <cell r="N57">
            <v>0.22145930587722587</v>
          </cell>
        </row>
        <row r="58">
          <cell r="J58" t="str">
            <v>Finland</v>
          </cell>
          <cell r="K58">
            <v>1.456737182900907</v>
          </cell>
          <cell r="L58">
            <v>0.21011022116928108</v>
          </cell>
          <cell r="M58">
            <v>2.5617772036388441E-2</v>
          </cell>
          <cell r="N58">
            <v>0.36434517772950031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/>
  <dimension ref="A1:AE165"/>
  <sheetViews>
    <sheetView tabSelected="1" zoomScaleNormal="100" workbookViewId="0">
      <selection activeCell="G27" sqref="G27"/>
    </sheetView>
  </sheetViews>
  <sheetFormatPr defaultRowHeight="15"/>
  <cols>
    <col min="1" max="1" width="18.5703125" customWidth="1"/>
    <col min="2" max="4" width="11.42578125" customWidth="1"/>
    <col min="5" max="5" width="14" customWidth="1"/>
    <col min="6" max="10" width="11.42578125" customWidth="1"/>
    <col min="11" max="15" width="8.7109375" customWidth="1"/>
    <col min="16" max="256" width="11.42578125" customWidth="1"/>
  </cols>
  <sheetData>
    <row r="1" spans="1:8">
      <c r="A1" s="1" t="s">
        <v>0</v>
      </c>
    </row>
    <row r="2" spans="1:8" ht="18.75">
      <c r="A2" s="2"/>
      <c r="B2" s="3"/>
      <c r="C2" s="3"/>
      <c r="D2" s="3"/>
      <c r="E2" s="3"/>
      <c r="F2" s="3"/>
      <c r="G2" s="3"/>
      <c r="H2" s="4"/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3"/>
      <c r="B5" s="3"/>
      <c r="C5" s="3"/>
      <c r="D5" s="3"/>
      <c r="E5" s="3"/>
      <c r="F5" s="3"/>
      <c r="G5" s="3"/>
      <c r="H5" s="3"/>
    </row>
    <row r="6" spans="1:8">
      <c r="A6" s="3"/>
      <c r="B6" s="5"/>
      <c r="C6" s="5"/>
      <c r="D6" s="3"/>
      <c r="E6" s="3"/>
      <c r="F6" s="6"/>
      <c r="G6" s="6"/>
      <c r="H6" s="3"/>
    </row>
    <row r="7" spans="1:8">
      <c r="A7" s="3"/>
      <c r="B7" s="5"/>
      <c r="C7" s="5"/>
      <c r="D7" s="3"/>
      <c r="E7" s="3"/>
      <c r="F7" s="6"/>
      <c r="G7" s="6"/>
      <c r="H7" s="3"/>
    </row>
    <row r="8" spans="1:8">
      <c r="A8" s="3"/>
      <c r="B8" s="5"/>
      <c r="C8" s="5"/>
      <c r="D8" s="3"/>
      <c r="E8" s="3"/>
      <c r="F8" s="6"/>
      <c r="G8" s="6"/>
      <c r="H8" s="3"/>
    </row>
    <row r="9" spans="1:8">
      <c r="A9" s="3"/>
      <c r="B9" s="5"/>
      <c r="C9" s="5"/>
      <c r="D9" s="3"/>
      <c r="E9" s="3"/>
      <c r="F9" s="6"/>
      <c r="G9" s="6"/>
      <c r="H9" s="3"/>
    </row>
    <row r="10" spans="1:8">
      <c r="A10" s="3"/>
      <c r="B10" s="5"/>
      <c r="C10" s="5"/>
      <c r="D10" s="3"/>
      <c r="E10" s="3"/>
      <c r="F10" s="3"/>
      <c r="G10" s="3"/>
      <c r="H10" s="3"/>
    </row>
    <row r="11" spans="1:8">
      <c r="B11" s="7"/>
      <c r="C11" s="7"/>
    </row>
    <row r="12" spans="1:8">
      <c r="B12" s="7"/>
      <c r="C12" s="7"/>
    </row>
    <row r="13" spans="1:8">
      <c r="B13" s="7"/>
      <c r="C13" s="7"/>
    </row>
    <row r="14" spans="1:8">
      <c r="B14" s="7"/>
      <c r="C14" s="7"/>
    </row>
    <row r="15" spans="1:8">
      <c r="B15" s="7"/>
      <c r="C15" s="7"/>
    </row>
    <row r="16" spans="1:8">
      <c r="B16" s="7"/>
      <c r="C16" s="7"/>
    </row>
    <row r="17" spans="1:18">
      <c r="B17" s="7"/>
      <c r="C17" s="7"/>
    </row>
    <row r="18" spans="1:18">
      <c r="B18" s="7"/>
      <c r="C18" s="7"/>
    </row>
    <row r="19" spans="1:18">
      <c r="B19" s="7"/>
      <c r="C19" s="7"/>
    </row>
    <row r="20" spans="1:18">
      <c r="B20" s="7"/>
      <c r="C20" s="7"/>
    </row>
    <row r="21" spans="1:18">
      <c r="B21" s="7"/>
      <c r="C21" s="7"/>
    </row>
    <row r="22" spans="1:18">
      <c r="B22" s="7"/>
      <c r="C22" s="7"/>
    </row>
    <row r="23" spans="1:18">
      <c r="B23" s="7"/>
      <c r="C23" s="7"/>
    </row>
    <row r="24" spans="1:18">
      <c r="B24" s="7"/>
      <c r="C24" s="7"/>
    </row>
    <row r="25" spans="1:18">
      <c r="B25" s="8" t="s">
        <v>1</v>
      </c>
      <c r="C25" s="7"/>
    </row>
    <row r="26" spans="1:18">
      <c r="B26" s="7" t="s">
        <v>2</v>
      </c>
      <c r="C26" s="7"/>
    </row>
    <row r="27" spans="1:18">
      <c r="B27" s="7"/>
      <c r="C27" s="7"/>
    </row>
    <row r="28" spans="1:18" ht="19.5" thickBot="1">
      <c r="A28" s="9" t="s">
        <v>3</v>
      </c>
      <c r="J28" t="s">
        <v>4</v>
      </c>
    </row>
    <row r="29" spans="1:18" ht="90.75" thickBot="1">
      <c r="A29" s="10"/>
      <c r="B29" s="11" t="s">
        <v>5</v>
      </c>
      <c r="C29" s="11" t="s">
        <v>6</v>
      </c>
      <c r="D29" s="11" t="s">
        <v>7</v>
      </c>
      <c r="E29" s="11" t="s">
        <v>8</v>
      </c>
      <c r="F29" s="12" t="s">
        <v>9</v>
      </c>
      <c r="J29" s="13"/>
      <c r="K29" s="13" t="s">
        <v>6</v>
      </c>
      <c r="L29" s="13" t="s">
        <v>7</v>
      </c>
      <c r="M29" s="13" t="s">
        <v>8</v>
      </c>
      <c r="N29" s="13" t="s">
        <v>9</v>
      </c>
      <c r="O29" s="13" t="s">
        <v>10</v>
      </c>
    </row>
    <row r="30" spans="1:18">
      <c r="A30" s="14" t="s">
        <v>11</v>
      </c>
      <c r="B30" s="15">
        <f t="shared" ref="B30:B35" si="0">C30+D30+E30+F30</f>
        <v>1.7864355691063749</v>
      </c>
      <c r="C30" s="15">
        <v>1.3295867272501212</v>
      </c>
      <c r="D30" s="15">
        <v>0.19795134201049511</v>
      </c>
      <c r="E30" s="15">
        <v>3.0851039586377634E-2</v>
      </c>
      <c r="F30" s="16">
        <v>0.22804646025938105</v>
      </c>
      <c r="J30" t="s">
        <v>12</v>
      </c>
      <c r="K30" s="17"/>
      <c r="L30" s="17"/>
      <c r="M30" s="17"/>
      <c r="N30" s="17"/>
      <c r="O30" s="17">
        <v>0.62754321360424514</v>
      </c>
      <c r="R30" s="17"/>
    </row>
    <row r="31" spans="1:18">
      <c r="A31" s="14" t="s">
        <v>13</v>
      </c>
      <c r="B31" s="15">
        <f t="shared" si="0"/>
        <v>1.9678913033478698</v>
      </c>
      <c r="C31" s="15">
        <v>1.4305951656882137</v>
      </c>
      <c r="D31" s="15">
        <v>0.22333211099695749</v>
      </c>
      <c r="E31" s="15">
        <v>7.4067557802228345E-2</v>
      </c>
      <c r="F31" s="16">
        <v>0.23989646886047022</v>
      </c>
      <c r="J31" t="s">
        <v>14</v>
      </c>
      <c r="K31" s="17">
        <v>0.50115067344214603</v>
      </c>
      <c r="L31" s="17">
        <v>4.186363636363636E-2</v>
      </c>
      <c r="M31" s="17">
        <v>4.8840909090909095E-2</v>
      </c>
      <c r="N31" s="17">
        <v>0.1301948051948052</v>
      </c>
      <c r="O31" s="17"/>
      <c r="R31" s="17"/>
    </row>
    <row r="32" spans="1:18">
      <c r="A32" s="14" t="s">
        <v>14</v>
      </c>
      <c r="B32" s="15">
        <f t="shared" si="0"/>
        <v>0.72205002409149666</v>
      </c>
      <c r="C32" s="15">
        <v>0.50115067344214603</v>
      </c>
      <c r="D32" s="15">
        <v>4.186363636363636E-2</v>
      </c>
      <c r="E32" s="15">
        <v>4.8840909090909095E-2</v>
      </c>
      <c r="F32" s="16">
        <v>0.1301948051948052</v>
      </c>
      <c r="J32" t="s">
        <v>15</v>
      </c>
      <c r="K32" s="17"/>
      <c r="L32" s="17"/>
      <c r="M32" s="17"/>
      <c r="N32" s="17"/>
      <c r="O32" s="17">
        <v>0.82738364536647169</v>
      </c>
      <c r="R32" s="17"/>
    </row>
    <row r="33" spans="1:18">
      <c r="A33" s="14" t="s">
        <v>16</v>
      </c>
      <c r="B33" s="15">
        <f t="shared" si="0"/>
        <v>1.0785954696159372</v>
      </c>
      <c r="C33" s="15">
        <v>0.39252748146470662</v>
      </c>
      <c r="D33" s="15">
        <v>0.20857589450116443</v>
      </c>
      <c r="E33" s="15">
        <v>0.17642841718355379</v>
      </c>
      <c r="F33" s="16">
        <v>0.30106367646651255</v>
      </c>
      <c r="J33" t="s">
        <v>17</v>
      </c>
      <c r="K33" s="17">
        <v>0.41212854824238049</v>
      </c>
      <c r="L33" s="17">
        <v>0.25037184810164081</v>
      </c>
      <c r="M33" s="17">
        <v>6.3529414153995309E-2</v>
      </c>
      <c r="N33" s="17">
        <v>0.19191250613226066</v>
      </c>
      <c r="O33" s="17"/>
      <c r="R33" s="17"/>
    </row>
    <row r="34" spans="1:18">
      <c r="A34" t="s">
        <v>18</v>
      </c>
      <c r="B34" s="15">
        <f t="shared" si="0"/>
        <v>1.5267525137404756</v>
      </c>
      <c r="C34" s="15">
        <v>1.0743702061537839</v>
      </c>
      <c r="D34" s="15">
        <v>0.22625886132119033</v>
      </c>
      <c r="E34" s="15">
        <v>6.9167548354094263E-2</v>
      </c>
      <c r="F34" s="16">
        <v>0.15695589791140693</v>
      </c>
      <c r="J34" t="s">
        <v>19</v>
      </c>
      <c r="K34" s="17">
        <v>0.74953850614624551</v>
      </c>
      <c r="L34" s="17">
        <v>7.6965689929026068E-2</v>
      </c>
      <c r="M34" s="17">
        <v>0.1053000972319169</v>
      </c>
      <c r="N34" s="17">
        <v>0.13266141915690963</v>
      </c>
      <c r="O34" s="17"/>
      <c r="R34" s="17"/>
    </row>
    <row r="35" spans="1:18">
      <c r="A35" s="14" t="s">
        <v>20</v>
      </c>
      <c r="B35" s="15">
        <f t="shared" si="0"/>
        <v>1.6933882621274072</v>
      </c>
      <c r="C35" s="15">
        <v>1.4157246761754663</v>
      </c>
      <c r="D35" s="15"/>
      <c r="E35" s="15">
        <v>2.811090573012939E-2</v>
      </c>
      <c r="F35" s="16">
        <v>0.24955268022181148</v>
      </c>
      <c r="J35" t="s">
        <v>16</v>
      </c>
      <c r="K35" s="17">
        <v>0.39252748146470662</v>
      </c>
      <c r="L35" s="17">
        <v>0.20857589450116443</v>
      </c>
      <c r="M35" s="17">
        <v>0.17642841718355379</v>
      </c>
      <c r="N35" s="17">
        <v>0.30106367646651255</v>
      </c>
      <c r="O35" s="17"/>
      <c r="R35" s="17"/>
    </row>
    <row r="36" spans="1:18">
      <c r="A36" s="14" t="s">
        <v>21</v>
      </c>
      <c r="B36" s="15">
        <v>1.585924858285225</v>
      </c>
      <c r="C36" s="15">
        <v>0.97914668709918173</v>
      </c>
      <c r="D36" s="15">
        <v>0.31298259076303298</v>
      </c>
      <c r="E36" s="15">
        <v>0.19575400060748488</v>
      </c>
      <c r="F36" s="16">
        <v>9.3584640225089111E-2</v>
      </c>
      <c r="J36" t="s">
        <v>22</v>
      </c>
      <c r="K36" s="17">
        <v>0.68687832838398888</v>
      </c>
      <c r="L36" s="17">
        <v>0.12115037046380937</v>
      </c>
      <c r="M36" s="17">
        <v>0.14110063854091129</v>
      </c>
      <c r="N36" s="17">
        <v>0.19346303658420702</v>
      </c>
      <c r="O36" s="17"/>
      <c r="R36" s="17"/>
    </row>
    <row r="37" spans="1:18">
      <c r="A37" s="14" t="s">
        <v>23</v>
      </c>
      <c r="B37" s="15">
        <v>2.0474648854989579</v>
      </c>
      <c r="C37" s="15">
        <v>1.456737182900907</v>
      </c>
      <c r="D37" s="15">
        <v>0.21011022116928108</v>
      </c>
      <c r="E37" s="15">
        <v>2.5617772036388441E-2</v>
      </c>
      <c r="F37" s="16">
        <v>0.36434517772950031</v>
      </c>
      <c r="J37" t="s">
        <v>24</v>
      </c>
      <c r="K37" s="17">
        <v>0.55385477416711848</v>
      </c>
      <c r="L37" s="17">
        <v>0.14284798608421992</v>
      </c>
      <c r="M37" s="17">
        <v>0.34446347716919923</v>
      </c>
      <c r="N37" s="17">
        <v>0.11317899399501395</v>
      </c>
      <c r="O37" s="17"/>
      <c r="R37" s="17"/>
    </row>
    <row r="38" spans="1:18">
      <c r="A38" s="14" t="s">
        <v>25</v>
      </c>
      <c r="B38" s="15">
        <v>1.5579971591977655</v>
      </c>
      <c r="C38" s="15">
        <v>1.0689681678924829</v>
      </c>
      <c r="D38" s="15">
        <v>0.15830514120983763</v>
      </c>
      <c r="E38" s="15">
        <v>8.4866831972445378E-2</v>
      </c>
      <c r="F38" s="16">
        <v>0.24017547691335411</v>
      </c>
      <c r="J38" t="s">
        <v>26</v>
      </c>
      <c r="K38" s="17">
        <v>0.80651703186969803</v>
      </c>
      <c r="L38" s="17">
        <v>0.10052318353933276</v>
      </c>
      <c r="M38" s="17">
        <v>6.6129843204307787E-2</v>
      </c>
      <c r="N38" s="17">
        <v>0.18783820555042821</v>
      </c>
      <c r="O38" s="17"/>
      <c r="R38" s="17"/>
    </row>
    <row r="39" spans="1:18">
      <c r="A39" s="14" t="s">
        <v>27</v>
      </c>
      <c r="B39" s="15">
        <v>1.6088994471945255</v>
      </c>
      <c r="C39" s="15">
        <v>1.1814555849878525</v>
      </c>
      <c r="D39" s="15">
        <v>0.18780738781177769</v>
      </c>
      <c r="E39" s="15">
        <v>4.4262952674235849E-2</v>
      </c>
      <c r="F39" s="16">
        <v>0.1941561486663643</v>
      </c>
      <c r="J39" t="s">
        <v>28</v>
      </c>
      <c r="K39" s="17">
        <v>0.90182258704859442</v>
      </c>
      <c r="L39" s="17">
        <v>0.24342394447657603</v>
      </c>
      <c r="M39" s="17">
        <v>-3.5690688764715983E-3</v>
      </c>
      <c r="N39" s="17">
        <v>0.1924233661075766</v>
      </c>
      <c r="O39" s="17"/>
      <c r="R39" s="17"/>
    </row>
    <row r="40" spans="1:18">
      <c r="A40" s="14" t="s">
        <v>29</v>
      </c>
      <c r="B40" s="15">
        <v>1.3580456155918601</v>
      </c>
      <c r="C40" s="15">
        <v>0.92768505830742742</v>
      </c>
      <c r="D40" s="15">
        <v>8.5843733426126667E-2</v>
      </c>
      <c r="E40" s="15">
        <v>8.6517304279322776E-2</v>
      </c>
      <c r="F40" s="16">
        <v>0.2572831800029784</v>
      </c>
      <c r="J40" t="s">
        <v>29</v>
      </c>
      <c r="K40" s="17">
        <v>0.92768505830742742</v>
      </c>
      <c r="L40" s="17">
        <v>8.5843733426126667E-2</v>
      </c>
      <c r="M40" s="17">
        <v>8.6517304279322776E-2</v>
      </c>
      <c r="N40" s="17">
        <v>0.2572831800029784</v>
      </c>
      <c r="O40" s="17"/>
      <c r="R40" s="17"/>
    </row>
    <row r="41" spans="1:18">
      <c r="A41" s="14" t="s">
        <v>30</v>
      </c>
      <c r="B41" s="15">
        <v>1.459441909248943</v>
      </c>
      <c r="C41" s="18"/>
      <c r="D41" s="18"/>
      <c r="E41" s="18"/>
      <c r="F41" s="19"/>
      <c r="J41" t="s">
        <v>31</v>
      </c>
      <c r="K41" s="17"/>
      <c r="L41" s="17"/>
      <c r="M41" s="17"/>
      <c r="N41" s="17"/>
      <c r="O41" s="17">
        <v>1.4540331730647753</v>
      </c>
      <c r="R41" s="17"/>
    </row>
    <row r="42" spans="1:18">
      <c r="A42" s="14" t="s">
        <v>32</v>
      </c>
      <c r="B42" s="15">
        <v>1.9815846963821206</v>
      </c>
      <c r="C42" s="15">
        <v>1.3615506674609879</v>
      </c>
      <c r="D42" s="15">
        <v>0.31523584962512852</v>
      </c>
      <c r="E42" s="15">
        <v>7.6306436091694602E-2</v>
      </c>
      <c r="F42" s="16">
        <v>0.22145930587722587</v>
      </c>
      <c r="J42" t="s">
        <v>30</v>
      </c>
      <c r="K42" s="17"/>
      <c r="L42" s="17"/>
      <c r="M42" s="17"/>
      <c r="N42" s="17"/>
      <c r="O42" s="17">
        <v>1.459441909248943</v>
      </c>
      <c r="R42" s="17"/>
    </row>
    <row r="43" spans="1:18">
      <c r="A43" s="14" t="s">
        <v>26</v>
      </c>
      <c r="B43" s="15">
        <v>1.1565929232588421</v>
      </c>
      <c r="C43" s="15">
        <v>0.80651703186969803</v>
      </c>
      <c r="D43" s="15">
        <v>0.10052318353933276</v>
      </c>
      <c r="E43" s="15">
        <v>6.6129843204307787E-2</v>
      </c>
      <c r="F43" s="16">
        <v>0.18783820555042821</v>
      </c>
      <c r="J43" t="s">
        <v>33</v>
      </c>
      <c r="K43" s="17">
        <v>0.91396730215093214</v>
      </c>
      <c r="L43" s="17">
        <v>0.25061088182535657</v>
      </c>
      <c r="M43" s="17">
        <v>6.3850236034851668E-2</v>
      </c>
      <c r="N43" s="17">
        <v>0.23208499217290873</v>
      </c>
      <c r="O43" s="17"/>
      <c r="R43" s="17"/>
    </row>
    <row r="44" spans="1:18">
      <c r="A44" s="14" t="s">
        <v>34</v>
      </c>
      <c r="B44" s="15">
        <v>1.7385145268977853</v>
      </c>
      <c r="C44" s="15">
        <v>1.2979670082666996</v>
      </c>
      <c r="D44" s="15">
        <v>0.19168316831683169</v>
      </c>
      <c r="E44" s="15">
        <v>0.10382838283828383</v>
      </c>
      <c r="F44" s="16">
        <v>0.15111111111111111</v>
      </c>
      <c r="J44" t="s">
        <v>35</v>
      </c>
      <c r="K44" s="17">
        <v>1.0091306021384472</v>
      </c>
      <c r="L44" s="17">
        <v>0.18436133527770396</v>
      </c>
      <c r="M44" s="17">
        <v>6.2586622968152525E-2</v>
      </c>
      <c r="N44" s="17">
        <v>0.22440397302291001</v>
      </c>
      <c r="O44" s="17"/>
      <c r="R44" s="17"/>
    </row>
    <row r="45" spans="1:18">
      <c r="A45" s="14" t="s">
        <v>19</v>
      </c>
      <c r="B45" s="15">
        <f>C45+D45+E45+F45</f>
        <v>1.0644657124640982</v>
      </c>
      <c r="C45" s="15">
        <v>0.74953850614624551</v>
      </c>
      <c r="D45" s="15">
        <v>7.6965689929026068E-2</v>
      </c>
      <c r="E45" s="15">
        <v>0.1053000972319169</v>
      </c>
      <c r="F45" s="16">
        <v>0.13266141915690963</v>
      </c>
      <c r="J45" t="s">
        <v>36</v>
      </c>
      <c r="K45" s="17">
        <v>1.0049624198541134</v>
      </c>
      <c r="L45" s="17">
        <v>0.21153373356203545</v>
      </c>
      <c r="M45" s="17">
        <v>3.6559462550028586E-2</v>
      </c>
      <c r="N45" s="17">
        <v>0.23664236706689534</v>
      </c>
      <c r="O45" s="17"/>
      <c r="R45" s="17"/>
    </row>
    <row r="46" spans="1:18">
      <c r="A46" s="14" t="s">
        <v>37</v>
      </c>
      <c r="B46" s="15">
        <v>3.7852953885724663</v>
      </c>
      <c r="C46" s="18"/>
      <c r="D46" s="15"/>
      <c r="E46" s="15"/>
      <c r="F46" s="16"/>
      <c r="J46" t="s">
        <v>18</v>
      </c>
      <c r="K46" s="17">
        <v>1.0743702061537839</v>
      </c>
      <c r="L46" s="17">
        <v>0.22625886132119033</v>
      </c>
      <c r="M46" s="17">
        <v>6.9167548354094263E-2</v>
      </c>
      <c r="N46" s="17">
        <v>0.15695589791140693</v>
      </c>
      <c r="O46" s="17"/>
      <c r="R46" s="17"/>
    </row>
    <row r="47" spans="1:18">
      <c r="A47" s="14" t="s">
        <v>12</v>
      </c>
      <c r="B47" s="15">
        <v>0.62754321360424514</v>
      </c>
      <c r="C47" s="18"/>
      <c r="D47" s="15"/>
      <c r="E47" s="15"/>
      <c r="F47" s="16"/>
      <c r="J47" t="s">
        <v>38</v>
      </c>
      <c r="K47" s="17">
        <v>0.96517109342606577</v>
      </c>
      <c r="L47" s="17">
        <v>0.26019093750237626</v>
      </c>
      <c r="M47" s="17">
        <v>4.1862153921024416E-2</v>
      </c>
      <c r="N47" s="17">
        <v>0.27790987689055502</v>
      </c>
      <c r="O47" s="17"/>
      <c r="R47" s="17"/>
    </row>
    <row r="48" spans="1:18">
      <c r="A48" s="14" t="s">
        <v>36</v>
      </c>
      <c r="B48" s="15">
        <v>1.4930893002577246</v>
      </c>
      <c r="C48" s="15">
        <v>1.0049624198541134</v>
      </c>
      <c r="D48" s="15">
        <v>0.21153373356203545</v>
      </c>
      <c r="E48" s="15">
        <v>3.6559462550028586E-2</v>
      </c>
      <c r="F48" s="16">
        <v>0.23664236706689534</v>
      </c>
      <c r="J48" t="s">
        <v>25</v>
      </c>
      <c r="K48" s="17">
        <v>1.0689681678924829</v>
      </c>
      <c r="L48" s="17">
        <v>0.15830514120983763</v>
      </c>
      <c r="M48" s="17">
        <v>8.4866831972445378E-2</v>
      </c>
      <c r="N48" s="17">
        <v>0.24017547691335411</v>
      </c>
      <c r="O48" s="17"/>
      <c r="R48" s="17"/>
    </row>
    <row r="49" spans="1:25">
      <c r="A49" s="14" t="s">
        <v>31</v>
      </c>
      <c r="B49" s="15">
        <v>1.4540331730647753</v>
      </c>
      <c r="C49" s="15">
        <v>1.0138669008858678</v>
      </c>
      <c r="D49" s="15"/>
      <c r="E49" s="15"/>
      <c r="F49" s="16"/>
      <c r="J49" t="s">
        <v>21</v>
      </c>
      <c r="K49" s="17">
        <v>0.97914668709918173</v>
      </c>
      <c r="L49" s="17">
        <v>0.31298259076303298</v>
      </c>
      <c r="M49" s="17">
        <v>0.19575400060748488</v>
      </c>
      <c r="N49" s="17">
        <v>9.3584640225089111E-2</v>
      </c>
      <c r="O49" s="17"/>
      <c r="R49" s="17"/>
    </row>
    <row r="50" spans="1:25">
      <c r="A50" s="14" t="s">
        <v>15</v>
      </c>
      <c r="B50" s="15">
        <v>0.82738364536647169</v>
      </c>
      <c r="C50" s="18"/>
      <c r="D50" s="15"/>
      <c r="E50" s="15"/>
      <c r="F50" s="16"/>
      <c r="J50" t="s">
        <v>39</v>
      </c>
      <c r="K50" s="17">
        <v>1.0879969720316551</v>
      </c>
      <c r="L50" s="17">
        <v>0.16538511943484921</v>
      </c>
      <c r="M50" s="17">
        <v>3.2534470628573911E-2</v>
      </c>
      <c r="N50" s="17">
        <v>0.32148972260766273</v>
      </c>
      <c r="O50" s="17"/>
      <c r="R50" s="17"/>
    </row>
    <row r="51" spans="1:25">
      <c r="A51" s="14" t="s">
        <v>24</v>
      </c>
      <c r="B51" s="15">
        <v>1.1544560715217969</v>
      </c>
      <c r="C51" s="15">
        <v>0.55385477416711848</v>
      </c>
      <c r="D51" s="15">
        <v>0.14284798608421992</v>
      </c>
      <c r="E51" s="15">
        <v>0.34446347716919923</v>
      </c>
      <c r="F51" s="16">
        <v>0.11317899399501395</v>
      </c>
      <c r="J51" t="s">
        <v>27</v>
      </c>
      <c r="K51" s="17">
        <v>1.1814555849878525</v>
      </c>
      <c r="L51" s="17">
        <v>0.18780738781177769</v>
      </c>
      <c r="M51" s="17">
        <v>4.4262952674235849E-2</v>
      </c>
      <c r="N51" s="17">
        <v>0.1941561486663643</v>
      </c>
      <c r="O51" s="17"/>
      <c r="R51" s="17"/>
    </row>
    <row r="52" spans="1:25">
      <c r="A52" s="14" t="s">
        <v>28</v>
      </c>
      <c r="B52" s="15">
        <v>1.3341008287562754</v>
      </c>
      <c r="C52" s="15">
        <v>0.90182258704859442</v>
      </c>
      <c r="D52" s="15">
        <v>0.24342394447657603</v>
      </c>
      <c r="E52" s="15">
        <f>B52-C52-D52-F52</f>
        <v>-3.5690688764715983E-3</v>
      </c>
      <c r="F52" s="16">
        <v>0.1924233661075766</v>
      </c>
      <c r="J52" t="s">
        <v>20</v>
      </c>
      <c r="K52" s="17">
        <v>1.4157246761754663</v>
      </c>
      <c r="L52" s="17"/>
      <c r="M52" s="17">
        <v>2.811090573012939E-2</v>
      </c>
      <c r="N52" s="17">
        <v>0.24955268022181148</v>
      </c>
      <c r="O52" s="17"/>
      <c r="R52" s="17"/>
    </row>
    <row r="53" spans="1:25">
      <c r="A53" s="14" t="s">
        <v>33</v>
      </c>
      <c r="B53" s="15">
        <f t="shared" ref="B53:B58" si="1">C53+D53+E53+F53</f>
        <v>1.4605134121840491</v>
      </c>
      <c r="C53" s="15">
        <v>0.91396730215093214</v>
      </c>
      <c r="D53" s="15">
        <v>0.25061088182535657</v>
      </c>
      <c r="E53" s="15">
        <v>6.3850236034851668E-2</v>
      </c>
      <c r="F53" s="16">
        <v>0.23208499217290873</v>
      </c>
      <c r="J53" t="s">
        <v>34</v>
      </c>
      <c r="K53" s="17">
        <v>1.2979670082666996</v>
      </c>
      <c r="L53" s="17">
        <v>0.19168316831683169</v>
      </c>
      <c r="M53" s="17">
        <v>0.10382838283828383</v>
      </c>
      <c r="N53" s="17">
        <v>0.15111111111111111</v>
      </c>
      <c r="O53" s="17"/>
      <c r="R53" s="17"/>
    </row>
    <row r="54" spans="1:25">
      <c r="A54" s="14" t="s">
        <v>17</v>
      </c>
      <c r="B54" s="15">
        <f t="shared" si="1"/>
        <v>0.91794231663027714</v>
      </c>
      <c r="C54" s="15">
        <v>0.41212854824238049</v>
      </c>
      <c r="D54" s="15">
        <v>0.25037184810164081</v>
      </c>
      <c r="E54" s="15">
        <v>6.3529414153995309E-2</v>
      </c>
      <c r="F54" s="16">
        <v>0.19191250613226066</v>
      </c>
      <c r="J54" t="s">
        <v>11</v>
      </c>
      <c r="K54">
        <v>1.3295867272501212</v>
      </c>
      <c r="L54">
        <v>0.19795134201049511</v>
      </c>
      <c r="M54">
        <v>3.0851039586377634E-2</v>
      </c>
      <c r="N54">
        <v>0.22804646025938105</v>
      </c>
      <c r="O54" s="17"/>
      <c r="R54" s="17"/>
    </row>
    <row r="55" spans="1:25">
      <c r="A55" s="14" t="s">
        <v>39</v>
      </c>
      <c r="B55" s="15">
        <f t="shared" si="1"/>
        <v>1.6074062847027411</v>
      </c>
      <c r="C55" s="15">
        <v>1.0879969720316551</v>
      </c>
      <c r="D55" s="15">
        <v>0.16538511943484921</v>
      </c>
      <c r="E55" s="15">
        <v>3.2534470628573911E-2</v>
      </c>
      <c r="F55" s="16">
        <v>0.32148972260766273</v>
      </c>
      <c r="J55" t="s">
        <v>40</v>
      </c>
      <c r="O55" s="17">
        <v>1.875371640672892</v>
      </c>
      <c r="R55" s="17"/>
    </row>
    <row r="56" spans="1:25">
      <c r="A56" s="14" t="s">
        <v>38</v>
      </c>
      <c r="B56" s="15">
        <f t="shared" si="1"/>
        <v>1.5451340617400215</v>
      </c>
      <c r="C56" s="15">
        <v>0.96517109342606577</v>
      </c>
      <c r="D56" s="15">
        <v>0.26019093750237626</v>
      </c>
      <c r="E56" s="15">
        <v>4.1862153921024416E-2</v>
      </c>
      <c r="F56" s="16">
        <v>0.27790987689055502</v>
      </c>
      <c r="J56" t="s">
        <v>13</v>
      </c>
      <c r="K56" s="17">
        <v>1.4305951656882137</v>
      </c>
      <c r="L56" s="17">
        <v>0.22333211099695749</v>
      </c>
      <c r="M56" s="17">
        <v>7.4067557802228345E-2</v>
      </c>
      <c r="N56" s="17">
        <v>0.23989646886047022</v>
      </c>
      <c r="O56" s="17"/>
      <c r="R56" s="17"/>
    </row>
    <row r="57" spans="1:25">
      <c r="A57" s="14" t="s">
        <v>35</v>
      </c>
      <c r="B57" s="15">
        <f t="shared" si="1"/>
        <v>1.4804825334072136</v>
      </c>
      <c r="C57" s="15">
        <v>1.0091306021384472</v>
      </c>
      <c r="D57" s="15">
        <v>0.18436133527770396</v>
      </c>
      <c r="E57" s="15">
        <v>6.2586622968152525E-2</v>
      </c>
      <c r="F57" s="16">
        <v>0.22440397302291001</v>
      </c>
      <c r="J57" t="s">
        <v>32</v>
      </c>
      <c r="K57" s="17">
        <v>1.3615506674609879</v>
      </c>
      <c r="L57" s="17">
        <v>0.31523584962512852</v>
      </c>
      <c r="M57" s="17">
        <v>7.6306436091694602E-2</v>
      </c>
      <c r="N57" s="17">
        <v>0.22145930587722587</v>
      </c>
      <c r="O57" s="17"/>
      <c r="R57" s="17"/>
    </row>
    <row r="58" spans="1:25">
      <c r="A58" s="14" t="s">
        <v>22</v>
      </c>
      <c r="B58" s="15">
        <f t="shared" si="1"/>
        <v>1.1425923739729165</v>
      </c>
      <c r="C58" s="15">
        <v>0.68687832838398888</v>
      </c>
      <c r="D58" s="15">
        <v>0.12115037046380937</v>
      </c>
      <c r="E58" s="15">
        <v>0.14110063854091129</v>
      </c>
      <c r="F58" s="16">
        <v>0.19346303658420702</v>
      </c>
      <c r="J58" t="s">
        <v>23</v>
      </c>
      <c r="K58" s="17">
        <v>1.456737182900907</v>
      </c>
      <c r="L58" s="17">
        <v>0.21011022116928108</v>
      </c>
      <c r="M58" s="17">
        <v>2.5617772036388441E-2</v>
      </c>
      <c r="N58" s="17">
        <v>0.36434517772950031</v>
      </c>
      <c r="O58" s="17"/>
      <c r="R58" s="17"/>
    </row>
    <row r="59" spans="1:25" ht="15.75" thickBot="1">
      <c r="A59" s="20" t="s">
        <v>40</v>
      </c>
      <c r="B59" s="21">
        <v>1.875371640672892</v>
      </c>
      <c r="C59" s="21"/>
      <c r="D59" s="21"/>
      <c r="E59" s="21"/>
      <c r="F59" s="22"/>
      <c r="J59" t="s">
        <v>37</v>
      </c>
      <c r="K59" s="17"/>
      <c r="L59" s="17"/>
      <c r="M59" s="17"/>
      <c r="N59" s="17"/>
      <c r="O59" s="17">
        <v>3.7852953885724663</v>
      </c>
      <c r="R59" s="17"/>
    </row>
    <row r="60" spans="1:25">
      <c r="D60" s="17"/>
    </row>
    <row r="61" spans="1:25" s="24" customFormat="1" ht="19.5" thickBot="1">
      <c r="A61" s="23"/>
    </row>
    <row r="62" spans="1:25" s="24" customFormat="1">
      <c r="C62" s="25" t="s">
        <v>11</v>
      </c>
      <c r="D62" s="25" t="s">
        <v>11</v>
      </c>
      <c r="E62" s="25" t="s">
        <v>11</v>
      </c>
      <c r="F62" s="25" t="s">
        <v>11</v>
      </c>
      <c r="G62" s="26" t="str">
        <f t="shared" ref="G62:G91" si="2">+IF(F62=A30,"","no")</f>
        <v/>
      </c>
      <c r="J62" s="27" t="s">
        <v>12</v>
      </c>
      <c r="K62" s="27">
        <f>+VLOOKUP(J30,$A$30:$F$59,3,FALSE)</f>
        <v>0</v>
      </c>
      <c r="L62" s="27">
        <f>+VLOOKUP(J30,$A$30:$F$59,4,FALSE)</f>
        <v>0</v>
      </c>
      <c r="M62" s="27">
        <f>+VLOOKUP(J30,$A$30:$F$59,5,FALSE)</f>
        <v>0</v>
      </c>
      <c r="N62" s="27">
        <f>+VLOOKUP(J30,$A$30:$F$59,6,FALSE)</f>
        <v>0</v>
      </c>
      <c r="V62" s="28"/>
      <c r="W62" s="29"/>
      <c r="X62" s="29"/>
      <c r="Y62" s="30"/>
    </row>
    <row r="63" spans="1:25" s="24" customFormat="1">
      <c r="C63" s="25" t="s">
        <v>13</v>
      </c>
      <c r="D63" s="25" t="s">
        <v>13</v>
      </c>
      <c r="E63" s="25" t="s">
        <v>13</v>
      </c>
      <c r="F63" s="25" t="s">
        <v>13</v>
      </c>
      <c r="G63" s="26" t="str">
        <f t="shared" si="2"/>
        <v/>
      </c>
      <c r="H63" s="31"/>
      <c r="I63" s="31"/>
      <c r="J63" s="27" t="s">
        <v>14</v>
      </c>
      <c r="K63" s="27">
        <f t="shared" ref="K63:K91" si="3">+VLOOKUP(J31,$A$30:$F$59,3,FALSE)</f>
        <v>0.50115067344214603</v>
      </c>
      <c r="L63" s="27">
        <f t="shared" ref="L63:L91" si="4">+VLOOKUP(J31,$A$30:$F$59,4,FALSE)</f>
        <v>4.186363636363636E-2</v>
      </c>
      <c r="M63" s="27">
        <f t="shared" ref="M63:M91" si="5">+VLOOKUP(J31,$A$30:$F$59,5,FALSE)</f>
        <v>4.8840909090909095E-2</v>
      </c>
      <c r="N63" s="27">
        <f t="shared" ref="N63:N91" si="6">+VLOOKUP(J31,$A$30:$F$59,6,FALSE)</f>
        <v>0.1301948051948052</v>
      </c>
      <c r="V63" s="14"/>
      <c r="W63" s="32"/>
      <c r="X63" s="32"/>
      <c r="Y63" s="33"/>
    </row>
    <row r="64" spans="1:25" s="24" customFormat="1">
      <c r="C64" s="25" t="s">
        <v>14</v>
      </c>
      <c r="D64" s="25" t="s">
        <v>14</v>
      </c>
      <c r="E64" s="25" t="s">
        <v>14</v>
      </c>
      <c r="F64" s="25" t="s">
        <v>14</v>
      </c>
      <c r="G64" s="26" t="str">
        <f t="shared" si="2"/>
        <v/>
      </c>
      <c r="H64" s="31"/>
      <c r="I64" s="31"/>
      <c r="J64" s="27" t="s">
        <v>15</v>
      </c>
      <c r="K64" s="27">
        <f t="shared" si="3"/>
        <v>0</v>
      </c>
      <c r="L64" s="27">
        <f t="shared" si="4"/>
        <v>0</v>
      </c>
      <c r="M64" s="27">
        <f t="shared" si="5"/>
        <v>0</v>
      </c>
      <c r="N64" s="27">
        <f t="shared" si="6"/>
        <v>0</v>
      </c>
      <c r="V64" s="14"/>
      <c r="W64" s="32"/>
      <c r="X64" s="32"/>
      <c r="Y64" s="33"/>
    </row>
    <row r="65" spans="3:25" s="24" customFormat="1">
      <c r="C65" s="25" t="s">
        <v>16</v>
      </c>
      <c r="D65" s="25" t="s">
        <v>16</v>
      </c>
      <c r="E65" s="25" t="s">
        <v>16</v>
      </c>
      <c r="F65" s="25" t="s">
        <v>16</v>
      </c>
      <c r="G65" s="26" t="str">
        <f t="shared" si="2"/>
        <v/>
      </c>
      <c r="H65" s="31"/>
      <c r="I65" s="31"/>
      <c r="J65" s="27" t="s">
        <v>17</v>
      </c>
      <c r="K65" s="27">
        <f t="shared" si="3"/>
        <v>0.41212854824238049</v>
      </c>
      <c r="L65" s="27">
        <f t="shared" si="4"/>
        <v>0.25037184810164081</v>
      </c>
      <c r="M65" s="27">
        <f t="shared" si="5"/>
        <v>6.3529414153995309E-2</v>
      </c>
      <c r="N65" s="27">
        <f t="shared" si="6"/>
        <v>0.19191250613226066</v>
      </c>
      <c r="V65" s="14"/>
      <c r="W65" s="32"/>
      <c r="X65" s="32"/>
      <c r="Y65" s="33"/>
    </row>
    <row r="66" spans="3:25" s="24" customFormat="1">
      <c r="C66" s="25" t="s">
        <v>41</v>
      </c>
      <c r="D66" s="25" t="s">
        <v>41</v>
      </c>
      <c r="E66" s="25" t="s">
        <v>41</v>
      </c>
      <c r="F66" s="25" t="s">
        <v>41</v>
      </c>
      <c r="G66" s="26" t="str">
        <f t="shared" si="2"/>
        <v>no</v>
      </c>
      <c r="H66" s="31"/>
      <c r="I66" s="31"/>
      <c r="J66" s="27" t="s">
        <v>19</v>
      </c>
      <c r="K66" s="27">
        <f t="shared" si="3"/>
        <v>0.74953850614624551</v>
      </c>
      <c r="L66" s="27">
        <f t="shared" si="4"/>
        <v>7.6965689929026068E-2</v>
      </c>
      <c r="M66" s="27">
        <f t="shared" si="5"/>
        <v>0.1053000972319169</v>
      </c>
      <c r="N66" s="27">
        <f t="shared" si="6"/>
        <v>0.13266141915690963</v>
      </c>
      <c r="V66" s="14"/>
      <c r="W66" s="32"/>
      <c r="X66" s="32"/>
      <c r="Y66" s="33"/>
    </row>
    <row r="67" spans="3:25" s="24" customFormat="1">
      <c r="C67" s="25" t="s">
        <v>20</v>
      </c>
      <c r="D67" s="25" t="s">
        <v>20</v>
      </c>
      <c r="E67" s="25" t="s">
        <v>20</v>
      </c>
      <c r="F67" s="25" t="s">
        <v>20</v>
      </c>
      <c r="G67" s="26" t="str">
        <f t="shared" si="2"/>
        <v/>
      </c>
      <c r="H67" s="31"/>
      <c r="I67" s="31"/>
      <c r="J67" s="27" t="s">
        <v>16</v>
      </c>
      <c r="K67" s="27">
        <f t="shared" si="3"/>
        <v>0.39252748146470662</v>
      </c>
      <c r="L67" s="27">
        <f t="shared" si="4"/>
        <v>0.20857589450116443</v>
      </c>
      <c r="M67" s="27">
        <f t="shared" si="5"/>
        <v>0.17642841718355379</v>
      </c>
      <c r="N67" s="27">
        <f t="shared" si="6"/>
        <v>0.30106367646651255</v>
      </c>
      <c r="V67" s="14"/>
      <c r="W67" s="32"/>
      <c r="X67" s="32"/>
      <c r="Y67" s="33"/>
    </row>
    <row r="68" spans="3:25" s="24" customFormat="1">
      <c r="C68" s="25" t="s">
        <v>21</v>
      </c>
      <c r="D68" s="25" t="s">
        <v>21</v>
      </c>
      <c r="E68" s="25" t="s">
        <v>21</v>
      </c>
      <c r="F68" s="25" t="s">
        <v>21</v>
      </c>
      <c r="G68" s="26" t="str">
        <f t="shared" si="2"/>
        <v/>
      </c>
      <c r="H68" s="31"/>
      <c r="I68" s="31"/>
      <c r="J68" s="27" t="s">
        <v>22</v>
      </c>
      <c r="K68" s="27">
        <f t="shared" si="3"/>
        <v>0.68687832838398888</v>
      </c>
      <c r="L68" s="27">
        <f t="shared" si="4"/>
        <v>0.12115037046380937</v>
      </c>
      <c r="M68" s="27">
        <f t="shared" si="5"/>
        <v>0.14110063854091129</v>
      </c>
      <c r="N68" s="27">
        <f t="shared" si="6"/>
        <v>0.19346303658420702</v>
      </c>
      <c r="V68" s="14"/>
      <c r="W68" s="32"/>
      <c r="X68" s="32"/>
      <c r="Y68" s="33"/>
    </row>
    <row r="69" spans="3:25" s="24" customFormat="1">
      <c r="C69" s="25" t="s">
        <v>23</v>
      </c>
      <c r="D69" s="25" t="s">
        <v>23</v>
      </c>
      <c r="E69" s="25" t="s">
        <v>23</v>
      </c>
      <c r="F69" s="25" t="s">
        <v>23</v>
      </c>
      <c r="G69" s="26" t="str">
        <f t="shared" si="2"/>
        <v/>
      </c>
      <c r="H69" s="31"/>
      <c r="I69" s="31"/>
      <c r="J69" s="27" t="s">
        <v>24</v>
      </c>
      <c r="K69" s="27">
        <f t="shared" si="3"/>
        <v>0.55385477416711848</v>
      </c>
      <c r="L69" s="27">
        <f t="shared" si="4"/>
        <v>0.14284798608421992</v>
      </c>
      <c r="M69" s="27">
        <f t="shared" si="5"/>
        <v>0.34446347716919923</v>
      </c>
      <c r="N69" s="27">
        <f t="shared" si="6"/>
        <v>0.11317899399501395</v>
      </c>
      <c r="V69" s="14"/>
      <c r="W69" s="32"/>
      <c r="X69" s="32"/>
      <c r="Y69" s="33"/>
    </row>
    <row r="70" spans="3:25" s="24" customFormat="1">
      <c r="C70" s="25" t="s">
        <v>25</v>
      </c>
      <c r="D70" s="25" t="s">
        <v>25</v>
      </c>
      <c r="E70" s="25" t="s">
        <v>25</v>
      </c>
      <c r="F70" s="25" t="s">
        <v>25</v>
      </c>
      <c r="G70" s="26" t="str">
        <f t="shared" si="2"/>
        <v/>
      </c>
      <c r="H70" s="31"/>
      <c r="I70" s="31"/>
      <c r="J70" s="27" t="s">
        <v>26</v>
      </c>
      <c r="K70" s="27">
        <f t="shared" si="3"/>
        <v>0.80651703186969803</v>
      </c>
      <c r="L70" s="27">
        <f t="shared" si="4"/>
        <v>0.10052318353933276</v>
      </c>
      <c r="M70" s="27">
        <f t="shared" si="5"/>
        <v>6.6129843204307787E-2</v>
      </c>
      <c r="N70" s="27">
        <f t="shared" si="6"/>
        <v>0.18783820555042821</v>
      </c>
      <c r="V70" s="14"/>
      <c r="W70" s="32"/>
      <c r="X70" s="32"/>
      <c r="Y70" s="33"/>
    </row>
    <row r="71" spans="3:25" s="24" customFormat="1">
      <c r="C71" s="25" t="s">
        <v>27</v>
      </c>
      <c r="D71" s="25" t="s">
        <v>27</v>
      </c>
      <c r="E71" s="25" t="s">
        <v>27</v>
      </c>
      <c r="F71" s="25" t="s">
        <v>27</v>
      </c>
      <c r="G71" s="26" t="str">
        <f t="shared" si="2"/>
        <v/>
      </c>
      <c r="H71" s="31"/>
      <c r="I71" s="31"/>
      <c r="J71" s="27" t="s">
        <v>28</v>
      </c>
      <c r="K71" s="27">
        <f t="shared" si="3"/>
        <v>0.90182258704859442</v>
      </c>
      <c r="L71" s="27">
        <f t="shared" si="4"/>
        <v>0.24342394447657603</v>
      </c>
      <c r="M71" s="27">
        <f t="shared" si="5"/>
        <v>-3.5690688764715983E-3</v>
      </c>
      <c r="N71" s="27">
        <f t="shared" si="6"/>
        <v>0.1924233661075766</v>
      </c>
      <c r="V71" s="14"/>
      <c r="W71" s="32"/>
      <c r="X71" s="32"/>
      <c r="Y71" s="33"/>
    </row>
    <row r="72" spans="3:25" s="24" customFormat="1">
      <c r="C72" s="25" t="s">
        <v>29</v>
      </c>
      <c r="D72" s="25" t="s">
        <v>29</v>
      </c>
      <c r="E72" s="25" t="s">
        <v>29</v>
      </c>
      <c r="F72" s="25" t="s">
        <v>29</v>
      </c>
      <c r="G72" s="26" t="str">
        <f t="shared" si="2"/>
        <v/>
      </c>
      <c r="H72" s="31"/>
      <c r="I72" s="31"/>
      <c r="J72" s="27" t="s">
        <v>29</v>
      </c>
      <c r="K72" s="27">
        <f t="shared" si="3"/>
        <v>0.92768505830742742</v>
      </c>
      <c r="L72" s="27">
        <f t="shared" si="4"/>
        <v>8.5843733426126667E-2</v>
      </c>
      <c r="M72" s="27">
        <f t="shared" si="5"/>
        <v>8.6517304279322776E-2</v>
      </c>
      <c r="N72" s="27">
        <f t="shared" si="6"/>
        <v>0.2572831800029784</v>
      </c>
      <c r="V72" s="14"/>
      <c r="W72" s="32"/>
      <c r="X72" s="32"/>
      <c r="Y72" s="33"/>
    </row>
    <row r="73" spans="3:25" s="24" customFormat="1">
      <c r="C73" s="25" t="s">
        <v>30</v>
      </c>
      <c r="D73" s="25" t="s">
        <v>30</v>
      </c>
      <c r="E73" s="25" t="s">
        <v>30</v>
      </c>
      <c r="F73" s="25" t="s">
        <v>30</v>
      </c>
      <c r="G73" s="26" t="str">
        <f t="shared" si="2"/>
        <v/>
      </c>
      <c r="H73" s="31"/>
      <c r="I73" s="31"/>
      <c r="J73" s="27" t="s">
        <v>31</v>
      </c>
      <c r="K73" s="27">
        <f t="shared" si="3"/>
        <v>1.0138669008858678</v>
      </c>
      <c r="L73" s="27">
        <f t="shared" si="4"/>
        <v>0</v>
      </c>
      <c r="M73" s="27">
        <f t="shared" si="5"/>
        <v>0</v>
      </c>
      <c r="N73" s="27">
        <f t="shared" si="6"/>
        <v>0</v>
      </c>
      <c r="V73" s="14"/>
      <c r="W73" s="32"/>
      <c r="X73" s="32"/>
      <c r="Y73" s="33"/>
    </row>
    <row r="74" spans="3:25" s="24" customFormat="1">
      <c r="C74" s="25" t="s">
        <v>32</v>
      </c>
      <c r="D74" s="25" t="s">
        <v>32</v>
      </c>
      <c r="E74" s="25" t="s">
        <v>32</v>
      </c>
      <c r="F74" s="25" t="s">
        <v>32</v>
      </c>
      <c r="G74" s="26" t="str">
        <f t="shared" si="2"/>
        <v/>
      </c>
      <c r="H74" s="31"/>
      <c r="I74" s="31"/>
      <c r="J74" s="27" t="s">
        <v>30</v>
      </c>
      <c r="K74" s="27">
        <f t="shared" si="3"/>
        <v>0</v>
      </c>
      <c r="L74" s="27">
        <f t="shared" si="4"/>
        <v>0</v>
      </c>
      <c r="M74" s="27">
        <f t="shared" si="5"/>
        <v>0</v>
      </c>
      <c r="N74" s="27">
        <f t="shared" si="6"/>
        <v>0</v>
      </c>
      <c r="V74" s="14"/>
      <c r="W74" s="32"/>
      <c r="X74" s="32"/>
      <c r="Y74" s="33"/>
    </row>
    <row r="75" spans="3:25" s="24" customFormat="1">
      <c r="C75" s="25" t="s">
        <v>26</v>
      </c>
      <c r="D75" s="25" t="s">
        <v>26</v>
      </c>
      <c r="E75" s="25" t="s">
        <v>26</v>
      </c>
      <c r="F75" s="25" t="s">
        <v>26</v>
      </c>
      <c r="G75" s="26" t="str">
        <f t="shared" si="2"/>
        <v/>
      </c>
      <c r="H75" s="31"/>
      <c r="I75" s="31"/>
      <c r="J75" s="27" t="s">
        <v>33</v>
      </c>
      <c r="K75" s="27">
        <f t="shared" si="3"/>
        <v>0.91396730215093214</v>
      </c>
      <c r="L75" s="27">
        <f t="shared" si="4"/>
        <v>0.25061088182535657</v>
      </c>
      <c r="M75" s="27">
        <f t="shared" si="5"/>
        <v>6.3850236034851668E-2</v>
      </c>
      <c r="N75" s="27">
        <f t="shared" si="6"/>
        <v>0.23208499217290873</v>
      </c>
      <c r="V75" s="14"/>
      <c r="W75" s="32"/>
      <c r="X75" s="32"/>
      <c r="Y75" s="33"/>
    </row>
    <row r="76" spans="3:25" s="24" customFormat="1">
      <c r="C76" s="25" t="s">
        <v>34</v>
      </c>
      <c r="D76" s="25" t="s">
        <v>34</v>
      </c>
      <c r="E76" s="25" t="s">
        <v>34</v>
      </c>
      <c r="F76" s="25" t="s">
        <v>34</v>
      </c>
      <c r="G76" s="26" t="str">
        <f t="shared" si="2"/>
        <v/>
      </c>
      <c r="H76" s="31"/>
      <c r="I76" s="31"/>
      <c r="J76" s="27" t="s">
        <v>35</v>
      </c>
      <c r="K76" s="27">
        <f t="shared" si="3"/>
        <v>1.0091306021384472</v>
      </c>
      <c r="L76" s="27">
        <f t="shared" si="4"/>
        <v>0.18436133527770396</v>
      </c>
      <c r="M76" s="27">
        <f t="shared" si="5"/>
        <v>6.2586622968152525E-2</v>
      </c>
      <c r="N76" s="27">
        <f t="shared" si="6"/>
        <v>0.22440397302291001</v>
      </c>
      <c r="V76" s="14"/>
      <c r="W76" s="32"/>
      <c r="X76" s="32"/>
      <c r="Y76" s="33"/>
    </row>
    <row r="77" spans="3:25" s="24" customFormat="1">
      <c r="C77" s="25" t="s">
        <v>19</v>
      </c>
      <c r="D77" s="25" t="s">
        <v>19</v>
      </c>
      <c r="E77" s="25" t="s">
        <v>19</v>
      </c>
      <c r="F77" s="25" t="s">
        <v>19</v>
      </c>
      <c r="G77" s="26" t="str">
        <f t="shared" si="2"/>
        <v/>
      </c>
      <c r="H77" s="31"/>
      <c r="I77" s="31"/>
      <c r="J77" s="27" t="s">
        <v>36</v>
      </c>
      <c r="K77" s="27">
        <f t="shared" si="3"/>
        <v>1.0049624198541134</v>
      </c>
      <c r="L77" s="27">
        <f t="shared" si="4"/>
        <v>0.21153373356203545</v>
      </c>
      <c r="M77" s="27">
        <f t="shared" si="5"/>
        <v>3.6559462550028586E-2</v>
      </c>
      <c r="N77" s="27">
        <f t="shared" si="6"/>
        <v>0.23664236706689534</v>
      </c>
      <c r="V77" s="14"/>
      <c r="W77" s="32"/>
      <c r="X77" s="32"/>
      <c r="Y77" s="33"/>
    </row>
    <row r="78" spans="3:25" s="24" customFormat="1">
      <c r="C78" s="25" t="s">
        <v>37</v>
      </c>
      <c r="D78" s="25" t="s">
        <v>37</v>
      </c>
      <c r="E78" s="25" t="s">
        <v>37</v>
      </c>
      <c r="F78" s="25" t="s">
        <v>37</v>
      </c>
      <c r="G78" s="26" t="str">
        <f t="shared" si="2"/>
        <v/>
      </c>
      <c r="H78" s="31"/>
      <c r="I78" s="31"/>
      <c r="J78" s="27" t="s">
        <v>18</v>
      </c>
      <c r="K78" s="27">
        <f t="shared" si="3"/>
        <v>1.0743702061537839</v>
      </c>
      <c r="L78" s="27">
        <f t="shared" si="4"/>
        <v>0.22625886132119033</v>
      </c>
      <c r="M78" s="27">
        <f t="shared" si="5"/>
        <v>6.9167548354094263E-2</v>
      </c>
      <c r="N78" s="27">
        <f t="shared" si="6"/>
        <v>0.15695589791140693</v>
      </c>
      <c r="V78" s="14"/>
      <c r="W78" s="32"/>
      <c r="X78" s="32"/>
      <c r="Y78" s="33"/>
    </row>
    <row r="79" spans="3:25" s="24" customFormat="1">
      <c r="C79" s="25" t="s">
        <v>12</v>
      </c>
      <c r="D79" s="25" t="s">
        <v>12</v>
      </c>
      <c r="E79" s="25" t="s">
        <v>12</v>
      </c>
      <c r="F79" s="25" t="s">
        <v>12</v>
      </c>
      <c r="G79" s="26" t="str">
        <f t="shared" si="2"/>
        <v/>
      </c>
      <c r="H79" s="31"/>
      <c r="I79" s="31"/>
      <c r="J79" s="27" t="s">
        <v>38</v>
      </c>
      <c r="K79" s="27">
        <f t="shared" si="3"/>
        <v>0.96517109342606577</v>
      </c>
      <c r="L79" s="27">
        <f t="shared" si="4"/>
        <v>0.26019093750237626</v>
      </c>
      <c r="M79" s="27">
        <f t="shared" si="5"/>
        <v>4.1862153921024416E-2</v>
      </c>
      <c r="N79" s="27">
        <f t="shared" si="6"/>
        <v>0.27790987689055502</v>
      </c>
      <c r="V79" s="14"/>
      <c r="W79" s="32"/>
      <c r="X79" s="32"/>
      <c r="Y79" s="33"/>
    </row>
    <row r="80" spans="3:25" s="24" customFormat="1">
      <c r="C80" s="25" t="s">
        <v>36</v>
      </c>
      <c r="D80" s="25" t="s">
        <v>36</v>
      </c>
      <c r="E80" s="25" t="s">
        <v>36</v>
      </c>
      <c r="F80" s="25" t="s">
        <v>36</v>
      </c>
      <c r="G80" s="26" t="str">
        <f t="shared" si="2"/>
        <v/>
      </c>
      <c r="H80" s="31"/>
      <c r="I80" s="31"/>
      <c r="J80" s="27" t="s">
        <v>25</v>
      </c>
      <c r="K80" s="27">
        <f t="shared" si="3"/>
        <v>1.0689681678924829</v>
      </c>
      <c r="L80" s="27">
        <f t="shared" si="4"/>
        <v>0.15830514120983763</v>
      </c>
      <c r="M80" s="27">
        <f t="shared" si="5"/>
        <v>8.4866831972445378E-2</v>
      </c>
      <c r="N80" s="27">
        <f t="shared" si="6"/>
        <v>0.24017547691335411</v>
      </c>
      <c r="V80" s="14"/>
      <c r="W80" s="32"/>
      <c r="X80" s="32"/>
      <c r="Y80" s="33"/>
    </row>
    <row r="81" spans="3:31" s="24" customFormat="1">
      <c r="C81" s="25" t="s">
        <v>31</v>
      </c>
      <c r="D81" s="25" t="s">
        <v>31</v>
      </c>
      <c r="E81" s="25" t="s">
        <v>31</v>
      </c>
      <c r="F81" s="25" t="s">
        <v>31</v>
      </c>
      <c r="G81" s="26" t="str">
        <f t="shared" si="2"/>
        <v/>
      </c>
      <c r="H81" s="31"/>
      <c r="I81" s="31"/>
      <c r="J81" s="27" t="s">
        <v>21</v>
      </c>
      <c r="K81" s="27">
        <f t="shared" si="3"/>
        <v>0.97914668709918173</v>
      </c>
      <c r="L81" s="27">
        <f t="shared" si="4"/>
        <v>0.31298259076303298</v>
      </c>
      <c r="M81" s="27">
        <f t="shared" si="5"/>
        <v>0.19575400060748488</v>
      </c>
      <c r="N81" s="27">
        <f t="shared" si="6"/>
        <v>9.3584640225089111E-2</v>
      </c>
      <c r="V81" s="14"/>
      <c r="W81" s="32"/>
      <c r="X81" s="32"/>
      <c r="Y81" s="33"/>
    </row>
    <row r="82" spans="3:31" s="24" customFormat="1" ht="15.75" thickBot="1">
      <c r="C82" s="25" t="s">
        <v>15</v>
      </c>
      <c r="D82" s="25" t="s">
        <v>15</v>
      </c>
      <c r="E82" s="25" t="s">
        <v>15</v>
      </c>
      <c r="F82" s="25" t="s">
        <v>15</v>
      </c>
      <c r="G82" s="26" t="str">
        <f t="shared" si="2"/>
        <v/>
      </c>
      <c r="H82" s="31"/>
      <c r="I82" s="31"/>
      <c r="J82" s="27" t="s">
        <v>39</v>
      </c>
      <c r="K82" s="27">
        <f t="shared" si="3"/>
        <v>1.0879969720316551</v>
      </c>
      <c r="L82" s="27">
        <f t="shared" si="4"/>
        <v>0.16538511943484921</v>
      </c>
      <c r="M82" s="27">
        <f t="shared" si="5"/>
        <v>3.2534470628573911E-2</v>
      </c>
      <c r="N82" s="27">
        <f t="shared" si="6"/>
        <v>0.32148972260766273</v>
      </c>
      <c r="V82" s="20"/>
      <c r="W82" s="34"/>
      <c r="X82" s="34"/>
      <c r="Y82" s="35"/>
    </row>
    <row r="83" spans="3:31" s="24" customFormat="1">
      <c r="C83" s="25" t="s">
        <v>24</v>
      </c>
      <c r="D83" s="25" t="s">
        <v>24</v>
      </c>
      <c r="E83" s="25" t="s">
        <v>24</v>
      </c>
      <c r="F83" s="25" t="s">
        <v>24</v>
      </c>
      <c r="G83" s="26" t="str">
        <f t="shared" si="2"/>
        <v/>
      </c>
      <c r="H83" s="31"/>
      <c r="I83" s="31"/>
      <c r="J83" s="27" t="s">
        <v>27</v>
      </c>
      <c r="K83" s="27">
        <f t="shared" si="3"/>
        <v>1.1814555849878525</v>
      </c>
      <c r="L83" s="27">
        <f t="shared" si="4"/>
        <v>0.18780738781177769</v>
      </c>
      <c r="M83" s="27">
        <f t="shared" si="5"/>
        <v>4.4262952674235849E-2</v>
      </c>
      <c r="N83" s="27">
        <f t="shared" si="6"/>
        <v>0.1941561486663643</v>
      </c>
    </row>
    <row r="84" spans="3:31" s="24" customFormat="1">
      <c r="C84" s="25" t="s">
        <v>42</v>
      </c>
      <c r="D84" s="25" t="s">
        <v>42</v>
      </c>
      <c r="E84" s="25" t="s">
        <v>42</v>
      </c>
      <c r="F84" s="25" t="s">
        <v>42</v>
      </c>
      <c r="G84" s="26" t="str">
        <f t="shared" si="2"/>
        <v>no</v>
      </c>
      <c r="H84" s="36"/>
      <c r="I84" s="31"/>
      <c r="J84" s="27" t="s">
        <v>20</v>
      </c>
      <c r="K84" s="27">
        <f t="shared" si="3"/>
        <v>1.4157246761754663</v>
      </c>
      <c r="L84" s="27">
        <f t="shared" si="4"/>
        <v>0</v>
      </c>
      <c r="M84" s="27">
        <f t="shared" si="5"/>
        <v>2.811090573012939E-2</v>
      </c>
      <c r="N84" s="27">
        <f t="shared" si="6"/>
        <v>0.24955268022181148</v>
      </c>
    </row>
    <row r="85" spans="3:31" s="24" customFormat="1">
      <c r="C85" s="25" t="s">
        <v>33</v>
      </c>
      <c r="D85" s="25" t="s">
        <v>33</v>
      </c>
      <c r="E85" s="25" t="s">
        <v>33</v>
      </c>
      <c r="F85" s="25" t="s">
        <v>33</v>
      </c>
      <c r="G85" s="26" t="str">
        <f t="shared" si="2"/>
        <v/>
      </c>
      <c r="H85" s="31"/>
      <c r="I85" s="31"/>
      <c r="J85" s="27" t="s">
        <v>34</v>
      </c>
      <c r="K85" s="27">
        <f t="shared" si="3"/>
        <v>1.2979670082666996</v>
      </c>
      <c r="L85" s="27">
        <f t="shared" si="4"/>
        <v>0.19168316831683169</v>
      </c>
      <c r="M85" s="27">
        <f t="shared" si="5"/>
        <v>0.10382838283828383</v>
      </c>
      <c r="N85" s="27">
        <f t="shared" si="6"/>
        <v>0.15111111111111111</v>
      </c>
      <c r="W85" s="31"/>
      <c r="X85" s="31"/>
      <c r="Y85" s="31"/>
    </row>
    <row r="86" spans="3:31" s="24" customFormat="1">
      <c r="C86" s="25" t="s">
        <v>17</v>
      </c>
      <c r="D86" s="25" t="s">
        <v>17</v>
      </c>
      <c r="E86" s="25" t="s">
        <v>17</v>
      </c>
      <c r="F86" s="25" t="s">
        <v>17</v>
      </c>
      <c r="G86" s="26" t="str">
        <f t="shared" si="2"/>
        <v/>
      </c>
      <c r="H86" s="31"/>
      <c r="I86" s="31"/>
      <c r="J86" s="27" t="s">
        <v>11</v>
      </c>
      <c r="K86" s="27">
        <f t="shared" si="3"/>
        <v>1.3295867272501212</v>
      </c>
      <c r="L86" s="27">
        <f t="shared" si="4"/>
        <v>0.19795134201049511</v>
      </c>
      <c r="M86" s="27">
        <f t="shared" si="5"/>
        <v>3.0851039586377634E-2</v>
      </c>
      <c r="N86" s="27">
        <f t="shared" si="6"/>
        <v>0.22804646025938105</v>
      </c>
      <c r="W86" s="31"/>
      <c r="X86" s="31"/>
    </row>
    <row r="87" spans="3:31" s="24" customFormat="1">
      <c r="C87" s="25" t="s">
        <v>39</v>
      </c>
      <c r="D87" s="25" t="s">
        <v>39</v>
      </c>
      <c r="E87" s="25" t="s">
        <v>39</v>
      </c>
      <c r="F87" s="25" t="s">
        <v>39</v>
      </c>
      <c r="G87" s="26" t="str">
        <f t="shared" si="2"/>
        <v/>
      </c>
      <c r="H87" s="31"/>
      <c r="I87" s="31"/>
      <c r="J87" s="27" t="s">
        <v>40</v>
      </c>
      <c r="K87" s="27">
        <f t="shared" si="3"/>
        <v>0</v>
      </c>
      <c r="L87" s="27">
        <f t="shared" si="4"/>
        <v>0</v>
      </c>
      <c r="M87" s="27">
        <f t="shared" si="5"/>
        <v>0</v>
      </c>
      <c r="N87" s="27">
        <f t="shared" si="6"/>
        <v>0</v>
      </c>
      <c r="V87" s="14"/>
      <c r="W87" s="32"/>
      <c r="X87" s="32"/>
      <c r="Y87" s="33"/>
    </row>
    <row r="88" spans="3:31" s="24" customFormat="1">
      <c r="C88" s="25" t="s">
        <v>43</v>
      </c>
      <c r="D88" s="25" t="s">
        <v>43</v>
      </c>
      <c r="E88" s="25" t="s">
        <v>43</v>
      </c>
      <c r="F88" s="25" t="s">
        <v>43</v>
      </c>
      <c r="G88" s="26" t="str">
        <f t="shared" si="2"/>
        <v>no</v>
      </c>
      <c r="H88" s="31"/>
      <c r="I88" s="31"/>
      <c r="J88" s="27" t="s">
        <v>13</v>
      </c>
      <c r="K88" s="27">
        <f t="shared" si="3"/>
        <v>1.4305951656882137</v>
      </c>
      <c r="L88" s="27">
        <f t="shared" si="4"/>
        <v>0.22333211099695749</v>
      </c>
      <c r="M88" s="27">
        <f t="shared" si="5"/>
        <v>7.4067557802228345E-2</v>
      </c>
      <c r="N88" s="27">
        <f t="shared" si="6"/>
        <v>0.23989646886047022</v>
      </c>
    </row>
    <row r="89" spans="3:31" s="24" customFormat="1">
      <c r="C89" s="25" t="s">
        <v>35</v>
      </c>
      <c r="D89" s="25" t="s">
        <v>35</v>
      </c>
      <c r="E89" s="25" t="s">
        <v>35</v>
      </c>
      <c r="F89" s="25" t="s">
        <v>35</v>
      </c>
      <c r="G89" s="26" t="str">
        <f t="shared" si="2"/>
        <v/>
      </c>
      <c r="H89" s="31"/>
      <c r="I89" s="31"/>
      <c r="J89" s="27" t="s">
        <v>32</v>
      </c>
      <c r="K89" s="27">
        <f t="shared" si="3"/>
        <v>1.3615506674609879</v>
      </c>
      <c r="L89" s="27">
        <f t="shared" si="4"/>
        <v>0.31523584962512852</v>
      </c>
      <c r="M89" s="27">
        <f t="shared" si="5"/>
        <v>7.6306436091694602E-2</v>
      </c>
      <c r="N89" s="27">
        <f t="shared" si="6"/>
        <v>0.22145930587722587</v>
      </c>
    </row>
    <row r="90" spans="3:31" s="37" customFormat="1">
      <c r="C90" s="25" t="s">
        <v>22</v>
      </c>
      <c r="D90" s="25" t="s">
        <v>22</v>
      </c>
      <c r="E90" s="25" t="s">
        <v>22</v>
      </c>
      <c r="F90" s="25" t="s">
        <v>22</v>
      </c>
      <c r="G90" s="26" t="str">
        <f t="shared" si="2"/>
        <v/>
      </c>
      <c r="H90" s="32"/>
      <c r="I90" s="32"/>
      <c r="J90" s="27" t="s">
        <v>23</v>
      </c>
      <c r="K90" s="27">
        <f t="shared" si="3"/>
        <v>1.456737182900907</v>
      </c>
      <c r="L90" s="27">
        <f t="shared" si="4"/>
        <v>0.21011022116928108</v>
      </c>
      <c r="M90" s="27">
        <f t="shared" si="5"/>
        <v>2.5617772036388441E-2</v>
      </c>
      <c r="N90" s="27">
        <f t="shared" si="6"/>
        <v>0.36434517772950031</v>
      </c>
    </row>
    <row r="91" spans="3:31" s="37" customFormat="1">
      <c r="C91" s="25" t="s">
        <v>40</v>
      </c>
      <c r="D91" s="25" t="s">
        <v>40</v>
      </c>
      <c r="E91" s="25" t="s">
        <v>40</v>
      </c>
      <c r="F91" s="25" t="s">
        <v>40</v>
      </c>
      <c r="G91" s="26" t="str">
        <f t="shared" si="2"/>
        <v/>
      </c>
      <c r="H91" s="32"/>
      <c r="I91" s="32"/>
      <c r="J91" s="27" t="s">
        <v>37</v>
      </c>
      <c r="K91" s="27">
        <f t="shared" si="3"/>
        <v>0</v>
      </c>
      <c r="L91" s="27">
        <f t="shared" si="4"/>
        <v>0</v>
      </c>
      <c r="M91" s="27">
        <f t="shared" si="5"/>
        <v>0</v>
      </c>
      <c r="N91" s="27">
        <f t="shared" si="6"/>
        <v>0</v>
      </c>
    </row>
    <row r="92" spans="3:31" s="37" customFormat="1">
      <c r="F92" s="32"/>
      <c r="G92" s="32"/>
      <c r="H92" s="32"/>
      <c r="I92" s="38"/>
      <c r="J92" s="39"/>
      <c r="K92" s="39"/>
      <c r="L92" s="39"/>
      <c r="M92" s="39"/>
      <c r="N92" s="39"/>
    </row>
    <row r="93" spans="3:31" s="37" customFormat="1">
      <c r="J93" s="27" t="s">
        <v>12</v>
      </c>
      <c r="K93" s="25">
        <f t="shared" ref="K93:N108" si="7">+K62-K30</f>
        <v>0</v>
      </c>
      <c r="L93" s="25">
        <f t="shared" si="7"/>
        <v>0</v>
      </c>
      <c r="M93" s="25">
        <f t="shared" si="7"/>
        <v>0</v>
      </c>
      <c r="N93" s="25">
        <f t="shared" si="7"/>
        <v>0</v>
      </c>
      <c r="AA93" s="40"/>
      <c r="AB93" s="40"/>
      <c r="AC93" s="40"/>
      <c r="AD93" s="40"/>
      <c r="AE93" s="40"/>
    </row>
    <row r="94" spans="3:31" s="37" customFormat="1" ht="18.75">
      <c r="E94" s="41"/>
      <c r="J94" s="27" t="s">
        <v>14</v>
      </c>
      <c r="K94" s="25">
        <f t="shared" si="7"/>
        <v>0</v>
      </c>
      <c r="L94" s="25">
        <f t="shared" si="7"/>
        <v>0</v>
      </c>
      <c r="M94" s="25">
        <f t="shared" si="7"/>
        <v>0</v>
      </c>
      <c r="N94" s="25">
        <f t="shared" si="7"/>
        <v>0</v>
      </c>
      <c r="Q94" s="42"/>
      <c r="AA94" s="40"/>
      <c r="AB94" s="40"/>
      <c r="AC94" s="40"/>
      <c r="AD94" s="40"/>
      <c r="AE94" s="40"/>
    </row>
    <row r="95" spans="3:31" s="37" customFormat="1">
      <c r="J95" s="27" t="s">
        <v>15</v>
      </c>
      <c r="K95" s="25">
        <f t="shared" si="7"/>
        <v>0</v>
      </c>
      <c r="L95" s="25">
        <f t="shared" si="7"/>
        <v>0</v>
      </c>
      <c r="M95" s="25">
        <f t="shared" si="7"/>
        <v>0</v>
      </c>
      <c r="N95" s="25">
        <f t="shared" si="7"/>
        <v>0</v>
      </c>
      <c r="AA95" s="43"/>
      <c r="AB95" s="43"/>
      <c r="AC95" s="43"/>
      <c r="AD95" s="43"/>
      <c r="AE95" s="44"/>
    </row>
    <row r="96" spans="3:31" s="37" customFormat="1">
      <c r="F96" s="44"/>
      <c r="G96" s="44"/>
      <c r="H96" s="44"/>
      <c r="I96" s="44"/>
      <c r="J96" s="27" t="s">
        <v>17</v>
      </c>
      <c r="K96" s="25">
        <f t="shared" si="7"/>
        <v>0</v>
      </c>
      <c r="L96" s="25">
        <f t="shared" si="7"/>
        <v>0</v>
      </c>
      <c r="M96" s="25">
        <f t="shared" si="7"/>
        <v>0</v>
      </c>
      <c r="N96" s="25">
        <f t="shared" si="7"/>
        <v>0</v>
      </c>
      <c r="O96" s="44"/>
      <c r="AA96" s="40"/>
      <c r="AB96" s="45"/>
      <c r="AC96" s="40"/>
      <c r="AD96" s="40"/>
    </row>
    <row r="97" spans="2:30" s="37" customFormat="1">
      <c r="F97" s="46"/>
      <c r="G97" s="46"/>
      <c r="H97" s="46"/>
      <c r="I97" s="46"/>
      <c r="J97" s="27" t="s">
        <v>19</v>
      </c>
      <c r="K97" s="25">
        <f t="shared" si="7"/>
        <v>0</v>
      </c>
      <c r="L97" s="25">
        <f t="shared" si="7"/>
        <v>0</v>
      </c>
      <c r="M97" s="25">
        <f t="shared" si="7"/>
        <v>0</v>
      </c>
      <c r="N97" s="25">
        <f t="shared" si="7"/>
        <v>0</v>
      </c>
      <c r="O97" s="46"/>
      <c r="AA97" s="40"/>
      <c r="AB97" s="45"/>
      <c r="AC97" s="40"/>
      <c r="AD97" s="40"/>
    </row>
    <row r="98" spans="2:30" s="37" customFormat="1">
      <c r="F98" s="46"/>
      <c r="G98" s="46"/>
      <c r="H98" s="46"/>
      <c r="I98" s="46"/>
      <c r="J98" s="27" t="s">
        <v>16</v>
      </c>
      <c r="K98" s="25">
        <f t="shared" si="7"/>
        <v>0</v>
      </c>
      <c r="L98" s="25">
        <f t="shared" si="7"/>
        <v>0</v>
      </c>
      <c r="M98" s="25">
        <f t="shared" si="7"/>
        <v>0</v>
      </c>
      <c r="N98" s="25">
        <f t="shared" si="7"/>
        <v>0</v>
      </c>
      <c r="O98" s="46"/>
      <c r="AA98" s="40"/>
      <c r="AB98" s="45"/>
      <c r="AC98" s="40"/>
      <c r="AD98" s="40"/>
    </row>
    <row r="99" spans="2:30" s="37" customFormat="1">
      <c r="F99" s="46"/>
      <c r="G99" s="46"/>
      <c r="H99" s="46"/>
      <c r="I99" s="46"/>
      <c r="J99" s="27" t="s">
        <v>22</v>
      </c>
      <c r="K99" s="25">
        <f t="shared" si="7"/>
        <v>0</v>
      </c>
      <c r="L99" s="25">
        <f t="shared" si="7"/>
        <v>0</v>
      </c>
      <c r="M99" s="25">
        <f t="shared" si="7"/>
        <v>0</v>
      </c>
      <c r="N99" s="25">
        <f t="shared" si="7"/>
        <v>0</v>
      </c>
      <c r="O99" s="46"/>
      <c r="AA99" s="40"/>
      <c r="AB99" s="45"/>
      <c r="AC99" s="40"/>
      <c r="AD99" s="40"/>
    </row>
    <row r="100" spans="2:30" s="37" customFormat="1">
      <c r="B100" s="46"/>
      <c r="C100" s="46"/>
      <c r="D100" s="46"/>
      <c r="E100" s="46"/>
      <c r="H100" s="46"/>
      <c r="I100" s="46"/>
      <c r="J100" s="27" t="s">
        <v>24</v>
      </c>
      <c r="K100" s="25">
        <f t="shared" si="7"/>
        <v>0</v>
      </c>
      <c r="L100" s="25">
        <f t="shared" si="7"/>
        <v>0</v>
      </c>
      <c r="M100" s="25">
        <f t="shared" si="7"/>
        <v>0</v>
      </c>
      <c r="N100" s="25">
        <f t="shared" si="7"/>
        <v>0</v>
      </c>
      <c r="W100" s="40"/>
      <c r="X100" s="45"/>
      <c r="Y100" s="40"/>
      <c r="Z100" s="40"/>
    </row>
    <row r="101" spans="2:30" s="37" customFormat="1">
      <c r="B101" s="46"/>
      <c r="C101" s="46"/>
      <c r="D101" s="46"/>
      <c r="E101" s="46"/>
      <c r="H101" s="46"/>
      <c r="I101" s="46"/>
      <c r="J101" s="27" t="s">
        <v>26</v>
      </c>
      <c r="K101" s="25">
        <f t="shared" si="7"/>
        <v>0</v>
      </c>
      <c r="L101" s="25">
        <f t="shared" si="7"/>
        <v>0</v>
      </c>
      <c r="M101" s="25">
        <f t="shared" si="7"/>
        <v>0</v>
      </c>
      <c r="N101" s="25">
        <f t="shared" si="7"/>
        <v>0</v>
      </c>
      <c r="W101" s="40"/>
      <c r="X101" s="45"/>
      <c r="Y101" s="40"/>
      <c r="Z101" s="40"/>
    </row>
    <row r="102" spans="2:30" s="37" customFormat="1">
      <c r="B102" s="46"/>
      <c r="C102" s="46"/>
      <c r="D102" s="46"/>
      <c r="E102" s="46"/>
      <c r="H102" s="46"/>
      <c r="I102" s="46"/>
      <c r="J102" s="27" t="s">
        <v>28</v>
      </c>
      <c r="K102" s="25">
        <f t="shared" si="7"/>
        <v>0</v>
      </c>
      <c r="L102" s="25">
        <f t="shared" si="7"/>
        <v>0</v>
      </c>
      <c r="M102" s="25">
        <f t="shared" si="7"/>
        <v>0</v>
      </c>
      <c r="N102" s="25">
        <f t="shared" si="7"/>
        <v>0</v>
      </c>
      <c r="W102" s="40"/>
      <c r="X102" s="45"/>
      <c r="Y102" s="40"/>
      <c r="Z102" s="40"/>
    </row>
    <row r="103" spans="2:30" s="37" customFormat="1">
      <c r="B103" s="46"/>
      <c r="C103" s="46"/>
      <c r="D103" s="46"/>
      <c r="E103" s="46"/>
      <c r="H103" s="46"/>
      <c r="I103" s="46"/>
      <c r="J103" s="27" t="s">
        <v>29</v>
      </c>
      <c r="K103" s="25">
        <f t="shared" si="7"/>
        <v>0</v>
      </c>
      <c r="L103" s="25">
        <f t="shared" si="7"/>
        <v>0</v>
      </c>
      <c r="M103" s="25">
        <f t="shared" si="7"/>
        <v>0</v>
      </c>
      <c r="N103" s="25">
        <f t="shared" si="7"/>
        <v>0</v>
      </c>
      <c r="W103" s="40"/>
      <c r="X103" s="45"/>
      <c r="Y103" s="40"/>
      <c r="Z103" s="40"/>
    </row>
    <row r="104" spans="2:30" s="37" customFormat="1">
      <c r="B104" s="46"/>
      <c r="C104" s="46"/>
      <c r="D104" s="46"/>
      <c r="E104" s="46"/>
      <c r="H104" s="46"/>
      <c r="I104" s="46"/>
      <c r="J104" s="27" t="s">
        <v>31</v>
      </c>
      <c r="K104" s="25">
        <f t="shared" si="7"/>
        <v>1.0138669008858678</v>
      </c>
      <c r="L104" s="25">
        <f t="shared" si="7"/>
        <v>0</v>
      </c>
      <c r="M104" s="25">
        <f t="shared" si="7"/>
        <v>0</v>
      </c>
      <c r="N104" s="25">
        <f t="shared" si="7"/>
        <v>0</v>
      </c>
      <c r="W104" s="40"/>
      <c r="X104" s="45"/>
      <c r="Y104" s="40"/>
      <c r="Z104" s="40"/>
    </row>
    <row r="105" spans="2:30" s="37" customFormat="1">
      <c r="B105" s="46"/>
      <c r="C105" s="46"/>
      <c r="D105" s="46"/>
      <c r="E105" s="46"/>
      <c r="H105" s="46"/>
      <c r="I105" s="46"/>
      <c r="J105" s="27" t="s">
        <v>30</v>
      </c>
      <c r="K105" s="25">
        <f t="shared" si="7"/>
        <v>0</v>
      </c>
      <c r="L105" s="25">
        <f t="shared" si="7"/>
        <v>0</v>
      </c>
      <c r="M105" s="25">
        <f t="shared" si="7"/>
        <v>0</v>
      </c>
      <c r="N105" s="25">
        <f t="shared" si="7"/>
        <v>0</v>
      </c>
      <c r="W105" s="40"/>
      <c r="X105" s="45"/>
      <c r="Y105" s="40"/>
      <c r="Z105" s="40"/>
    </row>
    <row r="106" spans="2:30" s="37" customFormat="1">
      <c r="B106" s="46"/>
      <c r="C106" s="46"/>
      <c r="D106" s="46"/>
      <c r="E106" s="46"/>
      <c r="H106" s="46"/>
      <c r="I106" s="46"/>
      <c r="J106" s="27" t="s">
        <v>33</v>
      </c>
      <c r="K106" s="25">
        <f t="shared" si="7"/>
        <v>0</v>
      </c>
      <c r="L106" s="25">
        <f t="shared" si="7"/>
        <v>0</v>
      </c>
      <c r="M106" s="25">
        <f t="shared" si="7"/>
        <v>0</v>
      </c>
      <c r="N106" s="25">
        <f t="shared" si="7"/>
        <v>0</v>
      </c>
      <c r="W106" s="47"/>
      <c r="X106" s="45"/>
      <c r="Y106" s="40"/>
      <c r="Z106" s="40"/>
    </row>
    <row r="107" spans="2:30" s="37" customFormat="1">
      <c r="B107" s="46"/>
      <c r="C107" s="46"/>
      <c r="D107" s="46"/>
      <c r="E107" s="46"/>
      <c r="H107" s="46"/>
      <c r="I107" s="46"/>
      <c r="J107" s="27" t="s">
        <v>35</v>
      </c>
      <c r="K107" s="25">
        <f t="shared" si="7"/>
        <v>0</v>
      </c>
      <c r="L107" s="25">
        <f t="shared" si="7"/>
        <v>0</v>
      </c>
      <c r="M107" s="25">
        <f t="shared" si="7"/>
        <v>0</v>
      </c>
      <c r="N107" s="25">
        <f t="shared" si="7"/>
        <v>0</v>
      </c>
      <c r="W107" s="40"/>
      <c r="X107" s="45"/>
      <c r="Y107" s="40"/>
      <c r="Z107" s="40"/>
    </row>
    <row r="108" spans="2:30" s="37" customFormat="1">
      <c r="B108" s="46"/>
      <c r="C108" s="46"/>
      <c r="D108" s="46"/>
      <c r="E108" s="46"/>
      <c r="H108" s="46"/>
      <c r="I108" s="46"/>
      <c r="J108" s="27" t="s">
        <v>36</v>
      </c>
      <c r="K108" s="25">
        <f t="shared" si="7"/>
        <v>0</v>
      </c>
      <c r="L108" s="25">
        <f t="shared" si="7"/>
        <v>0</v>
      </c>
      <c r="M108" s="25">
        <f t="shared" si="7"/>
        <v>0</v>
      </c>
      <c r="N108" s="25">
        <f t="shared" si="7"/>
        <v>0</v>
      </c>
      <c r="W108" s="40"/>
      <c r="X108" s="45"/>
      <c r="Y108" s="40"/>
      <c r="Z108" s="40"/>
    </row>
    <row r="109" spans="2:30" s="37" customFormat="1">
      <c r="B109" s="46"/>
      <c r="C109" s="46"/>
      <c r="D109" s="46"/>
      <c r="E109" s="46"/>
      <c r="H109" s="46"/>
      <c r="I109" s="46"/>
      <c r="J109" s="27" t="s">
        <v>18</v>
      </c>
      <c r="K109" s="25">
        <f t="shared" ref="K109:N122" si="8">+K78-K46</f>
        <v>0</v>
      </c>
      <c r="L109" s="25">
        <f t="shared" si="8"/>
        <v>0</v>
      </c>
      <c r="M109" s="25">
        <f t="shared" si="8"/>
        <v>0</v>
      </c>
      <c r="N109" s="25">
        <f t="shared" si="8"/>
        <v>0</v>
      </c>
      <c r="W109" s="40"/>
      <c r="X109" s="45"/>
      <c r="Y109" s="40"/>
      <c r="Z109" s="40"/>
    </row>
    <row r="110" spans="2:30" s="37" customFormat="1">
      <c r="B110" s="46"/>
      <c r="C110" s="46"/>
      <c r="D110" s="46"/>
      <c r="E110" s="46"/>
      <c r="H110" s="46"/>
      <c r="I110" s="46"/>
      <c r="J110" s="27" t="s">
        <v>38</v>
      </c>
      <c r="K110" s="25">
        <f t="shared" si="8"/>
        <v>0</v>
      </c>
      <c r="L110" s="25">
        <f t="shared" si="8"/>
        <v>0</v>
      </c>
      <c r="M110" s="25">
        <f t="shared" si="8"/>
        <v>0</v>
      </c>
      <c r="N110" s="25">
        <f t="shared" si="8"/>
        <v>0</v>
      </c>
      <c r="W110" s="40"/>
      <c r="X110" s="45"/>
      <c r="Y110" s="40"/>
      <c r="Z110" s="40"/>
    </row>
    <row r="111" spans="2:30" s="37" customFormat="1">
      <c r="B111" s="46"/>
      <c r="C111" s="46"/>
      <c r="D111" s="46"/>
      <c r="E111" s="46"/>
      <c r="H111" s="46"/>
      <c r="I111" s="46"/>
      <c r="J111" s="27" t="s">
        <v>25</v>
      </c>
      <c r="K111" s="25">
        <f t="shared" si="8"/>
        <v>0</v>
      </c>
      <c r="L111" s="25">
        <f t="shared" si="8"/>
        <v>0</v>
      </c>
      <c r="M111" s="25">
        <f t="shared" si="8"/>
        <v>0</v>
      </c>
      <c r="N111" s="25">
        <f t="shared" si="8"/>
        <v>0</v>
      </c>
      <c r="W111" s="40"/>
      <c r="X111" s="45"/>
      <c r="Y111" s="40"/>
      <c r="Z111" s="40"/>
    </row>
    <row r="112" spans="2:30" s="37" customFormat="1">
      <c r="B112" s="46"/>
      <c r="C112" s="46"/>
      <c r="D112" s="46"/>
      <c r="E112" s="46"/>
      <c r="H112" s="46"/>
      <c r="I112" s="46"/>
      <c r="J112" s="27" t="s">
        <v>21</v>
      </c>
      <c r="K112" s="25">
        <f t="shared" si="8"/>
        <v>0</v>
      </c>
      <c r="L112" s="25">
        <f t="shared" si="8"/>
        <v>0</v>
      </c>
      <c r="M112" s="25">
        <f t="shared" si="8"/>
        <v>0</v>
      </c>
      <c r="N112" s="25">
        <f t="shared" si="8"/>
        <v>0</v>
      </c>
      <c r="W112" s="40"/>
      <c r="X112" s="45"/>
      <c r="Y112" s="40"/>
      <c r="Z112" s="40"/>
    </row>
    <row r="113" spans="2:26" s="37" customFormat="1">
      <c r="B113" s="46"/>
      <c r="C113" s="46"/>
      <c r="D113" s="46"/>
      <c r="E113" s="46"/>
      <c r="H113" s="46"/>
      <c r="I113" s="46"/>
      <c r="J113" s="27" t="s">
        <v>39</v>
      </c>
      <c r="K113" s="25">
        <f t="shared" si="8"/>
        <v>0</v>
      </c>
      <c r="L113" s="25">
        <f t="shared" si="8"/>
        <v>0</v>
      </c>
      <c r="M113" s="25">
        <f t="shared" si="8"/>
        <v>0</v>
      </c>
      <c r="N113" s="25">
        <f t="shared" si="8"/>
        <v>0</v>
      </c>
      <c r="W113" s="40"/>
      <c r="X113" s="45"/>
      <c r="Y113" s="40"/>
      <c r="Z113" s="40"/>
    </row>
    <row r="114" spans="2:26" s="37" customFormat="1">
      <c r="B114" s="46"/>
      <c r="C114" s="46"/>
      <c r="D114" s="46"/>
      <c r="E114" s="46"/>
      <c r="H114" s="46"/>
      <c r="I114" s="46"/>
      <c r="J114" s="27" t="s">
        <v>27</v>
      </c>
      <c r="K114" s="25">
        <f t="shared" si="8"/>
        <v>0</v>
      </c>
      <c r="L114" s="25">
        <f t="shared" si="8"/>
        <v>0</v>
      </c>
      <c r="M114" s="25">
        <f t="shared" si="8"/>
        <v>0</v>
      </c>
      <c r="N114" s="25">
        <f t="shared" si="8"/>
        <v>0</v>
      </c>
      <c r="W114" s="40"/>
      <c r="X114" s="45"/>
      <c r="Y114" s="40"/>
      <c r="Z114" s="40"/>
    </row>
    <row r="115" spans="2:26" s="37" customFormat="1">
      <c r="B115" s="46"/>
      <c r="C115" s="46"/>
      <c r="D115" s="46"/>
      <c r="E115" s="46"/>
      <c r="H115" s="46"/>
      <c r="I115" s="46"/>
      <c r="J115" s="27" t="s">
        <v>20</v>
      </c>
      <c r="K115" s="25">
        <f t="shared" si="8"/>
        <v>0</v>
      </c>
      <c r="L115" s="25">
        <f t="shared" si="8"/>
        <v>0</v>
      </c>
      <c r="M115" s="25">
        <f t="shared" si="8"/>
        <v>0</v>
      </c>
      <c r="N115" s="25">
        <f t="shared" si="8"/>
        <v>0</v>
      </c>
      <c r="W115" s="40"/>
      <c r="X115" s="45"/>
      <c r="Y115" s="40"/>
      <c r="Z115" s="40"/>
    </row>
    <row r="116" spans="2:26" s="37" customFormat="1">
      <c r="B116" s="46"/>
      <c r="C116" s="46"/>
      <c r="D116" s="46"/>
      <c r="E116" s="46"/>
      <c r="H116" s="46"/>
      <c r="I116" s="46"/>
      <c r="J116" s="27" t="s">
        <v>34</v>
      </c>
      <c r="K116" s="25">
        <f t="shared" si="8"/>
        <v>0</v>
      </c>
      <c r="L116" s="25">
        <f t="shared" si="8"/>
        <v>0</v>
      </c>
      <c r="M116" s="25">
        <f t="shared" si="8"/>
        <v>0</v>
      </c>
      <c r="N116" s="25">
        <f t="shared" si="8"/>
        <v>0</v>
      </c>
      <c r="W116" s="40"/>
      <c r="X116" s="45"/>
      <c r="Y116" s="40"/>
      <c r="Z116" s="40"/>
    </row>
    <row r="117" spans="2:26" s="37" customFormat="1">
      <c r="B117" s="46"/>
      <c r="C117" s="46"/>
      <c r="D117" s="46"/>
      <c r="E117" s="46"/>
      <c r="H117" s="46"/>
      <c r="I117" s="46"/>
      <c r="J117" s="27" t="s">
        <v>11</v>
      </c>
      <c r="K117" s="25">
        <f t="shared" si="8"/>
        <v>0</v>
      </c>
      <c r="L117" s="25">
        <f t="shared" si="8"/>
        <v>0</v>
      </c>
      <c r="M117" s="25">
        <f t="shared" si="8"/>
        <v>0</v>
      </c>
      <c r="N117" s="25">
        <f t="shared" si="8"/>
        <v>0</v>
      </c>
      <c r="W117" s="40"/>
      <c r="X117" s="45"/>
      <c r="Y117" s="40"/>
      <c r="Z117" s="40"/>
    </row>
    <row r="118" spans="2:26" s="37" customFormat="1">
      <c r="B118" s="46"/>
      <c r="C118" s="46"/>
      <c r="D118" s="46"/>
      <c r="E118" s="46"/>
      <c r="H118" s="46"/>
      <c r="I118" s="46"/>
      <c r="J118" s="27" t="s">
        <v>40</v>
      </c>
      <c r="K118" s="25">
        <f t="shared" si="8"/>
        <v>0</v>
      </c>
      <c r="L118" s="25">
        <f t="shared" si="8"/>
        <v>0</v>
      </c>
      <c r="M118" s="25">
        <f t="shared" si="8"/>
        <v>0</v>
      </c>
      <c r="N118" s="25">
        <f t="shared" si="8"/>
        <v>0</v>
      </c>
      <c r="W118" s="40"/>
      <c r="X118" s="45"/>
      <c r="Y118" s="40"/>
      <c r="Z118" s="40"/>
    </row>
    <row r="119" spans="2:26" s="37" customFormat="1">
      <c r="B119" s="46"/>
      <c r="C119" s="46"/>
      <c r="D119" s="46"/>
      <c r="E119" s="46"/>
      <c r="H119" s="46"/>
      <c r="I119" s="46"/>
      <c r="J119" s="27" t="s">
        <v>13</v>
      </c>
      <c r="K119" s="25">
        <f t="shared" si="8"/>
        <v>0</v>
      </c>
      <c r="L119" s="25">
        <f t="shared" si="8"/>
        <v>0</v>
      </c>
      <c r="M119" s="25">
        <f t="shared" si="8"/>
        <v>0</v>
      </c>
      <c r="N119" s="25">
        <f t="shared" si="8"/>
        <v>0</v>
      </c>
      <c r="Y119" s="40"/>
      <c r="Z119" s="40"/>
    </row>
    <row r="120" spans="2:26" s="37" customFormat="1">
      <c r="B120" s="46"/>
      <c r="C120" s="46"/>
      <c r="D120" s="46"/>
      <c r="E120" s="46"/>
      <c r="H120" s="46"/>
      <c r="I120" s="46"/>
      <c r="J120" s="27" t="s">
        <v>32</v>
      </c>
      <c r="K120" s="25">
        <f t="shared" si="8"/>
        <v>0</v>
      </c>
      <c r="L120" s="25">
        <f t="shared" si="8"/>
        <v>0</v>
      </c>
      <c r="M120" s="25">
        <f t="shared" si="8"/>
        <v>0</v>
      </c>
      <c r="N120" s="25">
        <f t="shared" si="8"/>
        <v>0</v>
      </c>
      <c r="W120" s="40"/>
      <c r="X120" s="40"/>
      <c r="Y120" s="40"/>
      <c r="Z120" s="40"/>
    </row>
    <row r="121" spans="2:26" s="37" customFormat="1">
      <c r="B121" s="46"/>
      <c r="C121" s="46"/>
      <c r="D121" s="46"/>
      <c r="E121" s="46"/>
      <c r="H121" s="46"/>
      <c r="I121" s="46"/>
      <c r="J121" s="27" t="s">
        <v>23</v>
      </c>
      <c r="K121" s="25">
        <f t="shared" si="8"/>
        <v>0</v>
      </c>
      <c r="L121" s="25">
        <f t="shared" si="8"/>
        <v>0</v>
      </c>
      <c r="M121" s="25">
        <f t="shared" si="8"/>
        <v>0</v>
      </c>
      <c r="N121" s="25">
        <f t="shared" si="8"/>
        <v>0</v>
      </c>
      <c r="W121" s="40"/>
      <c r="X121" s="40"/>
    </row>
    <row r="122" spans="2:26" s="37" customFormat="1">
      <c r="B122" s="46"/>
      <c r="C122" s="46"/>
      <c r="D122" s="46"/>
      <c r="E122" s="46"/>
      <c r="H122" s="46"/>
      <c r="I122" s="46"/>
      <c r="J122" s="27" t="s">
        <v>37</v>
      </c>
      <c r="K122" s="25">
        <f t="shared" si="8"/>
        <v>0</v>
      </c>
      <c r="L122" s="25">
        <f t="shared" si="8"/>
        <v>0</v>
      </c>
      <c r="M122" s="25">
        <f t="shared" si="8"/>
        <v>0</v>
      </c>
      <c r="N122" s="25">
        <f t="shared" si="8"/>
        <v>0</v>
      </c>
      <c r="W122" s="40"/>
      <c r="X122" s="40"/>
      <c r="Y122" s="40"/>
      <c r="Z122" s="40"/>
    </row>
    <row r="123" spans="2:26" s="37" customFormat="1">
      <c r="B123" s="46"/>
      <c r="C123" s="46"/>
      <c r="D123" s="46"/>
      <c r="E123" s="46"/>
      <c r="H123" s="46"/>
      <c r="I123" s="46"/>
      <c r="J123" s="46"/>
      <c r="K123" s="46"/>
      <c r="W123" s="40"/>
      <c r="X123" s="40"/>
      <c r="Y123" s="40"/>
      <c r="Z123" s="40"/>
    </row>
    <row r="124" spans="2:26" s="37" customFormat="1">
      <c r="B124" s="46"/>
      <c r="C124" s="46"/>
      <c r="D124" s="46"/>
      <c r="E124" s="46"/>
      <c r="H124" s="46"/>
      <c r="I124" s="46"/>
      <c r="J124" s="46"/>
      <c r="K124" s="46"/>
      <c r="W124" s="40"/>
      <c r="X124" s="40"/>
      <c r="Y124" s="40"/>
      <c r="Z124" s="40"/>
    </row>
    <row r="125" spans="2:26" s="37" customFormat="1">
      <c r="B125" s="46"/>
      <c r="C125" s="46"/>
      <c r="D125" s="46"/>
      <c r="E125" s="46"/>
      <c r="H125" s="46"/>
      <c r="I125" s="46"/>
      <c r="J125" s="46"/>
      <c r="K125" s="46"/>
      <c r="W125" s="40"/>
      <c r="X125" s="40"/>
      <c r="Y125" s="40"/>
      <c r="Z125" s="40"/>
    </row>
    <row r="126" spans="2:26" s="37" customFormat="1">
      <c r="B126" s="46"/>
      <c r="C126" s="46"/>
      <c r="D126" s="46"/>
      <c r="E126" s="46"/>
      <c r="H126" s="46"/>
      <c r="I126" s="46"/>
      <c r="J126" s="46"/>
      <c r="K126" s="46"/>
    </row>
    <row r="127" spans="2:26" s="37" customFormat="1"/>
    <row r="128" spans="2:26" s="37" customFormat="1"/>
    <row r="129" spans="1:4" s="37" customFormat="1">
      <c r="A129" s="42"/>
      <c r="B129" s="42"/>
      <c r="C129" s="42"/>
    </row>
    <row r="130" spans="1:4" s="37" customFormat="1"/>
    <row r="131" spans="1:4" s="37" customFormat="1">
      <c r="B131" s="48"/>
      <c r="C131" s="48"/>
      <c r="D131" s="48"/>
    </row>
    <row r="132" spans="1:4" s="37" customFormat="1">
      <c r="B132" s="32"/>
      <c r="C132" s="32"/>
      <c r="D132" s="32"/>
    </row>
    <row r="133" spans="1:4" s="37" customFormat="1">
      <c r="B133" s="32"/>
      <c r="C133" s="32"/>
      <c r="D133" s="32"/>
    </row>
    <row r="134" spans="1:4" s="37" customFormat="1">
      <c r="B134" s="32"/>
      <c r="C134" s="32"/>
      <c r="D134" s="32"/>
    </row>
    <row r="135" spans="1:4" s="37" customFormat="1">
      <c r="B135" s="32"/>
      <c r="C135" s="32"/>
      <c r="D135" s="32"/>
    </row>
    <row r="136" spans="1:4" s="37" customFormat="1">
      <c r="B136" s="32"/>
      <c r="C136" s="32"/>
      <c r="D136" s="32"/>
    </row>
    <row r="137" spans="1:4" s="37" customFormat="1">
      <c r="B137" s="32"/>
      <c r="C137" s="32"/>
      <c r="D137" s="32"/>
    </row>
    <row r="138" spans="1:4" s="37" customFormat="1">
      <c r="B138" s="32"/>
      <c r="C138" s="32"/>
      <c r="D138" s="32"/>
    </row>
    <row r="139" spans="1:4" s="37" customFormat="1">
      <c r="B139" s="32"/>
      <c r="C139" s="32"/>
      <c r="D139" s="32"/>
    </row>
    <row r="140" spans="1:4" s="37" customFormat="1">
      <c r="B140" s="32"/>
      <c r="C140" s="32"/>
      <c r="D140" s="32"/>
    </row>
    <row r="141" spans="1:4" s="37" customFormat="1">
      <c r="B141" s="32"/>
      <c r="C141" s="32"/>
      <c r="D141" s="32"/>
    </row>
    <row r="142" spans="1:4" s="37" customFormat="1">
      <c r="B142" s="32"/>
      <c r="C142" s="32"/>
      <c r="D142" s="32"/>
    </row>
    <row r="143" spans="1:4" s="37" customFormat="1">
      <c r="B143" s="32"/>
      <c r="C143" s="32"/>
      <c r="D143" s="32"/>
    </row>
    <row r="144" spans="1:4" s="37" customFormat="1">
      <c r="B144" s="32"/>
      <c r="C144" s="32"/>
      <c r="D144" s="32"/>
    </row>
    <row r="145" spans="2:4" s="37" customFormat="1">
      <c r="B145" s="32"/>
      <c r="C145" s="32"/>
      <c r="D145" s="32"/>
    </row>
    <row r="146" spans="2:4" s="37" customFormat="1">
      <c r="B146" s="32"/>
      <c r="C146" s="32"/>
      <c r="D146" s="32"/>
    </row>
    <row r="147" spans="2:4" s="37" customFormat="1">
      <c r="B147" s="32"/>
      <c r="C147" s="32"/>
      <c r="D147" s="32"/>
    </row>
    <row r="148" spans="2:4" s="37" customFormat="1">
      <c r="B148" s="32"/>
      <c r="C148" s="32"/>
      <c r="D148" s="32"/>
    </row>
    <row r="149" spans="2:4" s="37" customFormat="1">
      <c r="B149" s="32"/>
      <c r="C149" s="32"/>
      <c r="D149" s="32"/>
    </row>
    <row r="150" spans="2:4" s="37" customFormat="1">
      <c r="B150" s="32"/>
      <c r="C150" s="32"/>
      <c r="D150" s="32"/>
    </row>
    <row r="151" spans="2:4" s="37" customFormat="1">
      <c r="B151" s="32"/>
      <c r="C151" s="32"/>
      <c r="D151" s="32"/>
    </row>
    <row r="152" spans="2:4" s="37" customFormat="1">
      <c r="B152" s="32"/>
      <c r="C152" s="32"/>
      <c r="D152" s="32"/>
    </row>
    <row r="153" spans="2:4" s="37" customFormat="1">
      <c r="B153" s="32"/>
      <c r="C153" s="32"/>
      <c r="D153" s="32"/>
    </row>
    <row r="154" spans="2:4" s="37" customFormat="1">
      <c r="B154" s="32"/>
      <c r="C154" s="32"/>
      <c r="D154" s="32"/>
    </row>
    <row r="155" spans="2:4" s="37" customFormat="1">
      <c r="B155" s="32"/>
      <c r="C155" s="32"/>
      <c r="D155" s="32"/>
    </row>
    <row r="156" spans="2:4" s="37" customFormat="1">
      <c r="B156" s="32"/>
      <c r="C156" s="32"/>
      <c r="D156" s="32"/>
    </row>
    <row r="157" spans="2:4" s="37" customFormat="1">
      <c r="B157" s="32"/>
      <c r="C157" s="32"/>
      <c r="D157" s="32"/>
    </row>
    <row r="158" spans="2:4" s="24" customFormat="1">
      <c r="B158" s="31"/>
      <c r="C158" s="31"/>
      <c r="D158" s="31"/>
    </row>
    <row r="159" spans="2:4" s="24" customFormat="1">
      <c r="B159" s="31"/>
      <c r="C159" s="31"/>
      <c r="D159" s="31"/>
    </row>
    <row r="160" spans="2:4" s="24" customFormat="1"/>
    <row r="161" spans="1:4" s="24" customFormat="1"/>
    <row r="162" spans="1:4" s="24" customFormat="1">
      <c r="A162" s="49"/>
      <c r="B162" s="50"/>
      <c r="C162" s="50"/>
    </row>
    <row r="163" spans="1:4" s="24" customFormat="1">
      <c r="B163" s="31"/>
      <c r="C163" s="31"/>
      <c r="D163" s="31"/>
    </row>
    <row r="164" spans="1:4" s="24" customFormat="1">
      <c r="B164" s="31"/>
      <c r="C164" s="31"/>
      <c r="D164" s="31"/>
    </row>
    <row r="165" spans="1:4" s="24" customFormat="1"/>
  </sheetData>
  <conditionalFormatting sqref="J93:N122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 end use countries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2012-03-01T12:31:48Z</dcterms:created>
  <dcterms:modified xsi:type="dcterms:W3CDTF">2012-03-01T12:32:01Z</dcterms:modified>
</cp:coreProperties>
</file>