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595" activeTab="0"/>
  </bookViews>
  <sheets>
    <sheet name="Graph 1" sheetId="1" r:id="rId1"/>
    <sheet name="Calculations (2)" sheetId="2" r:id="rId2"/>
  </sheets>
  <definedNames/>
  <calcPr fullCalcOnLoad="1"/>
</workbook>
</file>

<file path=xl/sharedStrings.xml><?xml version="1.0" encoding="utf-8"?>
<sst xmlns="http://schemas.openxmlformats.org/spreadsheetml/2006/main" count="133" uniqueCount="43">
  <si>
    <t>LC00</t>
  </si>
  <si>
    <t>LC90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</si>
  <si>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</si>
  <si>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</si>
  <si>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</si>
  <si>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</si>
  <si>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</si>
  <si>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</si>
  <si>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</si>
  <si>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</si>
  <si>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</si>
  <si>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</si>
  <si>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EUNIS habitat classes</t>
  </si>
  <si>
    <t>Marine habitats</t>
  </si>
  <si>
    <t>Coastal and halophytic habitats</t>
  </si>
  <si>
    <t>Freshwater aquatic habitats</t>
  </si>
  <si>
    <t>Wetland habitats</t>
  </si>
  <si>
    <t>Grassland habitats</t>
  </si>
  <si>
    <t>Heathland and scrub habitats</t>
  </si>
  <si>
    <t>Woodland and forest habitats and other wooded lands</t>
  </si>
  <si>
    <t>Inland sparsely vegetated or unvegetated habitats</t>
  </si>
  <si>
    <t>Regularly or recently cultivated habitats and gardens</t>
  </si>
  <si>
    <t>Constructed industrial and other artificial habitats</t>
  </si>
  <si>
    <t>% change</t>
  </si>
  <si>
    <t>change in ha</t>
  </si>
  <si>
    <t>Mire, bog and fen habitats (-107044)</t>
  </si>
  <si>
    <t>Constructed, industrial, artificial habitats (779362)</t>
  </si>
  <si>
    <t>Habitat categories (change in ha)</t>
  </si>
  <si>
    <t>Inland surface water (99513)</t>
  </si>
  <si>
    <t>Woodland and forest (603421)</t>
  </si>
  <si>
    <t>Marine habitats (-6580)</t>
  </si>
  <si>
    <t>Cultivated, agriculture, horticulture (-801538)</t>
  </si>
  <si>
    <t>Grassland (-223555)</t>
  </si>
  <si>
    <t>inland unvegetated or sparsely vegetated (-42197)</t>
  </si>
  <si>
    <t>Coastal habitats (-3231)</t>
  </si>
  <si>
    <t>heathland, scrub and tundra (-298108)</t>
  </si>
  <si>
    <t>ha change</t>
  </si>
  <si>
    <t>Title</t>
  </si>
  <si>
    <t>Source</t>
  </si>
  <si>
    <t>Note</t>
  </si>
  <si>
    <t>Based on Corine and LEAC (Land and Ecosystems Accounts)</t>
  </si>
  <si>
    <t>EEA</t>
  </si>
  <si>
    <t>Changes in coverage of EUNIS 10 main habitat types from 1990 to 2000 (% change)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</si>
</sst>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03"/>
          <c:w val="0.909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1'!$A$16:$A$25</c:f>
              <c:strCache/>
            </c:strRef>
          </c:cat>
          <c:val>
            <c:numRef>
              <c:f>'Graph 1'!$B$16:$B$25</c:f>
              <c:numCache/>
            </c:numRef>
          </c:val>
        </c:ser>
        <c:gapWidth val="50"/>
        <c:axId val="63289409"/>
        <c:axId val="32733770"/>
      </c:barChart>
      <c:catAx>
        <c:axId val="63289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  <c:majorUnit val="2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47625</xdr:rowOff>
    </xdr:from>
    <xdr:to>
      <xdr:col>8</xdr:col>
      <xdr:colOff>552450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4943475" y="1828800"/>
        <a:ext cx="6257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2.7109375" style="0" bestFit="1" customWidth="1"/>
    <col min="2" max="3" width="12.57421875" style="0" bestFit="1" customWidth="1"/>
    <col min="4" max="4" width="11.421875" style="0" customWidth="1"/>
    <col min="5" max="5" width="46.140625" style="0" bestFit="1" customWidth="1"/>
  </cols>
  <sheetData>
    <row r="1" ht="12.75">
      <c r="A1" t="s">
        <v>37</v>
      </c>
    </row>
    <row r="2" ht="12.75">
      <c r="A2" t="s">
        <v>42</v>
      </c>
    </row>
    <row r="3" ht="12.75">
      <c r="A3" t="s">
        <v>38</v>
      </c>
    </row>
    <row r="4" ht="12.75">
      <c r="A4" t="s">
        <v>41</v>
      </c>
    </row>
    <row r="5" ht="12.75">
      <c r="A5" t="s">
        <v>39</v>
      </c>
    </row>
    <row r="6" ht="12.75">
      <c r="A6" s="32" t="s">
        <v>40</v>
      </c>
    </row>
    <row r="15" spans="1:7" ht="12.75">
      <c r="A15" s="16" t="s">
        <v>27</v>
      </c>
      <c r="B15" s="16" t="s">
        <v>23</v>
      </c>
      <c r="C15" t="s">
        <v>36</v>
      </c>
      <c r="G15" s="15"/>
    </row>
    <row r="16" spans="1:5" ht="12.75">
      <c r="A16" t="s">
        <v>26</v>
      </c>
      <c r="B16" s="27">
        <v>5.146016668506561</v>
      </c>
      <c r="C16" s="31">
        <v>779362</v>
      </c>
      <c r="D16" s="31"/>
      <c r="E16" s="31"/>
    </row>
    <row r="17" spans="1:5" ht="12.75">
      <c r="A17" s="31" t="s">
        <v>28</v>
      </c>
      <c r="B17" s="27">
        <v>2.650440992574678</v>
      </c>
      <c r="C17" s="31">
        <v>99513</v>
      </c>
      <c r="D17" s="31"/>
      <c r="E17" s="31"/>
    </row>
    <row r="18" spans="1:5" ht="12.75">
      <c r="A18" t="s">
        <v>29</v>
      </c>
      <c r="B18" s="27">
        <v>0.5690065725631809</v>
      </c>
      <c r="C18" s="31">
        <v>603421</v>
      </c>
      <c r="D18" s="31"/>
      <c r="E18" s="31"/>
    </row>
    <row r="19" spans="1:5" ht="12.75">
      <c r="A19" t="s">
        <v>30</v>
      </c>
      <c r="B19" s="27">
        <v>-0.06636161020788167</v>
      </c>
      <c r="C19" s="31">
        <v>-6580</v>
      </c>
      <c r="D19" s="31"/>
      <c r="E19" s="31"/>
    </row>
    <row r="20" spans="1:5" ht="12.75">
      <c r="A20" t="s">
        <v>32</v>
      </c>
      <c r="B20" s="27">
        <v>-0.44983137018490005</v>
      </c>
      <c r="C20" s="31">
        <v>-223555</v>
      </c>
      <c r="D20" s="31"/>
      <c r="E20" s="31"/>
    </row>
    <row r="21" spans="1:5" ht="12.75">
      <c r="A21" t="s">
        <v>31</v>
      </c>
      <c r="B21" s="27">
        <v>-0.5514175838895794</v>
      </c>
      <c r="C21" s="31">
        <v>-801538</v>
      </c>
      <c r="D21" s="31"/>
      <c r="E21" s="31"/>
    </row>
    <row r="22" spans="1:5" ht="12.75">
      <c r="A22" t="s">
        <v>33</v>
      </c>
      <c r="B22" s="27">
        <v>-0.9167235573143371</v>
      </c>
      <c r="C22" s="31">
        <v>-42197</v>
      </c>
      <c r="D22" s="31"/>
      <c r="E22" s="31"/>
    </row>
    <row r="23" spans="1:5" ht="12.75">
      <c r="A23" t="s">
        <v>34</v>
      </c>
      <c r="B23" s="27">
        <v>-0.955331567323923</v>
      </c>
      <c r="C23" s="31">
        <v>-3231</v>
      </c>
      <c r="D23" s="31"/>
      <c r="E23" s="31"/>
    </row>
    <row r="24" spans="1:5" ht="12.75">
      <c r="A24" t="s">
        <v>35</v>
      </c>
      <c r="B24" s="27">
        <v>-1.6314560210890159</v>
      </c>
      <c r="C24" s="31">
        <v>-298108</v>
      </c>
      <c r="D24" s="31"/>
      <c r="E24" s="31"/>
    </row>
    <row r="25" spans="1:5" ht="12.75">
      <c r="A25" t="s">
        <v>25</v>
      </c>
      <c r="B25" s="27">
        <v>-3.384754677003439</v>
      </c>
      <c r="C25" s="31">
        <v>-107044</v>
      </c>
      <c r="D25" s="31"/>
      <c r="E25" s="31"/>
    </row>
    <row r="26" spans="3:5" ht="12.75">
      <c r="C26" s="31"/>
      <c r="D26" s="31"/>
      <c r="E26" s="3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8"/>
  <sheetViews>
    <sheetView zoomScalePageLayoutView="0" workbookViewId="0" topLeftCell="I4">
      <selection activeCell="E53" sqref="E53"/>
    </sheetView>
  </sheetViews>
  <sheetFormatPr defaultColWidth="3.421875" defaultRowHeight="12.75"/>
  <cols>
    <col min="1" max="1" width="7.28125" style="1" customWidth="1"/>
    <col min="2" max="2" width="5.28125" style="1" bestFit="1" customWidth="1"/>
    <col min="3" max="3" width="9.57421875" style="1" customWidth="1"/>
    <col min="4" max="5" width="12.57421875" style="1" bestFit="1" customWidth="1"/>
    <col min="6" max="17" width="12.00390625" style="1" bestFit="1" customWidth="1"/>
    <col min="18" max="18" width="8.00390625" style="1" bestFit="1" customWidth="1"/>
    <col min="19" max="19" width="12.00390625" style="1" bestFit="1" customWidth="1"/>
    <col min="20" max="20" width="8.00390625" style="1" bestFit="1" customWidth="1"/>
    <col min="21" max="21" width="12.00390625" style="1" bestFit="1" customWidth="1"/>
    <col min="22" max="22" width="8.00390625" style="1" bestFit="1" customWidth="1"/>
    <col min="23" max="27" width="12.00390625" style="1" bestFit="1" customWidth="1"/>
    <col min="28" max="28" width="8.00390625" style="1" customWidth="1"/>
    <col min="29" max="29" width="7.00390625" style="1" bestFit="1" customWidth="1"/>
    <col min="30" max="31" width="12.00390625" style="1" bestFit="1" customWidth="1"/>
    <col min="32" max="32" width="8.00390625" style="1" bestFit="1" customWidth="1"/>
    <col min="33" max="33" width="12.00390625" style="1" bestFit="1" customWidth="1"/>
    <col min="34" max="34" width="7.00390625" style="1" bestFit="1" customWidth="1"/>
    <col min="35" max="36" width="12.00390625" style="1" bestFit="1" customWidth="1"/>
    <col min="37" max="37" width="8.00390625" style="1" bestFit="1" customWidth="1"/>
    <col min="38" max="46" width="12.00390625" style="1" bestFit="1" customWidth="1"/>
    <col min="47" max="47" width="6.00390625" style="1" bestFit="1" customWidth="1"/>
    <col min="48" max="16384" width="3.421875" style="1" customWidth="1"/>
  </cols>
  <sheetData>
    <row r="1" spans="1:47" ht="12.75">
      <c r="A1" s="2"/>
      <c r="B1" s="3"/>
      <c r="C1" s="4" t="s">
        <v>12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3</v>
      </c>
      <c r="J1" s="4" t="s">
        <v>4</v>
      </c>
      <c r="K1" s="4" t="s">
        <v>4</v>
      </c>
      <c r="L1" s="4" t="s">
        <v>5</v>
      </c>
      <c r="M1" s="4" t="s">
        <v>5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7</v>
      </c>
      <c r="T1" s="4" t="s">
        <v>7</v>
      </c>
      <c r="U1" s="4" t="s">
        <v>7</v>
      </c>
      <c r="V1" s="4" t="s">
        <v>8</v>
      </c>
      <c r="W1" s="4" t="s">
        <v>8</v>
      </c>
      <c r="X1" s="4" t="s">
        <v>8</v>
      </c>
      <c r="Y1" s="4" t="s">
        <v>8</v>
      </c>
      <c r="Z1" s="4" t="s">
        <v>8</v>
      </c>
      <c r="AA1" s="4" t="s">
        <v>8</v>
      </c>
      <c r="AB1" s="4" t="s">
        <v>9</v>
      </c>
      <c r="AC1" s="4" t="s">
        <v>9</v>
      </c>
      <c r="AD1" s="4" t="s">
        <v>9</v>
      </c>
      <c r="AE1" s="4" t="s">
        <v>9</v>
      </c>
      <c r="AF1" s="4" t="s">
        <v>10</v>
      </c>
      <c r="AG1" s="4" t="s">
        <v>10</v>
      </c>
      <c r="AH1" s="4" t="s">
        <v>10</v>
      </c>
      <c r="AI1" s="4" t="s">
        <v>10</v>
      </c>
      <c r="AJ1" s="4" t="s">
        <v>10</v>
      </c>
      <c r="AK1" s="4" t="s">
        <v>10</v>
      </c>
      <c r="AL1" s="4" t="s">
        <v>11</v>
      </c>
      <c r="AM1" s="4" t="s">
        <v>11</v>
      </c>
      <c r="AN1" s="4" t="s">
        <v>11</v>
      </c>
      <c r="AO1" s="4" t="s">
        <v>11</v>
      </c>
      <c r="AP1" s="4" t="s">
        <v>11</v>
      </c>
      <c r="AQ1" s="4" t="s">
        <v>11</v>
      </c>
      <c r="AR1" s="4" t="s">
        <v>11</v>
      </c>
      <c r="AS1" s="4" t="s">
        <v>11</v>
      </c>
      <c r="AT1" s="4" t="s">
        <v>11</v>
      </c>
      <c r="AU1" s="5" t="s">
        <v>11</v>
      </c>
    </row>
    <row r="2" spans="1:47" ht="12.75">
      <c r="A2" s="6"/>
      <c r="B2" s="7"/>
      <c r="C2" s="8" t="s">
        <v>0</v>
      </c>
      <c r="D2" s="8">
        <v>421</v>
      </c>
      <c r="E2" s="8">
        <v>423</v>
      </c>
      <c r="F2" s="8">
        <v>521</v>
      </c>
      <c r="G2" s="8">
        <v>522</v>
      </c>
      <c r="H2" s="8">
        <v>523</v>
      </c>
      <c r="I2" s="8">
        <v>331</v>
      </c>
      <c r="J2" s="8">
        <v>511</v>
      </c>
      <c r="K2" s="8">
        <v>512</v>
      </c>
      <c r="L2" s="8">
        <v>411</v>
      </c>
      <c r="M2" s="8">
        <v>412</v>
      </c>
      <c r="N2" s="8">
        <v>141</v>
      </c>
      <c r="O2" s="8">
        <v>142</v>
      </c>
      <c r="P2" s="8">
        <v>231</v>
      </c>
      <c r="Q2" s="8">
        <v>244</v>
      </c>
      <c r="R2" s="8">
        <v>321</v>
      </c>
      <c r="S2" s="8">
        <v>221</v>
      </c>
      <c r="T2" s="8">
        <v>322</v>
      </c>
      <c r="U2" s="8">
        <v>323</v>
      </c>
      <c r="V2" s="8">
        <v>222</v>
      </c>
      <c r="W2" s="8">
        <v>223</v>
      </c>
      <c r="X2" s="8">
        <v>311</v>
      </c>
      <c r="Y2" s="8">
        <v>312</v>
      </c>
      <c r="Z2" s="8">
        <v>313</v>
      </c>
      <c r="AA2" s="8">
        <v>324</v>
      </c>
      <c r="AB2" s="8">
        <v>332</v>
      </c>
      <c r="AC2" s="8">
        <v>333</v>
      </c>
      <c r="AD2" s="8">
        <v>334</v>
      </c>
      <c r="AE2" s="8">
        <v>335</v>
      </c>
      <c r="AF2" s="8">
        <v>211</v>
      </c>
      <c r="AG2" s="8">
        <v>212</v>
      </c>
      <c r="AH2" s="8">
        <v>213</v>
      </c>
      <c r="AI2" s="8">
        <v>241</v>
      </c>
      <c r="AJ2" s="8">
        <v>242</v>
      </c>
      <c r="AK2" s="8">
        <v>243</v>
      </c>
      <c r="AL2" s="8">
        <v>111</v>
      </c>
      <c r="AM2" s="8">
        <v>112</v>
      </c>
      <c r="AN2" s="8">
        <v>121</v>
      </c>
      <c r="AO2" s="8">
        <v>122</v>
      </c>
      <c r="AP2" s="8">
        <v>123</v>
      </c>
      <c r="AQ2" s="8">
        <v>124</v>
      </c>
      <c r="AR2" s="8">
        <v>131</v>
      </c>
      <c r="AS2" s="8">
        <v>132</v>
      </c>
      <c r="AT2" s="8">
        <v>133</v>
      </c>
      <c r="AU2" s="9">
        <v>422</v>
      </c>
    </row>
    <row r="3" spans="1:47" ht="12.75">
      <c r="A3" s="10" t="s">
        <v>12</v>
      </c>
      <c r="B3" s="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11"/>
    </row>
    <row r="4" spans="1:47" ht="12.75">
      <c r="A4" s="10" t="s">
        <v>2</v>
      </c>
      <c r="B4" s="8">
        <v>421</v>
      </c>
      <c r="C4" s="7"/>
      <c r="D4" s="18">
        <v>289789.7957298871</v>
      </c>
      <c r="E4" s="19">
        <v>35</v>
      </c>
      <c r="F4" s="19">
        <v>118</v>
      </c>
      <c r="G4" s="19"/>
      <c r="H4" s="20">
        <v>274</v>
      </c>
      <c r="I4" s="7">
        <v>100</v>
      </c>
      <c r="J4" s="7"/>
      <c r="K4" s="7">
        <v>67</v>
      </c>
      <c r="L4" s="7">
        <v>8</v>
      </c>
      <c r="M4" s="7"/>
      <c r="N4" s="7">
        <v>30</v>
      </c>
      <c r="O4" s="7"/>
      <c r="P4" s="7">
        <v>93</v>
      </c>
      <c r="Q4" s="7"/>
      <c r="R4" s="7">
        <v>170</v>
      </c>
      <c r="S4" s="7"/>
      <c r="T4" s="7"/>
      <c r="U4" s="7"/>
      <c r="V4" s="7"/>
      <c r="W4" s="7"/>
      <c r="X4" s="7"/>
      <c r="Y4" s="7"/>
      <c r="Z4" s="7">
        <v>12</v>
      </c>
      <c r="AA4" s="7">
        <v>512</v>
      </c>
      <c r="AB4" s="7"/>
      <c r="AC4" s="7">
        <v>7</v>
      </c>
      <c r="AD4" s="7"/>
      <c r="AE4" s="7"/>
      <c r="AF4" s="7"/>
      <c r="AG4" s="7"/>
      <c r="AH4" s="7">
        <v>64</v>
      </c>
      <c r="AI4" s="7"/>
      <c r="AJ4" s="7">
        <v>27</v>
      </c>
      <c r="AK4" s="7">
        <v>129</v>
      </c>
      <c r="AL4" s="7"/>
      <c r="AM4" s="7">
        <v>61</v>
      </c>
      <c r="AN4" s="7">
        <v>296.01275362800004</v>
      </c>
      <c r="AO4" s="7"/>
      <c r="AP4" s="7">
        <v>39</v>
      </c>
      <c r="AQ4" s="7">
        <v>2</v>
      </c>
      <c r="AR4" s="7">
        <v>46</v>
      </c>
      <c r="AS4" s="7">
        <v>13</v>
      </c>
      <c r="AT4" s="7">
        <v>73</v>
      </c>
      <c r="AU4" s="11">
        <v>421</v>
      </c>
    </row>
    <row r="5" spans="1:47" ht="12.75">
      <c r="A5" s="10" t="s">
        <v>2</v>
      </c>
      <c r="B5" s="8">
        <v>423</v>
      </c>
      <c r="C5" s="7"/>
      <c r="D5" s="21">
        <v>828</v>
      </c>
      <c r="E5" s="17">
        <v>864601.7405726908</v>
      </c>
      <c r="F5" s="17"/>
      <c r="G5" s="17">
        <v>16</v>
      </c>
      <c r="H5" s="22">
        <v>5558</v>
      </c>
      <c r="I5" s="7">
        <v>2544</v>
      </c>
      <c r="J5" s="7"/>
      <c r="K5" s="7">
        <v>1269</v>
      </c>
      <c r="L5" s="7">
        <v>626</v>
      </c>
      <c r="M5" s="7"/>
      <c r="N5" s="7"/>
      <c r="O5" s="7"/>
      <c r="P5" s="7"/>
      <c r="Q5" s="7"/>
      <c r="R5" s="7">
        <v>781</v>
      </c>
      <c r="S5" s="7"/>
      <c r="T5" s="7">
        <v>97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>
        <v>7</v>
      </c>
      <c r="AN5" s="7">
        <v>33</v>
      </c>
      <c r="AO5" s="7"/>
      <c r="AP5" s="7">
        <v>145.571834279</v>
      </c>
      <c r="AQ5" s="7"/>
      <c r="AR5" s="7"/>
      <c r="AS5" s="7"/>
      <c r="AT5" s="7"/>
      <c r="AU5" s="11">
        <v>37</v>
      </c>
    </row>
    <row r="6" spans="1:47" ht="12.75">
      <c r="A6" s="10" t="s">
        <v>2</v>
      </c>
      <c r="B6" s="8">
        <v>521</v>
      </c>
      <c r="C6" s="7"/>
      <c r="D6" s="21">
        <v>20</v>
      </c>
      <c r="E6" s="17"/>
      <c r="F6" s="17">
        <v>484143.305234612</v>
      </c>
      <c r="G6" s="17"/>
      <c r="H6" s="22"/>
      <c r="I6" s="7">
        <v>245</v>
      </c>
      <c r="J6" s="7"/>
      <c r="K6" s="7"/>
      <c r="L6" s="7"/>
      <c r="M6" s="7"/>
      <c r="N6" s="7"/>
      <c r="O6" s="7"/>
      <c r="P6" s="7"/>
      <c r="Q6" s="7"/>
      <c r="R6" s="7"/>
      <c r="S6" s="7"/>
      <c r="T6" s="7">
        <v>25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>
        <v>15</v>
      </c>
      <c r="AN6" s="7">
        <v>13</v>
      </c>
      <c r="AO6" s="7"/>
      <c r="AP6" s="7">
        <v>45</v>
      </c>
      <c r="AQ6" s="7"/>
      <c r="AR6" s="7"/>
      <c r="AS6" s="7"/>
      <c r="AT6" s="7">
        <v>203</v>
      </c>
      <c r="AU6" s="11"/>
    </row>
    <row r="7" spans="1:47" ht="12.75">
      <c r="A7" s="10" t="s">
        <v>2</v>
      </c>
      <c r="B7" s="8">
        <v>522</v>
      </c>
      <c r="C7" s="7"/>
      <c r="D7" s="21">
        <v>37</v>
      </c>
      <c r="E7" s="17">
        <v>109</v>
      </c>
      <c r="F7" s="17"/>
      <c r="G7" s="17">
        <v>281124.1462416886</v>
      </c>
      <c r="H7" s="22">
        <v>16</v>
      </c>
      <c r="I7" s="7">
        <v>44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>
        <v>12</v>
      </c>
      <c r="AN7" s="7">
        <v>38</v>
      </c>
      <c r="AO7" s="7"/>
      <c r="AP7" s="7">
        <v>216.291911974</v>
      </c>
      <c r="AQ7" s="7"/>
      <c r="AR7" s="7"/>
      <c r="AS7" s="7"/>
      <c r="AT7" s="7"/>
      <c r="AU7" s="11">
        <v>11</v>
      </c>
    </row>
    <row r="8" spans="1:47" ht="12.75">
      <c r="A8" s="10" t="s">
        <v>2</v>
      </c>
      <c r="B8" s="8">
        <v>523</v>
      </c>
      <c r="C8" s="7"/>
      <c r="D8" s="23">
        <v>11</v>
      </c>
      <c r="E8" s="24">
        <v>10716</v>
      </c>
      <c r="F8" s="24"/>
      <c r="G8" s="24"/>
      <c r="H8" s="25">
        <v>7978784.927375195</v>
      </c>
      <c r="I8" s="7">
        <v>1677</v>
      </c>
      <c r="J8" s="7"/>
      <c r="K8" s="7">
        <v>205</v>
      </c>
      <c r="L8" s="7"/>
      <c r="M8" s="7"/>
      <c r="N8" s="7"/>
      <c r="O8" s="7">
        <v>119.96362620100001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>
        <v>20</v>
      </c>
      <c r="AM8" s="7">
        <v>62</v>
      </c>
      <c r="AN8" s="7">
        <v>63</v>
      </c>
      <c r="AO8" s="7"/>
      <c r="AP8" s="7">
        <v>2003.697863957</v>
      </c>
      <c r="AQ8" s="7"/>
      <c r="AR8" s="7"/>
      <c r="AS8" s="7"/>
      <c r="AT8" s="7">
        <v>177</v>
      </c>
      <c r="AU8" s="11"/>
    </row>
    <row r="9" spans="1:47" ht="12.75">
      <c r="A9" s="10" t="s">
        <v>3</v>
      </c>
      <c r="B9" s="8">
        <v>331</v>
      </c>
      <c r="C9" s="7"/>
      <c r="D9" s="7">
        <v>273</v>
      </c>
      <c r="E9" s="7">
        <v>2829</v>
      </c>
      <c r="F9" s="7">
        <v>56</v>
      </c>
      <c r="G9" s="7">
        <v>12</v>
      </c>
      <c r="H9" s="7">
        <v>2031</v>
      </c>
      <c r="I9" s="26">
        <v>338207.1848678344</v>
      </c>
      <c r="J9" s="7">
        <v>793</v>
      </c>
      <c r="K9" s="7">
        <v>780</v>
      </c>
      <c r="L9" s="7">
        <v>17</v>
      </c>
      <c r="M9" s="7"/>
      <c r="N9" s="7">
        <v>13</v>
      </c>
      <c r="O9" s="7">
        <v>460</v>
      </c>
      <c r="P9" s="7">
        <v>144</v>
      </c>
      <c r="Q9" s="7"/>
      <c r="R9" s="7">
        <v>900</v>
      </c>
      <c r="S9" s="7"/>
      <c r="T9" s="7">
        <v>332</v>
      </c>
      <c r="U9" s="7">
        <v>7</v>
      </c>
      <c r="V9" s="7"/>
      <c r="W9" s="7">
        <v>6</v>
      </c>
      <c r="X9" s="7">
        <v>182</v>
      </c>
      <c r="Y9" s="7">
        <v>84</v>
      </c>
      <c r="Z9" s="7"/>
      <c r="AA9" s="7">
        <v>1731</v>
      </c>
      <c r="AB9" s="7"/>
      <c r="AC9" s="7">
        <v>441</v>
      </c>
      <c r="AD9" s="7"/>
      <c r="AE9" s="7"/>
      <c r="AF9" s="7">
        <v>126</v>
      </c>
      <c r="AG9" s="7">
        <v>18</v>
      </c>
      <c r="AH9" s="7"/>
      <c r="AI9" s="7"/>
      <c r="AJ9" s="7">
        <v>80</v>
      </c>
      <c r="AK9" s="7">
        <v>49</v>
      </c>
      <c r="AL9" s="7">
        <v>76</v>
      </c>
      <c r="AM9" s="7">
        <v>267</v>
      </c>
      <c r="AN9" s="7">
        <v>175</v>
      </c>
      <c r="AO9" s="7">
        <v>6</v>
      </c>
      <c r="AP9" s="7">
        <v>56</v>
      </c>
      <c r="AQ9" s="7"/>
      <c r="AR9" s="7">
        <v>97</v>
      </c>
      <c r="AS9" s="7"/>
      <c r="AT9" s="7">
        <v>143</v>
      </c>
      <c r="AU9" s="11">
        <v>54</v>
      </c>
    </row>
    <row r="10" spans="1:47" ht="12.75">
      <c r="A10" s="10" t="s">
        <v>4</v>
      </c>
      <c r="B10" s="8">
        <v>511</v>
      </c>
      <c r="C10" s="7"/>
      <c r="D10" s="7"/>
      <c r="E10" s="7"/>
      <c r="F10" s="7"/>
      <c r="G10" s="7"/>
      <c r="H10" s="7">
        <v>6</v>
      </c>
      <c r="I10" s="7">
        <v>1139</v>
      </c>
      <c r="J10" s="18">
        <v>838188.150801046</v>
      </c>
      <c r="K10" s="20">
        <v>1968</v>
      </c>
      <c r="L10" s="7"/>
      <c r="M10" s="7"/>
      <c r="N10" s="7"/>
      <c r="O10" s="7">
        <v>26</v>
      </c>
      <c r="P10" s="7">
        <v>59</v>
      </c>
      <c r="Q10" s="7"/>
      <c r="R10" s="7"/>
      <c r="S10" s="7"/>
      <c r="T10" s="7"/>
      <c r="U10" s="7"/>
      <c r="V10" s="7"/>
      <c r="W10" s="7"/>
      <c r="X10" s="7">
        <v>43</v>
      </c>
      <c r="Y10" s="7"/>
      <c r="Z10" s="7"/>
      <c r="AA10" s="7">
        <v>115</v>
      </c>
      <c r="AB10" s="7"/>
      <c r="AC10" s="7">
        <v>5</v>
      </c>
      <c r="AD10" s="7"/>
      <c r="AE10" s="7"/>
      <c r="AF10" s="7">
        <v>74</v>
      </c>
      <c r="AG10" s="7">
        <v>169</v>
      </c>
      <c r="AH10" s="7">
        <v>280</v>
      </c>
      <c r="AI10" s="7"/>
      <c r="AJ10" s="7">
        <v>8</v>
      </c>
      <c r="AK10" s="7">
        <v>25</v>
      </c>
      <c r="AL10" s="7">
        <v>10</v>
      </c>
      <c r="AM10" s="7"/>
      <c r="AN10" s="7">
        <v>80</v>
      </c>
      <c r="AO10" s="7">
        <v>3</v>
      </c>
      <c r="AP10" s="7">
        <v>117</v>
      </c>
      <c r="AQ10" s="7"/>
      <c r="AR10" s="7">
        <v>69</v>
      </c>
      <c r="AS10" s="7"/>
      <c r="AT10" s="7">
        <v>110</v>
      </c>
      <c r="AU10" s="11"/>
    </row>
    <row r="11" spans="1:47" ht="12.75">
      <c r="A11" s="10" t="s">
        <v>4</v>
      </c>
      <c r="B11" s="8">
        <v>512</v>
      </c>
      <c r="C11" s="7"/>
      <c r="D11" s="7">
        <v>42</v>
      </c>
      <c r="E11" s="7"/>
      <c r="F11" s="7"/>
      <c r="G11" s="7"/>
      <c r="H11" s="7"/>
      <c r="I11" s="7">
        <v>1938</v>
      </c>
      <c r="J11" s="23">
        <v>16</v>
      </c>
      <c r="K11" s="25">
        <v>2914419.5670898077</v>
      </c>
      <c r="L11" s="7">
        <v>4902</v>
      </c>
      <c r="M11" s="7"/>
      <c r="N11" s="7"/>
      <c r="O11" s="7">
        <v>46.707498027</v>
      </c>
      <c r="P11" s="7">
        <v>1036</v>
      </c>
      <c r="Q11" s="7">
        <v>30</v>
      </c>
      <c r="R11" s="7">
        <v>2397</v>
      </c>
      <c r="S11" s="7">
        <v>6</v>
      </c>
      <c r="T11" s="7">
        <v>32</v>
      </c>
      <c r="U11" s="7">
        <v>85</v>
      </c>
      <c r="V11" s="7"/>
      <c r="W11" s="7">
        <v>19</v>
      </c>
      <c r="X11" s="7">
        <v>51</v>
      </c>
      <c r="Y11" s="7">
        <v>43</v>
      </c>
      <c r="Z11" s="7">
        <v>12</v>
      </c>
      <c r="AA11" s="7">
        <v>215</v>
      </c>
      <c r="AB11" s="7"/>
      <c r="AC11" s="7">
        <v>166</v>
      </c>
      <c r="AD11" s="7"/>
      <c r="AE11" s="7"/>
      <c r="AF11" s="7">
        <v>2344</v>
      </c>
      <c r="AG11" s="7">
        <v>183</v>
      </c>
      <c r="AH11" s="7"/>
      <c r="AI11" s="7"/>
      <c r="AJ11" s="7">
        <v>365.047363623</v>
      </c>
      <c r="AK11" s="7">
        <v>380</v>
      </c>
      <c r="AL11" s="7"/>
      <c r="AM11" s="7">
        <v>39</v>
      </c>
      <c r="AN11" s="7">
        <v>60</v>
      </c>
      <c r="AO11" s="7">
        <v>20</v>
      </c>
      <c r="AP11" s="7">
        <v>123</v>
      </c>
      <c r="AQ11" s="7"/>
      <c r="AR11" s="7">
        <v>798</v>
      </c>
      <c r="AS11" s="7">
        <v>603</v>
      </c>
      <c r="AT11" s="7">
        <v>334</v>
      </c>
      <c r="AU11" s="11"/>
    </row>
    <row r="12" spans="1:47" ht="12.75">
      <c r="A12" s="10" t="s">
        <v>5</v>
      </c>
      <c r="B12" s="8">
        <v>411</v>
      </c>
      <c r="C12" s="7"/>
      <c r="D12" s="7"/>
      <c r="E12" s="7"/>
      <c r="F12" s="7"/>
      <c r="G12" s="7"/>
      <c r="H12" s="7"/>
      <c r="I12" s="7">
        <v>40</v>
      </c>
      <c r="J12" s="7"/>
      <c r="K12" s="7">
        <v>9060</v>
      </c>
      <c r="L12" s="18">
        <v>1061630.3990116895</v>
      </c>
      <c r="M12" s="20">
        <v>132</v>
      </c>
      <c r="N12" s="7"/>
      <c r="O12" s="7">
        <v>282</v>
      </c>
      <c r="P12" s="7">
        <v>2955</v>
      </c>
      <c r="Q12" s="7"/>
      <c r="R12" s="7">
        <v>486</v>
      </c>
      <c r="S12" s="7"/>
      <c r="T12" s="7">
        <v>90</v>
      </c>
      <c r="U12" s="7"/>
      <c r="V12" s="7">
        <v>34</v>
      </c>
      <c r="W12" s="7"/>
      <c r="X12" s="7">
        <v>979</v>
      </c>
      <c r="Y12" s="7">
        <v>32</v>
      </c>
      <c r="Z12" s="7">
        <v>50</v>
      </c>
      <c r="AA12" s="7">
        <v>3173</v>
      </c>
      <c r="AB12" s="7"/>
      <c r="AC12" s="7">
        <v>22</v>
      </c>
      <c r="AD12" s="7"/>
      <c r="AE12" s="7"/>
      <c r="AF12" s="7">
        <v>2001</v>
      </c>
      <c r="AG12" s="7">
        <v>78</v>
      </c>
      <c r="AH12" s="7">
        <v>54</v>
      </c>
      <c r="AI12" s="7"/>
      <c r="AJ12" s="7">
        <v>82</v>
      </c>
      <c r="AK12" s="7">
        <v>387</v>
      </c>
      <c r="AL12" s="7"/>
      <c r="AM12" s="7">
        <v>137</v>
      </c>
      <c r="AN12" s="7">
        <v>74</v>
      </c>
      <c r="AO12" s="7">
        <v>8</v>
      </c>
      <c r="AP12" s="7">
        <v>5</v>
      </c>
      <c r="AQ12" s="7"/>
      <c r="AR12" s="7">
        <v>115</v>
      </c>
      <c r="AS12" s="7">
        <v>28</v>
      </c>
      <c r="AT12" s="7">
        <v>108</v>
      </c>
      <c r="AU12" s="11">
        <v>92</v>
      </c>
    </row>
    <row r="13" spans="1:47" ht="12.75">
      <c r="A13" s="10" t="s">
        <v>5</v>
      </c>
      <c r="B13" s="8">
        <v>412</v>
      </c>
      <c r="C13" s="7"/>
      <c r="D13" s="7"/>
      <c r="E13" s="7"/>
      <c r="F13" s="7"/>
      <c r="G13" s="7"/>
      <c r="H13" s="7">
        <v>8</v>
      </c>
      <c r="I13" s="7"/>
      <c r="J13" s="7"/>
      <c r="K13" s="7">
        <v>489</v>
      </c>
      <c r="L13" s="23"/>
      <c r="M13" s="25">
        <v>2100775.7950081322</v>
      </c>
      <c r="N13" s="7"/>
      <c r="O13" s="7">
        <v>87</v>
      </c>
      <c r="P13" s="7">
        <v>1323</v>
      </c>
      <c r="Q13" s="7"/>
      <c r="R13" s="7">
        <v>10</v>
      </c>
      <c r="S13" s="7"/>
      <c r="T13" s="7"/>
      <c r="U13" s="7"/>
      <c r="V13" s="7"/>
      <c r="W13" s="7"/>
      <c r="X13" s="7">
        <v>415</v>
      </c>
      <c r="Y13" s="7">
        <v>25728.887469357</v>
      </c>
      <c r="Z13" s="7">
        <v>200</v>
      </c>
      <c r="AA13" s="7">
        <v>75187.877483965</v>
      </c>
      <c r="AB13" s="7"/>
      <c r="AC13" s="7"/>
      <c r="AD13" s="7">
        <v>90</v>
      </c>
      <c r="AE13" s="7"/>
      <c r="AF13" s="7">
        <v>990</v>
      </c>
      <c r="AG13" s="7"/>
      <c r="AH13" s="7"/>
      <c r="AI13" s="7"/>
      <c r="AJ13" s="7">
        <v>263</v>
      </c>
      <c r="AK13" s="7">
        <v>990</v>
      </c>
      <c r="AL13" s="7"/>
      <c r="AM13" s="7">
        <v>23</v>
      </c>
      <c r="AN13" s="7">
        <v>510</v>
      </c>
      <c r="AO13" s="7"/>
      <c r="AP13" s="7"/>
      <c r="AQ13" s="7"/>
      <c r="AR13" s="7">
        <v>275</v>
      </c>
      <c r="AS13" s="7"/>
      <c r="AT13" s="7">
        <v>7</v>
      </c>
      <c r="AU13" s="11"/>
    </row>
    <row r="14" spans="1:47" ht="12.75">
      <c r="A14" s="10" t="s">
        <v>6</v>
      </c>
      <c r="B14" s="8">
        <v>141</v>
      </c>
      <c r="C14" s="7"/>
      <c r="D14" s="7"/>
      <c r="E14" s="7"/>
      <c r="F14" s="7"/>
      <c r="G14" s="7"/>
      <c r="H14" s="7"/>
      <c r="I14" s="7"/>
      <c r="J14" s="7"/>
      <c r="K14" s="7">
        <v>16</v>
      </c>
      <c r="L14" s="7"/>
      <c r="M14" s="7"/>
      <c r="N14" s="18">
        <v>237624.60157794258</v>
      </c>
      <c r="O14" s="19">
        <v>328.320981786</v>
      </c>
      <c r="P14" s="19"/>
      <c r="Q14" s="19"/>
      <c r="R14" s="20"/>
      <c r="S14" s="7"/>
      <c r="T14" s="7"/>
      <c r="U14" s="7"/>
      <c r="V14" s="7"/>
      <c r="W14" s="7"/>
      <c r="X14" s="7">
        <v>31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>
        <v>220</v>
      </c>
      <c r="AM14" s="7">
        <v>2012.1866568510002</v>
      </c>
      <c r="AN14" s="7">
        <v>882.7788701380001</v>
      </c>
      <c r="AO14" s="7">
        <v>64</v>
      </c>
      <c r="AP14" s="7">
        <v>5</v>
      </c>
      <c r="AQ14" s="7"/>
      <c r="AR14" s="7"/>
      <c r="AS14" s="7"/>
      <c r="AT14" s="7">
        <v>298</v>
      </c>
      <c r="AU14" s="11"/>
    </row>
    <row r="15" spans="1:47" ht="12.75">
      <c r="A15" s="10" t="s">
        <v>6</v>
      </c>
      <c r="B15" s="8">
        <v>142</v>
      </c>
      <c r="C15" s="7"/>
      <c r="D15" s="7"/>
      <c r="E15" s="7"/>
      <c r="F15" s="7"/>
      <c r="G15" s="7"/>
      <c r="H15" s="7"/>
      <c r="I15" s="7"/>
      <c r="J15" s="7"/>
      <c r="K15" s="7">
        <v>89</v>
      </c>
      <c r="L15" s="7"/>
      <c r="M15" s="7"/>
      <c r="N15" s="21">
        <v>13</v>
      </c>
      <c r="O15" s="17">
        <v>650121.4849593063</v>
      </c>
      <c r="P15" s="17">
        <v>31</v>
      </c>
      <c r="Q15" s="17"/>
      <c r="R15" s="22"/>
      <c r="S15" s="7"/>
      <c r="T15" s="7"/>
      <c r="U15" s="7"/>
      <c r="V15" s="7"/>
      <c r="W15" s="7"/>
      <c r="X15" s="7">
        <v>1</v>
      </c>
      <c r="Y15" s="7">
        <v>13</v>
      </c>
      <c r="Z15" s="7"/>
      <c r="AA15" s="7"/>
      <c r="AB15" s="7"/>
      <c r="AC15" s="7"/>
      <c r="AD15" s="7"/>
      <c r="AE15" s="7"/>
      <c r="AF15" s="7">
        <v>141</v>
      </c>
      <c r="AG15" s="7"/>
      <c r="AH15" s="7"/>
      <c r="AI15" s="7"/>
      <c r="AJ15" s="7">
        <v>9</v>
      </c>
      <c r="AK15" s="7"/>
      <c r="AL15" s="7"/>
      <c r="AM15" s="7">
        <v>1128.988753082</v>
      </c>
      <c r="AN15" s="7">
        <v>371</v>
      </c>
      <c r="AO15" s="7">
        <v>59</v>
      </c>
      <c r="AP15" s="7"/>
      <c r="AQ15" s="7">
        <v>10.090236768</v>
      </c>
      <c r="AR15" s="7"/>
      <c r="AS15" s="7"/>
      <c r="AT15" s="7">
        <v>66</v>
      </c>
      <c r="AU15" s="11"/>
    </row>
    <row r="16" spans="1:47" ht="12.75">
      <c r="A16" s="10" t="s">
        <v>6</v>
      </c>
      <c r="B16" s="8">
        <v>231</v>
      </c>
      <c r="C16" s="7"/>
      <c r="D16" s="7">
        <v>632</v>
      </c>
      <c r="E16" s="7">
        <v>15</v>
      </c>
      <c r="F16" s="7"/>
      <c r="G16" s="7"/>
      <c r="H16" s="7"/>
      <c r="I16" s="7">
        <v>89</v>
      </c>
      <c r="J16" s="7">
        <v>530</v>
      </c>
      <c r="K16" s="7">
        <v>11397.391989114001</v>
      </c>
      <c r="L16" s="7">
        <v>4447</v>
      </c>
      <c r="M16" s="7">
        <v>634</v>
      </c>
      <c r="N16" s="21">
        <v>1491</v>
      </c>
      <c r="O16" s="17">
        <v>16895.349041614</v>
      </c>
      <c r="P16" s="17">
        <v>35320549.57288598</v>
      </c>
      <c r="Q16" s="17"/>
      <c r="R16" s="22">
        <v>1832</v>
      </c>
      <c r="S16" s="7">
        <v>869</v>
      </c>
      <c r="T16" s="7">
        <v>401</v>
      </c>
      <c r="U16" s="7">
        <v>614</v>
      </c>
      <c r="V16" s="7">
        <v>1468</v>
      </c>
      <c r="W16" s="7">
        <v>37</v>
      </c>
      <c r="X16" s="7">
        <v>8637.882726450001</v>
      </c>
      <c r="Y16" s="7">
        <v>12439.884028127004</v>
      </c>
      <c r="Z16" s="7">
        <v>2979.1227277569997</v>
      </c>
      <c r="AA16" s="7">
        <v>33826.895886632</v>
      </c>
      <c r="AB16" s="7"/>
      <c r="AC16" s="7">
        <v>40</v>
      </c>
      <c r="AD16" s="7">
        <v>83</v>
      </c>
      <c r="AE16" s="7"/>
      <c r="AF16" s="7">
        <v>638640</v>
      </c>
      <c r="AG16" s="7">
        <v>16836</v>
      </c>
      <c r="AH16" s="7">
        <v>1260</v>
      </c>
      <c r="AI16" s="7"/>
      <c r="AJ16" s="7">
        <v>78991</v>
      </c>
      <c r="AK16" s="7">
        <v>24645</v>
      </c>
      <c r="AL16" s="7">
        <v>439</v>
      </c>
      <c r="AM16" s="7">
        <v>61894.13270727404</v>
      </c>
      <c r="AN16" s="7">
        <v>23625.770527131008</v>
      </c>
      <c r="AO16" s="7">
        <v>2785.8128720839995</v>
      </c>
      <c r="AP16" s="7">
        <v>167</v>
      </c>
      <c r="AQ16" s="7">
        <v>313</v>
      </c>
      <c r="AR16" s="7">
        <v>10483.729570294994</v>
      </c>
      <c r="AS16" s="7">
        <v>1036.420743176</v>
      </c>
      <c r="AT16" s="7">
        <v>11191.028637309</v>
      </c>
      <c r="AU16" s="11">
        <v>19</v>
      </c>
    </row>
    <row r="17" spans="1:47" ht="12.75">
      <c r="A17" s="10" t="s">
        <v>6</v>
      </c>
      <c r="B17" s="8">
        <v>244</v>
      </c>
      <c r="C17" s="7"/>
      <c r="D17" s="7"/>
      <c r="E17" s="7"/>
      <c r="F17" s="7"/>
      <c r="G17" s="7"/>
      <c r="H17" s="7"/>
      <c r="I17" s="7">
        <v>77</v>
      </c>
      <c r="J17" s="7"/>
      <c r="K17" s="7">
        <v>3847</v>
      </c>
      <c r="L17" s="7"/>
      <c r="M17" s="7"/>
      <c r="N17" s="21"/>
      <c r="O17" s="17">
        <v>249</v>
      </c>
      <c r="P17" s="17"/>
      <c r="Q17" s="17">
        <v>3097633</v>
      </c>
      <c r="R17" s="22">
        <v>2407</v>
      </c>
      <c r="S17" s="7">
        <v>182</v>
      </c>
      <c r="T17" s="7"/>
      <c r="U17" s="7">
        <v>7940</v>
      </c>
      <c r="V17" s="7">
        <v>78</v>
      </c>
      <c r="W17" s="7">
        <v>155</v>
      </c>
      <c r="X17" s="7">
        <v>8223</v>
      </c>
      <c r="Y17" s="7">
        <v>452</v>
      </c>
      <c r="Z17" s="7">
        <v>227</v>
      </c>
      <c r="AA17" s="7">
        <v>16354</v>
      </c>
      <c r="AB17" s="7"/>
      <c r="AC17" s="7"/>
      <c r="AD17" s="7">
        <v>139</v>
      </c>
      <c r="AE17" s="7"/>
      <c r="AF17" s="7">
        <v>2509</v>
      </c>
      <c r="AG17" s="7">
        <v>6224</v>
      </c>
      <c r="AH17" s="7">
        <v>471</v>
      </c>
      <c r="AI17" s="7"/>
      <c r="AJ17" s="7">
        <v>130</v>
      </c>
      <c r="AK17" s="7">
        <v>198</v>
      </c>
      <c r="AL17" s="7">
        <v>33</v>
      </c>
      <c r="AM17" s="7">
        <v>1216</v>
      </c>
      <c r="AN17" s="7">
        <v>262</v>
      </c>
      <c r="AO17" s="7">
        <v>80</v>
      </c>
      <c r="AP17" s="7"/>
      <c r="AQ17" s="7"/>
      <c r="AR17" s="7">
        <v>625</v>
      </c>
      <c r="AS17" s="7"/>
      <c r="AT17" s="7">
        <v>189</v>
      </c>
      <c r="AU17" s="11"/>
    </row>
    <row r="18" spans="1:47" ht="12.75">
      <c r="A18" s="10" t="s">
        <v>6</v>
      </c>
      <c r="B18" s="8">
        <v>321</v>
      </c>
      <c r="C18" s="7"/>
      <c r="D18" s="7">
        <v>12</v>
      </c>
      <c r="E18" s="7"/>
      <c r="F18" s="7"/>
      <c r="G18" s="7"/>
      <c r="H18" s="7"/>
      <c r="I18" s="7">
        <v>234</v>
      </c>
      <c r="J18" s="7"/>
      <c r="K18" s="7">
        <v>9663</v>
      </c>
      <c r="L18" s="7">
        <v>950</v>
      </c>
      <c r="M18" s="7">
        <v>31</v>
      </c>
      <c r="N18" s="23">
        <v>646</v>
      </c>
      <c r="O18" s="24">
        <v>1468</v>
      </c>
      <c r="P18" s="24">
        <v>1266</v>
      </c>
      <c r="Q18" s="24">
        <v>3959</v>
      </c>
      <c r="R18" s="25">
        <v>10360990.302556291</v>
      </c>
      <c r="S18" s="7">
        <v>400</v>
      </c>
      <c r="T18" s="7">
        <v>961</v>
      </c>
      <c r="U18" s="7">
        <v>30143</v>
      </c>
      <c r="V18" s="7">
        <v>3682</v>
      </c>
      <c r="W18" s="7">
        <v>2159</v>
      </c>
      <c r="X18" s="7">
        <v>32342.138066325</v>
      </c>
      <c r="Y18" s="7">
        <v>56805.25744821897</v>
      </c>
      <c r="Z18" s="7">
        <v>8164.043040495</v>
      </c>
      <c r="AA18" s="7">
        <v>98380.57409955104</v>
      </c>
      <c r="AB18" s="7">
        <v>43</v>
      </c>
      <c r="AC18" s="7">
        <v>3105</v>
      </c>
      <c r="AD18" s="7">
        <v>3064</v>
      </c>
      <c r="AE18" s="7"/>
      <c r="AF18" s="7">
        <v>48126</v>
      </c>
      <c r="AG18" s="7">
        <v>8351</v>
      </c>
      <c r="AH18" s="7">
        <v>1441</v>
      </c>
      <c r="AI18" s="7">
        <v>179</v>
      </c>
      <c r="AJ18" s="7">
        <v>4254</v>
      </c>
      <c r="AK18" s="7">
        <v>11142</v>
      </c>
      <c r="AL18" s="7">
        <v>363</v>
      </c>
      <c r="AM18" s="7">
        <v>7738.372979474</v>
      </c>
      <c r="AN18" s="7">
        <v>5230.308779041</v>
      </c>
      <c r="AO18" s="7">
        <v>634</v>
      </c>
      <c r="AP18" s="7">
        <v>58</v>
      </c>
      <c r="AQ18" s="7">
        <v>224</v>
      </c>
      <c r="AR18" s="7">
        <v>7976.016494201</v>
      </c>
      <c r="AS18" s="7">
        <v>412</v>
      </c>
      <c r="AT18" s="7">
        <v>3767.067787731</v>
      </c>
      <c r="AU18" s="11">
        <v>814</v>
      </c>
    </row>
    <row r="19" spans="1:47" ht="12.75">
      <c r="A19" s="10" t="s">
        <v>7</v>
      </c>
      <c r="B19" s="8">
        <v>221</v>
      </c>
      <c r="C19" s="7"/>
      <c r="D19" s="7"/>
      <c r="E19" s="7"/>
      <c r="F19" s="7"/>
      <c r="G19" s="7"/>
      <c r="H19" s="7"/>
      <c r="I19" s="7"/>
      <c r="J19" s="7"/>
      <c r="K19" s="7">
        <v>205</v>
      </c>
      <c r="L19" s="7"/>
      <c r="M19" s="7"/>
      <c r="N19" s="7"/>
      <c r="O19" s="7">
        <v>322</v>
      </c>
      <c r="P19" s="7">
        <v>4888</v>
      </c>
      <c r="Q19" s="7">
        <v>134</v>
      </c>
      <c r="R19" s="7">
        <v>364</v>
      </c>
      <c r="S19" s="18">
        <v>3775152</v>
      </c>
      <c r="T19" s="19">
        <v>43</v>
      </c>
      <c r="U19" s="20">
        <v>215</v>
      </c>
      <c r="V19" s="7">
        <v>4937</v>
      </c>
      <c r="W19" s="7">
        <v>3613</v>
      </c>
      <c r="X19" s="7">
        <v>448</v>
      </c>
      <c r="Y19" s="7">
        <v>33</v>
      </c>
      <c r="Z19" s="7">
        <v>13</v>
      </c>
      <c r="AA19" s="7">
        <v>2646</v>
      </c>
      <c r="AB19" s="7"/>
      <c r="AC19" s="7"/>
      <c r="AD19" s="7"/>
      <c r="AE19" s="7"/>
      <c r="AF19" s="7">
        <v>44285</v>
      </c>
      <c r="AG19" s="7">
        <v>4849</v>
      </c>
      <c r="AH19" s="7">
        <v>67</v>
      </c>
      <c r="AI19" s="7">
        <v>571</v>
      </c>
      <c r="AJ19" s="7">
        <v>29556</v>
      </c>
      <c r="AK19" s="7">
        <v>2181</v>
      </c>
      <c r="AL19" s="7">
        <v>438</v>
      </c>
      <c r="AM19" s="7">
        <v>4085</v>
      </c>
      <c r="AN19" s="7">
        <v>1704</v>
      </c>
      <c r="AO19" s="7">
        <v>151</v>
      </c>
      <c r="AP19" s="7"/>
      <c r="AQ19" s="7"/>
      <c r="AR19" s="7">
        <v>645</v>
      </c>
      <c r="AS19" s="7"/>
      <c r="AT19" s="7">
        <v>1425</v>
      </c>
      <c r="AU19" s="11"/>
    </row>
    <row r="20" spans="1:47" ht="12.75">
      <c r="A20" s="10" t="s">
        <v>7</v>
      </c>
      <c r="B20" s="8">
        <v>322</v>
      </c>
      <c r="C20" s="7"/>
      <c r="D20" s="7"/>
      <c r="E20" s="7"/>
      <c r="F20" s="7"/>
      <c r="G20" s="7"/>
      <c r="H20" s="7"/>
      <c r="I20" s="7">
        <v>23</v>
      </c>
      <c r="J20" s="7"/>
      <c r="K20" s="7">
        <v>1541</v>
      </c>
      <c r="L20" s="7">
        <v>27</v>
      </c>
      <c r="M20" s="7">
        <v>77</v>
      </c>
      <c r="N20" s="7">
        <v>68</v>
      </c>
      <c r="O20" s="7">
        <v>551</v>
      </c>
      <c r="P20" s="7">
        <v>1516</v>
      </c>
      <c r="Q20" s="7">
        <v>8</v>
      </c>
      <c r="R20" s="7">
        <v>2246</v>
      </c>
      <c r="S20" s="21">
        <v>466</v>
      </c>
      <c r="T20" s="17">
        <v>5601802.976409988</v>
      </c>
      <c r="U20" s="22">
        <v>173</v>
      </c>
      <c r="V20" s="7">
        <v>632</v>
      </c>
      <c r="W20" s="7">
        <v>187</v>
      </c>
      <c r="X20" s="7">
        <v>9258.594450823</v>
      </c>
      <c r="Y20" s="7">
        <v>70433.219912523</v>
      </c>
      <c r="Z20" s="7">
        <v>2066.534827796</v>
      </c>
      <c r="AA20" s="7">
        <v>39730.421455497984</v>
      </c>
      <c r="AB20" s="7"/>
      <c r="AC20" s="7">
        <v>500</v>
      </c>
      <c r="AD20" s="7">
        <v>15639</v>
      </c>
      <c r="AE20" s="7"/>
      <c r="AF20" s="7">
        <v>1900</v>
      </c>
      <c r="AG20" s="7">
        <v>6</v>
      </c>
      <c r="AH20" s="7"/>
      <c r="AI20" s="7">
        <v>221</v>
      </c>
      <c r="AJ20" s="7">
        <v>770</v>
      </c>
      <c r="AK20" s="7">
        <v>4737</v>
      </c>
      <c r="AL20" s="7">
        <v>39</v>
      </c>
      <c r="AM20" s="7">
        <v>1057</v>
      </c>
      <c r="AN20" s="7">
        <v>2177</v>
      </c>
      <c r="AO20" s="7">
        <v>216</v>
      </c>
      <c r="AP20" s="7">
        <v>318</v>
      </c>
      <c r="AQ20" s="7"/>
      <c r="AR20" s="7">
        <v>3152</v>
      </c>
      <c r="AS20" s="7">
        <v>144</v>
      </c>
      <c r="AT20" s="7">
        <v>629</v>
      </c>
      <c r="AU20" s="11"/>
    </row>
    <row r="21" spans="1:47" ht="12.75">
      <c r="A21" s="10" t="s">
        <v>7</v>
      </c>
      <c r="B21" s="8">
        <v>323</v>
      </c>
      <c r="C21" s="7"/>
      <c r="D21" s="7">
        <v>25</v>
      </c>
      <c r="E21" s="7"/>
      <c r="F21" s="7"/>
      <c r="G21" s="7"/>
      <c r="H21" s="7"/>
      <c r="I21" s="7">
        <v>56</v>
      </c>
      <c r="J21" s="7">
        <v>67</v>
      </c>
      <c r="K21" s="7">
        <v>7741</v>
      </c>
      <c r="L21" s="7"/>
      <c r="M21" s="7"/>
      <c r="N21" s="7">
        <v>97</v>
      </c>
      <c r="O21" s="7">
        <v>2196</v>
      </c>
      <c r="P21" s="7">
        <v>313</v>
      </c>
      <c r="Q21" s="7">
        <v>3754</v>
      </c>
      <c r="R21" s="7">
        <v>38410</v>
      </c>
      <c r="S21" s="23">
        <v>717</v>
      </c>
      <c r="T21" s="24">
        <v>186</v>
      </c>
      <c r="U21" s="25">
        <v>8893770</v>
      </c>
      <c r="V21" s="7">
        <v>6393</v>
      </c>
      <c r="W21" s="7">
        <v>5875</v>
      </c>
      <c r="X21" s="7">
        <v>17152</v>
      </c>
      <c r="Y21" s="7">
        <v>23022</v>
      </c>
      <c r="Z21" s="7">
        <v>8868</v>
      </c>
      <c r="AA21" s="7">
        <v>149312</v>
      </c>
      <c r="AB21" s="7">
        <v>47</v>
      </c>
      <c r="AC21" s="7">
        <v>4461</v>
      </c>
      <c r="AD21" s="7">
        <v>25963</v>
      </c>
      <c r="AE21" s="7"/>
      <c r="AF21" s="7">
        <v>22999</v>
      </c>
      <c r="AG21" s="7">
        <v>4464</v>
      </c>
      <c r="AH21" s="7">
        <v>25</v>
      </c>
      <c r="AI21" s="7">
        <v>90</v>
      </c>
      <c r="AJ21" s="7">
        <v>5268</v>
      </c>
      <c r="AK21" s="7">
        <v>27527</v>
      </c>
      <c r="AL21" s="7">
        <v>940</v>
      </c>
      <c r="AM21" s="7">
        <v>4413</v>
      </c>
      <c r="AN21" s="7">
        <v>1800</v>
      </c>
      <c r="AO21" s="7">
        <v>705</v>
      </c>
      <c r="AP21" s="7">
        <v>32</v>
      </c>
      <c r="AQ21" s="7">
        <v>214</v>
      </c>
      <c r="AR21" s="7">
        <v>6324</v>
      </c>
      <c r="AS21" s="7">
        <v>320</v>
      </c>
      <c r="AT21" s="7">
        <v>5230</v>
      </c>
      <c r="AU21" s="11"/>
    </row>
    <row r="22" spans="1:47" ht="12.75">
      <c r="A22" s="10" t="s">
        <v>8</v>
      </c>
      <c r="B22" s="8">
        <v>222</v>
      </c>
      <c r="C22" s="7"/>
      <c r="D22" s="7"/>
      <c r="E22" s="7"/>
      <c r="F22" s="7"/>
      <c r="G22" s="7"/>
      <c r="H22" s="7"/>
      <c r="I22" s="7">
        <v>21</v>
      </c>
      <c r="J22" s="7">
        <v>11</v>
      </c>
      <c r="K22" s="7">
        <v>146</v>
      </c>
      <c r="L22" s="7">
        <v>62</v>
      </c>
      <c r="M22" s="7"/>
      <c r="N22" s="7"/>
      <c r="O22" s="7">
        <v>883</v>
      </c>
      <c r="P22" s="7">
        <v>4229</v>
      </c>
      <c r="Q22" s="7"/>
      <c r="R22" s="7">
        <v>257</v>
      </c>
      <c r="S22" s="7">
        <v>1812</v>
      </c>
      <c r="T22" s="7">
        <v>41</v>
      </c>
      <c r="U22" s="7">
        <v>432</v>
      </c>
      <c r="V22" s="18">
        <v>2340300.415061984</v>
      </c>
      <c r="W22" s="19">
        <v>626</v>
      </c>
      <c r="X22" s="19">
        <v>221</v>
      </c>
      <c r="Y22" s="19">
        <v>85</v>
      </c>
      <c r="Z22" s="19">
        <v>61</v>
      </c>
      <c r="AA22" s="20">
        <v>1413</v>
      </c>
      <c r="AB22" s="7"/>
      <c r="AC22" s="7">
        <v>68</v>
      </c>
      <c r="AD22" s="7">
        <v>9</v>
      </c>
      <c r="AE22" s="7"/>
      <c r="AF22" s="7">
        <v>63193</v>
      </c>
      <c r="AG22" s="7">
        <v>5474</v>
      </c>
      <c r="AH22" s="7">
        <v>58</v>
      </c>
      <c r="AI22" s="7">
        <v>677</v>
      </c>
      <c r="AJ22" s="7">
        <v>18550</v>
      </c>
      <c r="AK22" s="7">
        <v>3159</v>
      </c>
      <c r="AL22" s="7">
        <v>2799</v>
      </c>
      <c r="AM22" s="7">
        <v>6374</v>
      </c>
      <c r="AN22" s="7">
        <v>4541</v>
      </c>
      <c r="AO22" s="7">
        <v>340</v>
      </c>
      <c r="AP22" s="7">
        <v>25</v>
      </c>
      <c r="AQ22" s="7"/>
      <c r="AR22" s="7">
        <v>577</v>
      </c>
      <c r="AS22" s="7"/>
      <c r="AT22" s="7">
        <v>2024</v>
      </c>
      <c r="AU22" s="11"/>
    </row>
    <row r="23" spans="1:47" ht="12.75">
      <c r="A23" s="10" t="s">
        <v>8</v>
      </c>
      <c r="B23" s="8">
        <v>223</v>
      </c>
      <c r="C23" s="7"/>
      <c r="D23" s="7"/>
      <c r="E23" s="7"/>
      <c r="F23" s="7"/>
      <c r="G23" s="7"/>
      <c r="H23" s="7"/>
      <c r="I23" s="7"/>
      <c r="J23" s="7"/>
      <c r="K23" s="7">
        <v>1314</v>
      </c>
      <c r="L23" s="7"/>
      <c r="M23" s="7"/>
      <c r="N23" s="7"/>
      <c r="O23" s="7">
        <v>454</v>
      </c>
      <c r="P23" s="7">
        <v>120</v>
      </c>
      <c r="Q23" s="7">
        <v>24</v>
      </c>
      <c r="R23" s="7">
        <v>219</v>
      </c>
      <c r="S23" s="7">
        <v>2391</v>
      </c>
      <c r="T23" s="7">
        <v>7</v>
      </c>
      <c r="U23" s="7">
        <v>1648</v>
      </c>
      <c r="V23" s="21">
        <v>1283</v>
      </c>
      <c r="W23" s="17">
        <v>3780505</v>
      </c>
      <c r="X23" s="17">
        <v>719</v>
      </c>
      <c r="Y23" s="17">
        <v>79</v>
      </c>
      <c r="Z23" s="17">
        <v>130</v>
      </c>
      <c r="AA23" s="22">
        <v>1833</v>
      </c>
      <c r="AB23" s="7"/>
      <c r="AC23" s="7"/>
      <c r="AD23" s="7">
        <v>25</v>
      </c>
      <c r="AE23" s="7"/>
      <c r="AF23" s="7">
        <v>8032</v>
      </c>
      <c r="AG23" s="7">
        <v>2052</v>
      </c>
      <c r="AH23" s="7"/>
      <c r="AI23" s="7">
        <v>592</v>
      </c>
      <c r="AJ23" s="7">
        <v>8024</v>
      </c>
      <c r="AK23" s="7">
        <v>3636</v>
      </c>
      <c r="AL23" s="7">
        <v>446</v>
      </c>
      <c r="AM23" s="7">
        <v>4955</v>
      </c>
      <c r="AN23" s="7">
        <v>1870</v>
      </c>
      <c r="AO23" s="7">
        <v>282</v>
      </c>
      <c r="AP23" s="7">
        <v>13</v>
      </c>
      <c r="AQ23" s="7">
        <v>28</v>
      </c>
      <c r="AR23" s="7">
        <v>800</v>
      </c>
      <c r="AS23" s="7"/>
      <c r="AT23" s="7">
        <v>1379</v>
      </c>
      <c r="AU23" s="11"/>
    </row>
    <row r="24" spans="1:47" ht="12.75">
      <c r="A24" s="10" t="s">
        <v>8</v>
      </c>
      <c r="B24" s="8">
        <v>311</v>
      </c>
      <c r="C24" s="7"/>
      <c r="D24" s="7"/>
      <c r="E24" s="7"/>
      <c r="F24" s="7"/>
      <c r="G24" s="7"/>
      <c r="H24" s="7"/>
      <c r="I24" s="7">
        <v>159</v>
      </c>
      <c r="J24" s="7">
        <v>506</v>
      </c>
      <c r="K24" s="7">
        <v>5909</v>
      </c>
      <c r="L24" s="7">
        <v>523</v>
      </c>
      <c r="M24" s="7">
        <v>47</v>
      </c>
      <c r="N24" s="7"/>
      <c r="O24" s="7">
        <v>1557.423919912</v>
      </c>
      <c r="P24" s="7">
        <v>1843.497615572</v>
      </c>
      <c r="Q24" s="7">
        <v>12599</v>
      </c>
      <c r="R24" s="7">
        <v>6615</v>
      </c>
      <c r="S24" s="7">
        <v>1341</v>
      </c>
      <c r="T24" s="7">
        <v>253</v>
      </c>
      <c r="U24" s="7">
        <v>8956</v>
      </c>
      <c r="V24" s="21">
        <v>746</v>
      </c>
      <c r="W24" s="17">
        <v>224</v>
      </c>
      <c r="X24" s="17">
        <v>37129860.89963447</v>
      </c>
      <c r="Y24" s="17">
        <v>2431</v>
      </c>
      <c r="Z24" s="17">
        <v>7540</v>
      </c>
      <c r="AA24" s="22">
        <v>411470.63163514</v>
      </c>
      <c r="AB24" s="7">
        <v>21</v>
      </c>
      <c r="AC24" s="7">
        <v>143</v>
      </c>
      <c r="AD24" s="7">
        <v>8612</v>
      </c>
      <c r="AE24" s="7"/>
      <c r="AF24" s="7">
        <v>5538.33650092</v>
      </c>
      <c r="AG24" s="7">
        <v>4127</v>
      </c>
      <c r="AH24" s="7">
        <v>234</v>
      </c>
      <c r="AI24" s="7">
        <v>375</v>
      </c>
      <c r="AJ24" s="7">
        <v>2946</v>
      </c>
      <c r="AK24" s="7">
        <v>4115.607082794</v>
      </c>
      <c r="AL24" s="7">
        <v>32</v>
      </c>
      <c r="AM24" s="7">
        <v>2704.330814301</v>
      </c>
      <c r="AN24" s="7">
        <v>2755.6931402309997</v>
      </c>
      <c r="AO24" s="7">
        <v>1069.155968427</v>
      </c>
      <c r="AP24" s="7">
        <v>14</v>
      </c>
      <c r="AQ24" s="7">
        <v>158</v>
      </c>
      <c r="AR24" s="7">
        <v>8359</v>
      </c>
      <c r="AS24" s="7">
        <v>617</v>
      </c>
      <c r="AT24" s="7">
        <v>2437.5998291369997</v>
      </c>
      <c r="AU24" s="11"/>
    </row>
    <row r="25" spans="1:47" ht="12.75">
      <c r="A25" s="10" t="s">
        <v>8</v>
      </c>
      <c r="B25" s="8">
        <v>312</v>
      </c>
      <c r="C25" s="7"/>
      <c r="D25" s="7"/>
      <c r="E25" s="7"/>
      <c r="F25" s="7"/>
      <c r="G25" s="7"/>
      <c r="H25" s="7"/>
      <c r="I25" s="7">
        <v>66</v>
      </c>
      <c r="J25" s="7">
        <v>14</v>
      </c>
      <c r="K25" s="7">
        <v>1256</v>
      </c>
      <c r="L25" s="7">
        <v>73</v>
      </c>
      <c r="M25" s="7">
        <v>480</v>
      </c>
      <c r="N25" s="7">
        <v>33</v>
      </c>
      <c r="O25" s="7">
        <v>3413</v>
      </c>
      <c r="P25" s="7">
        <v>3069.2578191409993</v>
      </c>
      <c r="Q25" s="7">
        <v>169</v>
      </c>
      <c r="R25" s="7">
        <v>9960.109396185997</v>
      </c>
      <c r="S25" s="7">
        <v>897</v>
      </c>
      <c r="T25" s="7">
        <v>5911.283417553002</v>
      </c>
      <c r="U25" s="7">
        <v>39116</v>
      </c>
      <c r="V25" s="21">
        <v>984</v>
      </c>
      <c r="W25" s="17">
        <v>264</v>
      </c>
      <c r="X25" s="17">
        <v>4194</v>
      </c>
      <c r="Y25" s="17">
        <v>31428516.57886387</v>
      </c>
      <c r="Z25" s="17">
        <v>7600</v>
      </c>
      <c r="AA25" s="22">
        <v>1033432.1678683276</v>
      </c>
      <c r="AB25" s="7">
        <v>181</v>
      </c>
      <c r="AC25" s="7">
        <v>1576</v>
      </c>
      <c r="AD25" s="7">
        <v>35540</v>
      </c>
      <c r="AE25" s="7"/>
      <c r="AF25" s="7">
        <v>3934.9047911039997</v>
      </c>
      <c r="AG25" s="7">
        <v>1486</v>
      </c>
      <c r="AH25" s="7"/>
      <c r="AI25" s="7">
        <v>149</v>
      </c>
      <c r="AJ25" s="7">
        <v>2306.273829498</v>
      </c>
      <c r="AK25" s="7">
        <v>4913.97366882</v>
      </c>
      <c r="AL25" s="7">
        <v>88</v>
      </c>
      <c r="AM25" s="7">
        <v>6927.314864839</v>
      </c>
      <c r="AN25" s="7">
        <v>4251.450481156</v>
      </c>
      <c r="AO25" s="7">
        <v>884</v>
      </c>
      <c r="AP25" s="7"/>
      <c r="AQ25" s="7">
        <v>312</v>
      </c>
      <c r="AR25" s="7">
        <v>8954.723048387</v>
      </c>
      <c r="AS25" s="7">
        <v>282</v>
      </c>
      <c r="AT25" s="7">
        <v>3192.600726423</v>
      </c>
      <c r="AU25" s="11"/>
    </row>
    <row r="26" spans="1:47" ht="12.75">
      <c r="A26" s="10" t="s">
        <v>8</v>
      </c>
      <c r="B26" s="8">
        <v>313</v>
      </c>
      <c r="C26" s="7"/>
      <c r="D26" s="7"/>
      <c r="E26" s="7"/>
      <c r="F26" s="7"/>
      <c r="G26" s="7"/>
      <c r="H26" s="7"/>
      <c r="I26" s="7">
        <v>18</v>
      </c>
      <c r="J26" s="7">
        <v>6</v>
      </c>
      <c r="K26" s="7">
        <v>926</v>
      </c>
      <c r="L26" s="7"/>
      <c r="M26" s="7">
        <v>135</v>
      </c>
      <c r="N26" s="7"/>
      <c r="O26" s="7">
        <v>961</v>
      </c>
      <c r="P26" s="7">
        <v>757</v>
      </c>
      <c r="Q26" s="7">
        <v>79</v>
      </c>
      <c r="R26" s="7">
        <v>1253.167116721</v>
      </c>
      <c r="S26" s="7">
        <v>1109</v>
      </c>
      <c r="T26" s="7">
        <v>359.832013951</v>
      </c>
      <c r="U26" s="7">
        <v>4070</v>
      </c>
      <c r="V26" s="21">
        <v>323</v>
      </c>
      <c r="W26" s="17">
        <v>65</v>
      </c>
      <c r="X26" s="17">
        <v>6454</v>
      </c>
      <c r="Y26" s="17">
        <v>5944</v>
      </c>
      <c r="Z26" s="17">
        <v>17422619.519276604</v>
      </c>
      <c r="AA26" s="22">
        <v>286314.07801522105</v>
      </c>
      <c r="AB26" s="7"/>
      <c r="AC26" s="7">
        <v>104</v>
      </c>
      <c r="AD26" s="7">
        <v>5392</v>
      </c>
      <c r="AE26" s="7"/>
      <c r="AF26" s="7">
        <v>1129</v>
      </c>
      <c r="AG26" s="7">
        <v>1120</v>
      </c>
      <c r="AH26" s="7">
        <v>12</v>
      </c>
      <c r="AI26" s="7">
        <v>570</v>
      </c>
      <c r="AJ26" s="7">
        <v>2029</v>
      </c>
      <c r="AK26" s="7">
        <v>2165</v>
      </c>
      <c r="AL26" s="7">
        <v>22</v>
      </c>
      <c r="AM26" s="7">
        <v>3863</v>
      </c>
      <c r="AN26" s="7">
        <v>3446</v>
      </c>
      <c r="AO26" s="7">
        <v>485</v>
      </c>
      <c r="AP26" s="7"/>
      <c r="AQ26" s="7">
        <v>69</v>
      </c>
      <c r="AR26" s="7">
        <v>3667</v>
      </c>
      <c r="AS26" s="7">
        <v>333</v>
      </c>
      <c r="AT26" s="7">
        <v>1639</v>
      </c>
      <c r="AU26" s="11"/>
    </row>
    <row r="27" spans="1:47" ht="12.75">
      <c r="A27" s="10" t="s">
        <v>8</v>
      </c>
      <c r="B27" s="8">
        <v>324</v>
      </c>
      <c r="C27" s="7"/>
      <c r="D27" s="7">
        <v>67</v>
      </c>
      <c r="E27" s="7"/>
      <c r="F27" s="7"/>
      <c r="G27" s="7">
        <v>12</v>
      </c>
      <c r="H27" s="7">
        <v>5</v>
      </c>
      <c r="I27" s="7">
        <v>337</v>
      </c>
      <c r="J27" s="7">
        <v>231</v>
      </c>
      <c r="K27" s="7">
        <v>3513</v>
      </c>
      <c r="L27" s="7"/>
      <c r="M27" s="7">
        <v>658</v>
      </c>
      <c r="N27" s="7"/>
      <c r="O27" s="7">
        <v>1736.7340693190001</v>
      </c>
      <c r="P27" s="7">
        <v>2411</v>
      </c>
      <c r="Q27" s="7">
        <v>69831</v>
      </c>
      <c r="R27" s="7">
        <v>8804.981314264001</v>
      </c>
      <c r="S27" s="7">
        <v>2455</v>
      </c>
      <c r="T27" s="7">
        <v>2408.446282501</v>
      </c>
      <c r="U27" s="7">
        <v>30601</v>
      </c>
      <c r="V27" s="23">
        <v>4194</v>
      </c>
      <c r="W27" s="24">
        <v>3013</v>
      </c>
      <c r="X27" s="24">
        <v>645387.3518494858</v>
      </c>
      <c r="Y27" s="24">
        <v>762677.4310758825</v>
      </c>
      <c r="Z27" s="24">
        <v>260279.43905806</v>
      </c>
      <c r="AA27" s="25">
        <v>10496347.92383052</v>
      </c>
      <c r="AB27" s="7">
        <v>68</v>
      </c>
      <c r="AC27" s="7">
        <v>10928</v>
      </c>
      <c r="AD27" s="7">
        <v>25120</v>
      </c>
      <c r="AE27" s="7"/>
      <c r="AF27" s="7">
        <v>8972</v>
      </c>
      <c r="AG27" s="7">
        <v>1984</v>
      </c>
      <c r="AH27" s="7">
        <v>22</v>
      </c>
      <c r="AI27" s="7">
        <v>317</v>
      </c>
      <c r="AJ27" s="7">
        <v>4746</v>
      </c>
      <c r="AK27" s="7">
        <v>13880</v>
      </c>
      <c r="AL27" s="7">
        <v>73</v>
      </c>
      <c r="AM27" s="7">
        <v>6126</v>
      </c>
      <c r="AN27" s="7">
        <v>3064</v>
      </c>
      <c r="AO27" s="7">
        <v>659</v>
      </c>
      <c r="AP27" s="7">
        <v>10</v>
      </c>
      <c r="AQ27" s="7">
        <v>91</v>
      </c>
      <c r="AR27" s="7">
        <v>7150.180784844</v>
      </c>
      <c r="AS27" s="7">
        <v>1183</v>
      </c>
      <c r="AT27" s="7">
        <v>2417.243698667</v>
      </c>
      <c r="AU27" s="11"/>
    </row>
    <row r="28" spans="1:47" ht="12.75">
      <c r="A28" s="10" t="s">
        <v>9</v>
      </c>
      <c r="B28" s="8">
        <v>332</v>
      </c>
      <c r="C28" s="7"/>
      <c r="D28" s="7"/>
      <c r="E28" s="7"/>
      <c r="F28" s="7"/>
      <c r="G28" s="7"/>
      <c r="H28" s="7"/>
      <c r="I28" s="7"/>
      <c r="J28" s="7"/>
      <c r="K28" s="7">
        <v>192</v>
      </c>
      <c r="L28" s="7"/>
      <c r="M28" s="7"/>
      <c r="N28" s="7"/>
      <c r="O28" s="7"/>
      <c r="P28" s="7">
        <v>5</v>
      </c>
      <c r="Q28" s="7"/>
      <c r="R28" s="7">
        <v>517</v>
      </c>
      <c r="S28" s="7">
        <v>35</v>
      </c>
      <c r="T28" s="7"/>
      <c r="U28" s="7">
        <v>514</v>
      </c>
      <c r="V28" s="7"/>
      <c r="W28" s="7"/>
      <c r="X28" s="7"/>
      <c r="Y28" s="7"/>
      <c r="Z28" s="7"/>
      <c r="AA28" s="7">
        <v>845</v>
      </c>
      <c r="AB28" s="18">
        <v>1594858.8283944544</v>
      </c>
      <c r="AC28" s="19">
        <v>1653</v>
      </c>
      <c r="AD28" s="19">
        <v>117</v>
      </c>
      <c r="AE28" s="20"/>
      <c r="AF28" s="7">
        <v>29</v>
      </c>
      <c r="AG28" s="7"/>
      <c r="AH28" s="7"/>
      <c r="AI28" s="7"/>
      <c r="AJ28" s="7"/>
      <c r="AK28" s="7">
        <v>11</v>
      </c>
      <c r="AL28" s="7"/>
      <c r="AM28" s="7"/>
      <c r="AN28" s="7"/>
      <c r="AO28" s="7"/>
      <c r="AP28" s="7"/>
      <c r="AQ28" s="7"/>
      <c r="AR28" s="7">
        <v>25</v>
      </c>
      <c r="AS28" s="7"/>
      <c r="AT28" s="7"/>
      <c r="AU28" s="11"/>
    </row>
    <row r="29" spans="1:47" ht="12.75">
      <c r="A29" s="10" t="s">
        <v>9</v>
      </c>
      <c r="B29" s="8">
        <v>333</v>
      </c>
      <c r="C29" s="7"/>
      <c r="D29" s="7">
        <v>11</v>
      </c>
      <c r="E29" s="7">
        <v>13</v>
      </c>
      <c r="F29" s="7"/>
      <c r="G29" s="7"/>
      <c r="H29" s="7"/>
      <c r="I29" s="7">
        <v>64</v>
      </c>
      <c r="J29" s="7"/>
      <c r="K29" s="7">
        <v>723</v>
      </c>
      <c r="L29" s="7"/>
      <c r="M29" s="7"/>
      <c r="N29" s="7"/>
      <c r="O29" s="7">
        <v>161</v>
      </c>
      <c r="P29" s="7">
        <v>597</v>
      </c>
      <c r="Q29" s="7"/>
      <c r="R29" s="7">
        <v>14959</v>
      </c>
      <c r="S29" s="7">
        <v>119</v>
      </c>
      <c r="T29" s="7">
        <v>962</v>
      </c>
      <c r="U29" s="7">
        <v>1738</v>
      </c>
      <c r="V29" s="7">
        <v>1465</v>
      </c>
      <c r="W29" s="7">
        <v>39</v>
      </c>
      <c r="X29" s="7">
        <v>97</v>
      </c>
      <c r="Y29" s="7">
        <v>752</v>
      </c>
      <c r="Z29" s="7">
        <v>86</v>
      </c>
      <c r="AA29" s="7">
        <v>8705</v>
      </c>
      <c r="AB29" s="21">
        <v>5</v>
      </c>
      <c r="AC29" s="17">
        <v>2842898.365438256</v>
      </c>
      <c r="AD29" s="17">
        <v>439</v>
      </c>
      <c r="AE29" s="22"/>
      <c r="AF29" s="7">
        <v>946</v>
      </c>
      <c r="AG29" s="7">
        <v>8160</v>
      </c>
      <c r="AH29" s="7"/>
      <c r="AI29" s="7"/>
      <c r="AJ29" s="7">
        <v>918</v>
      </c>
      <c r="AK29" s="7">
        <v>1009</v>
      </c>
      <c r="AL29" s="7">
        <v>113</v>
      </c>
      <c r="AM29" s="7">
        <v>259.217980161</v>
      </c>
      <c r="AN29" s="7">
        <v>273</v>
      </c>
      <c r="AO29" s="7">
        <v>77</v>
      </c>
      <c r="AP29" s="7">
        <v>24</v>
      </c>
      <c r="AQ29" s="7"/>
      <c r="AR29" s="7">
        <v>991</v>
      </c>
      <c r="AS29" s="7">
        <v>32</v>
      </c>
      <c r="AT29" s="7">
        <v>579</v>
      </c>
      <c r="AU29" s="11"/>
    </row>
    <row r="30" spans="1:47" ht="12.75">
      <c r="A30" s="10" t="s">
        <v>9</v>
      </c>
      <c r="B30" s="8">
        <v>334</v>
      </c>
      <c r="C30" s="7"/>
      <c r="D30" s="7"/>
      <c r="E30" s="7"/>
      <c r="F30" s="7"/>
      <c r="G30" s="7"/>
      <c r="H30" s="7"/>
      <c r="I30" s="7"/>
      <c r="J30" s="7"/>
      <c r="K30" s="7">
        <v>8</v>
      </c>
      <c r="L30" s="7"/>
      <c r="M30" s="7"/>
      <c r="N30" s="7"/>
      <c r="O30" s="7"/>
      <c r="P30" s="7"/>
      <c r="Q30" s="7">
        <v>38</v>
      </c>
      <c r="R30" s="7">
        <v>2603</v>
      </c>
      <c r="S30" s="7">
        <v>38</v>
      </c>
      <c r="T30" s="7">
        <v>15862</v>
      </c>
      <c r="U30" s="7">
        <v>44475</v>
      </c>
      <c r="V30" s="7">
        <v>63</v>
      </c>
      <c r="W30" s="7">
        <v>19</v>
      </c>
      <c r="X30" s="7">
        <v>8310</v>
      </c>
      <c r="Y30" s="7">
        <v>6624</v>
      </c>
      <c r="Z30" s="7">
        <v>7422</v>
      </c>
      <c r="AA30" s="7">
        <v>69553</v>
      </c>
      <c r="AB30" s="21">
        <v>50</v>
      </c>
      <c r="AC30" s="17">
        <v>969</v>
      </c>
      <c r="AD30" s="17">
        <v>13736</v>
      </c>
      <c r="AE30" s="22"/>
      <c r="AF30" s="7">
        <v>207</v>
      </c>
      <c r="AG30" s="7">
        <v>9</v>
      </c>
      <c r="AH30" s="7"/>
      <c r="AI30" s="7"/>
      <c r="AJ30" s="7">
        <v>121</v>
      </c>
      <c r="AK30" s="7">
        <v>697</v>
      </c>
      <c r="AL30" s="7"/>
      <c r="AM30" s="7">
        <v>109</v>
      </c>
      <c r="AN30" s="7">
        <v>82</v>
      </c>
      <c r="AO30" s="7">
        <v>10</v>
      </c>
      <c r="AP30" s="7"/>
      <c r="AQ30" s="7"/>
      <c r="AR30" s="7">
        <v>132</v>
      </c>
      <c r="AS30" s="7"/>
      <c r="AT30" s="7">
        <v>32</v>
      </c>
      <c r="AU30" s="11"/>
    </row>
    <row r="31" spans="1:47" ht="12.75">
      <c r="A31" s="10" t="s">
        <v>9</v>
      </c>
      <c r="B31" s="8">
        <v>335</v>
      </c>
      <c r="C31" s="7"/>
      <c r="D31" s="7"/>
      <c r="E31" s="7"/>
      <c r="F31" s="7"/>
      <c r="G31" s="7"/>
      <c r="H31" s="7"/>
      <c r="I31" s="7"/>
      <c r="J31" s="7"/>
      <c r="K31" s="7">
        <v>27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3">
        <v>10498</v>
      </c>
      <c r="AC31" s="24">
        <v>12</v>
      </c>
      <c r="AD31" s="24"/>
      <c r="AE31" s="25">
        <v>137811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1"/>
    </row>
    <row r="32" spans="1:47" ht="12.75">
      <c r="A32" s="10" t="s">
        <v>10</v>
      </c>
      <c r="B32" s="8">
        <v>211</v>
      </c>
      <c r="C32" s="7"/>
      <c r="D32" s="7"/>
      <c r="E32" s="7"/>
      <c r="F32" s="7"/>
      <c r="G32" s="7">
        <v>45</v>
      </c>
      <c r="H32" s="7"/>
      <c r="I32" s="7">
        <v>54</v>
      </c>
      <c r="J32" s="7">
        <v>96</v>
      </c>
      <c r="K32" s="7">
        <v>22514.560166379997</v>
      </c>
      <c r="L32" s="7">
        <v>3446</v>
      </c>
      <c r="M32" s="7">
        <v>231</v>
      </c>
      <c r="N32" s="7">
        <v>1191</v>
      </c>
      <c r="O32" s="7">
        <v>35817.13821610299</v>
      </c>
      <c r="P32" s="7">
        <v>698407</v>
      </c>
      <c r="Q32" s="7">
        <v>3499</v>
      </c>
      <c r="R32" s="7">
        <v>49933</v>
      </c>
      <c r="S32" s="7">
        <v>38465</v>
      </c>
      <c r="T32" s="7">
        <v>924</v>
      </c>
      <c r="U32" s="7">
        <v>11600</v>
      </c>
      <c r="V32" s="7">
        <v>42452</v>
      </c>
      <c r="W32" s="7">
        <v>55493</v>
      </c>
      <c r="X32" s="7">
        <v>26796.567266744998</v>
      </c>
      <c r="Y32" s="7">
        <v>13917.845731735</v>
      </c>
      <c r="Z32" s="7">
        <v>3552</v>
      </c>
      <c r="AA32" s="7">
        <v>45687.113558813</v>
      </c>
      <c r="AB32" s="7"/>
      <c r="AC32" s="7">
        <v>1243</v>
      </c>
      <c r="AD32" s="7">
        <v>72</v>
      </c>
      <c r="AE32" s="7"/>
      <c r="AF32" s="18">
        <v>100599594.68802845</v>
      </c>
      <c r="AG32" s="19">
        <v>286038</v>
      </c>
      <c r="AH32" s="19">
        <v>16120</v>
      </c>
      <c r="AI32" s="19">
        <v>2676</v>
      </c>
      <c r="AJ32" s="19">
        <v>203680</v>
      </c>
      <c r="AK32" s="20">
        <v>49433</v>
      </c>
      <c r="AL32" s="7">
        <v>3312</v>
      </c>
      <c r="AM32" s="7">
        <v>150695.97871120792</v>
      </c>
      <c r="AN32" s="7">
        <v>108342.76478570502</v>
      </c>
      <c r="AO32" s="7">
        <v>9747.407632854</v>
      </c>
      <c r="AP32" s="7">
        <v>176</v>
      </c>
      <c r="AQ32" s="7">
        <v>3073.933775844</v>
      </c>
      <c r="AR32" s="7">
        <v>50806.63742335599</v>
      </c>
      <c r="AS32" s="7">
        <v>3781.917950572</v>
      </c>
      <c r="AT32" s="7">
        <v>29868.852414372996</v>
      </c>
      <c r="AU32" s="11">
        <v>16</v>
      </c>
    </row>
    <row r="33" spans="1:47" ht="12.75">
      <c r="A33" s="10" t="s">
        <v>10</v>
      </c>
      <c r="B33" s="8">
        <v>212</v>
      </c>
      <c r="C33" s="7"/>
      <c r="D33" s="7">
        <v>43</v>
      </c>
      <c r="E33" s="7"/>
      <c r="F33" s="7"/>
      <c r="G33" s="7"/>
      <c r="H33" s="7">
        <v>2</v>
      </c>
      <c r="I33" s="7">
        <v>24</v>
      </c>
      <c r="J33" s="7">
        <v>249</v>
      </c>
      <c r="K33" s="7">
        <v>717</v>
      </c>
      <c r="L33" s="7">
        <v>170</v>
      </c>
      <c r="M33" s="7"/>
      <c r="N33" s="7">
        <v>89</v>
      </c>
      <c r="O33" s="7">
        <v>678</v>
      </c>
      <c r="P33" s="7">
        <v>66</v>
      </c>
      <c r="Q33" s="7">
        <v>110</v>
      </c>
      <c r="R33" s="7">
        <v>306</v>
      </c>
      <c r="S33" s="7">
        <v>2685</v>
      </c>
      <c r="T33" s="7">
        <v>13</v>
      </c>
      <c r="U33" s="7">
        <v>127</v>
      </c>
      <c r="V33" s="7">
        <v>12592</v>
      </c>
      <c r="W33" s="7">
        <v>2505</v>
      </c>
      <c r="X33" s="7">
        <v>1724</v>
      </c>
      <c r="Y33" s="7">
        <v>85</v>
      </c>
      <c r="Z33" s="7"/>
      <c r="AA33" s="7">
        <v>265</v>
      </c>
      <c r="AB33" s="7">
        <v>25</v>
      </c>
      <c r="AC33" s="7">
        <v>37</v>
      </c>
      <c r="AD33" s="7"/>
      <c r="AE33" s="7"/>
      <c r="AF33" s="21">
        <v>10143</v>
      </c>
      <c r="AG33" s="17">
        <v>2710542</v>
      </c>
      <c r="AH33" s="17">
        <v>33591</v>
      </c>
      <c r="AI33" s="17">
        <v>292</v>
      </c>
      <c r="AJ33" s="17">
        <v>16933</v>
      </c>
      <c r="AK33" s="22">
        <v>807</v>
      </c>
      <c r="AL33" s="7">
        <v>2326</v>
      </c>
      <c r="AM33" s="7">
        <v>4294</v>
      </c>
      <c r="AN33" s="7">
        <v>5620</v>
      </c>
      <c r="AO33" s="7">
        <v>171</v>
      </c>
      <c r="AP33" s="7"/>
      <c r="AQ33" s="7">
        <v>106</v>
      </c>
      <c r="AR33" s="7">
        <v>1418</v>
      </c>
      <c r="AS33" s="7">
        <v>165</v>
      </c>
      <c r="AT33" s="7">
        <v>1976</v>
      </c>
      <c r="AU33" s="11"/>
    </row>
    <row r="34" spans="1:47" ht="12.75">
      <c r="A34" s="10" t="s">
        <v>10</v>
      </c>
      <c r="B34" s="8">
        <v>213</v>
      </c>
      <c r="C34" s="7"/>
      <c r="D34" s="7"/>
      <c r="E34" s="7"/>
      <c r="F34" s="7">
        <v>13</v>
      </c>
      <c r="G34" s="7"/>
      <c r="H34" s="7"/>
      <c r="I34" s="7"/>
      <c r="J34" s="7"/>
      <c r="K34" s="7">
        <v>43</v>
      </c>
      <c r="L34" s="7">
        <v>52</v>
      </c>
      <c r="M34" s="7"/>
      <c r="N34" s="7"/>
      <c r="O34" s="7"/>
      <c r="P34" s="7">
        <v>1807</v>
      </c>
      <c r="Q34" s="7"/>
      <c r="R34" s="7">
        <v>99</v>
      </c>
      <c r="S34" s="7"/>
      <c r="T34" s="7"/>
      <c r="U34" s="7"/>
      <c r="V34" s="7">
        <v>202</v>
      </c>
      <c r="W34" s="7"/>
      <c r="X34" s="7"/>
      <c r="Y34" s="7"/>
      <c r="Z34" s="7">
        <v>20</v>
      </c>
      <c r="AA34" s="7">
        <v>76</v>
      </c>
      <c r="AB34" s="7"/>
      <c r="AC34" s="7"/>
      <c r="AD34" s="7"/>
      <c r="AE34" s="7"/>
      <c r="AF34" s="21">
        <v>46379</v>
      </c>
      <c r="AG34" s="17">
        <v>12493</v>
      </c>
      <c r="AH34" s="17">
        <v>508051.295694784</v>
      </c>
      <c r="AI34" s="17"/>
      <c r="AJ34" s="17">
        <v>897</v>
      </c>
      <c r="AK34" s="22">
        <v>584</v>
      </c>
      <c r="AL34" s="7">
        <v>6</v>
      </c>
      <c r="AM34" s="7">
        <v>153</v>
      </c>
      <c r="AN34" s="7">
        <v>105</v>
      </c>
      <c r="AO34" s="7"/>
      <c r="AP34" s="7"/>
      <c r="AQ34" s="7"/>
      <c r="AR34" s="7">
        <v>52</v>
      </c>
      <c r="AS34" s="7"/>
      <c r="AT34" s="7"/>
      <c r="AU34" s="11"/>
    </row>
    <row r="35" spans="1:47" ht="12.75">
      <c r="A35" s="10" t="s">
        <v>10</v>
      </c>
      <c r="B35" s="8">
        <v>241</v>
      </c>
      <c r="C35" s="7"/>
      <c r="D35" s="7"/>
      <c r="E35" s="7"/>
      <c r="F35" s="7"/>
      <c r="G35" s="7"/>
      <c r="H35" s="7"/>
      <c r="I35" s="7"/>
      <c r="J35" s="7"/>
      <c r="K35" s="7">
        <v>299</v>
      </c>
      <c r="L35" s="7"/>
      <c r="M35" s="7"/>
      <c r="N35" s="7">
        <v>163</v>
      </c>
      <c r="O35" s="7">
        <v>757</v>
      </c>
      <c r="P35" s="7">
        <v>469</v>
      </c>
      <c r="Q35" s="7"/>
      <c r="R35" s="7">
        <v>30</v>
      </c>
      <c r="S35" s="7">
        <v>4011</v>
      </c>
      <c r="T35" s="7"/>
      <c r="U35" s="7">
        <v>60</v>
      </c>
      <c r="V35" s="7">
        <v>1456</v>
      </c>
      <c r="W35" s="7">
        <v>1904</v>
      </c>
      <c r="X35" s="7">
        <v>96</v>
      </c>
      <c r="Y35" s="7">
        <v>55</v>
      </c>
      <c r="Z35" s="7">
        <v>66</v>
      </c>
      <c r="AA35" s="7">
        <v>528</v>
      </c>
      <c r="AB35" s="7"/>
      <c r="AC35" s="7"/>
      <c r="AD35" s="7"/>
      <c r="AE35" s="7"/>
      <c r="AF35" s="21">
        <v>1804</v>
      </c>
      <c r="AG35" s="17">
        <v>288</v>
      </c>
      <c r="AH35" s="17"/>
      <c r="AI35" s="17">
        <v>946050</v>
      </c>
      <c r="AJ35" s="17">
        <v>15174</v>
      </c>
      <c r="AK35" s="22">
        <v>2221</v>
      </c>
      <c r="AL35" s="7">
        <v>274</v>
      </c>
      <c r="AM35" s="7">
        <v>12401</v>
      </c>
      <c r="AN35" s="7">
        <v>1261</v>
      </c>
      <c r="AO35" s="7">
        <v>262</v>
      </c>
      <c r="AP35" s="7"/>
      <c r="AQ35" s="7"/>
      <c r="AR35" s="7">
        <v>349</v>
      </c>
      <c r="AS35" s="7">
        <v>12</v>
      </c>
      <c r="AT35" s="7">
        <v>778</v>
      </c>
      <c r="AU35" s="11"/>
    </row>
    <row r="36" spans="1:47" ht="12.75">
      <c r="A36" s="10" t="s">
        <v>10</v>
      </c>
      <c r="B36" s="8">
        <v>242</v>
      </c>
      <c r="C36" s="7"/>
      <c r="D36" s="7">
        <v>16</v>
      </c>
      <c r="E36" s="7"/>
      <c r="F36" s="7"/>
      <c r="G36" s="7"/>
      <c r="H36" s="7"/>
      <c r="I36" s="7">
        <v>26</v>
      </c>
      <c r="J36" s="7">
        <v>83</v>
      </c>
      <c r="K36" s="7">
        <v>4271.72047694</v>
      </c>
      <c r="L36" s="7">
        <v>61</v>
      </c>
      <c r="M36" s="7">
        <v>75</v>
      </c>
      <c r="N36" s="7">
        <v>349</v>
      </c>
      <c r="O36" s="7">
        <v>7615.548900364001</v>
      </c>
      <c r="P36" s="7">
        <v>68065</v>
      </c>
      <c r="Q36" s="7">
        <v>46</v>
      </c>
      <c r="R36" s="7">
        <v>633</v>
      </c>
      <c r="S36" s="7">
        <v>25655</v>
      </c>
      <c r="T36" s="7">
        <v>229</v>
      </c>
      <c r="U36" s="7">
        <v>2476</v>
      </c>
      <c r="V36" s="7">
        <v>31263</v>
      </c>
      <c r="W36" s="7">
        <v>14132</v>
      </c>
      <c r="X36" s="7">
        <v>3638.6120335329997</v>
      </c>
      <c r="Y36" s="7">
        <v>2003.474387853</v>
      </c>
      <c r="Z36" s="7">
        <v>1207</v>
      </c>
      <c r="AA36" s="7">
        <v>3369</v>
      </c>
      <c r="AB36" s="7"/>
      <c r="AC36" s="7">
        <v>194</v>
      </c>
      <c r="AD36" s="7">
        <v>69</v>
      </c>
      <c r="AE36" s="7"/>
      <c r="AF36" s="21">
        <v>79974</v>
      </c>
      <c r="AG36" s="17">
        <v>28939</v>
      </c>
      <c r="AH36" s="17">
        <v>301</v>
      </c>
      <c r="AI36" s="17">
        <v>847</v>
      </c>
      <c r="AJ36" s="17">
        <v>22926462.803643696</v>
      </c>
      <c r="AK36" s="22">
        <v>15137</v>
      </c>
      <c r="AL36" s="7">
        <v>4514</v>
      </c>
      <c r="AM36" s="7">
        <v>88767.19412019697</v>
      </c>
      <c r="AN36" s="7">
        <v>37191.853227362</v>
      </c>
      <c r="AO36" s="7">
        <v>2374</v>
      </c>
      <c r="AP36" s="7">
        <v>121</v>
      </c>
      <c r="AQ36" s="7">
        <v>407.80705829100003</v>
      </c>
      <c r="AR36" s="7">
        <v>7305.386573606</v>
      </c>
      <c r="AS36" s="7">
        <v>200</v>
      </c>
      <c r="AT36" s="7">
        <v>8004.535377899</v>
      </c>
      <c r="AU36" s="11">
        <v>19</v>
      </c>
    </row>
    <row r="37" spans="1:47" ht="12.75">
      <c r="A37" s="10" t="s">
        <v>10</v>
      </c>
      <c r="B37" s="8">
        <v>243</v>
      </c>
      <c r="C37" s="7"/>
      <c r="D37" s="7"/>
      <c r="E37" s="7"/>
      <c r="F37" s="7"/>
      <c r="G37" s="7"/>
      <c r="H37" s="7"/>
      <c r="I37" s="7">
        <v>20</v>
      </c>
      <c r="J37" s="7">
        <v>109</v>
      </c>
      <c r="K37" s="7">
        <v>5784</v>
      </c>
      <c r="L37" s="7">
        <v>1086</v>
      </c>
      <c r="M37" s="7"/>
      <c r="N37" s="7">
        <v>98</v>
      </c>
      <c r="O37" s="7">
        <v>4171.365920318</v>
      </c>
      <c r="P37" s="7">
        <v>16999</v>
      </c>
      <c r="Q37" s="7">
        <v>951</v>
      </c>
      <c r="R37" s="7">
        <v>3439</v>
      </c>
      <c r="S37" s="7">
        <v>4337</v>
      </c>
      <c r="T37" s="7">
        <v>3188</v>
      </c>
      <c r="U37" s="7">
        <v>35015</v>
      </c>
      <c r="V37" s="7">
        <v>9341</v>
      </c>
      <c r="W37" s="7">
        <v>2323</v>
      </c>
      <c r="X37" s="7">
        <v>19302.341910591</v>
      </c>
      <c r="Y37" s="7">
        <v>7148.508812415</v>
      </c>
      <c r="Z37" s="7">
        <v>4416.550536654</v>
      </c>
      <c r="AA37" s="7">
        <v>49979.921687545</v>
      </c>
      <c r="AB37" s="7">
        <v>13</v>
      </c>
      <c r="AC37" s="7">
        <v>379</v>
      </c>
      <c r="AD37" s="7">
        <v>287</v>
      </c>
      <c r="AE37" s="7"/>
      <c r="AF37" s="23">
        <v>34476</v>
      </c>
      <c r="AG37" s="24">
        <v>7938</v>
      </c>
      <c r="AH37" s="24">
        <v>442</v>
      </c>
      <c r="AI37" s="24">
        <v>1278</v>
      </c>
      <c r="AJ37" s="24">
        <v>13367</v>
      </c>
      <c r="AK37" s="25">
        <v>16775914.086236807</v>
      </c>
      <c r="AL37" s="7">
        <v>875</v>
      </c>
      <c r="AM37" s="7">
        <v>26791.874228800003</v>
      </c>
      <c r="AN37" s="7">
        <v>7845.592031595</v>
      </c>
      <c r="AO37" s="7">
        <v>1079</v>
      </c>
      <c r="AP37" s="7">
        <v>13</v>
      </c>
      <c r="AQ37" s="7">
        <v>90</v>
      </c>
      <c r="AR37" s="7">
        <v>7705.011899594</v>
      </c>
      <c r="AS37" s="7">
        <v>854</v>
      </c>
      <c r="AT37" s="7">
        <v>5399.034906614999</v>
      </c>
      <c r="AU37" s="11">
        <v>25</v>
      </c>
    </row>
    <row r="38" spans="1:47" ht="12.75">
      <c r="A38" s="10" t="s">
        <v>11</v>
      </c>
      <c r="B38" s="8">
        <v>111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25</v>
      </c>
      <c r="P38" s="7">
        <v>92</v>
      </c>
      <c r="Q38" s="7">
        <v>25</v>
      </c>
      <c r="R38" s="7"/>
      <c r="S38" s="7"/>
      <c r="T38" s="7"/>
      <c r="U38" s="7"/>
      <c r="V38" s="7">
        <v>31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v>51</v>
      </c>
      <c r="AH38" s="7"/>
      <c r="AI38" s="7"/>
      <c r="AJ38" s="7">
        <v>49</v>
      </c>
      <c r="AK38" s="7">
        <v>8</v>
      </c>
      <c r="AL38" s="18">
        <v>577387.8770896003</v>
      </c>
      <c r="AM38" s="19">
        <v>218</v>
      </c>
      <c r="AN38" s="19">
        <v>78</v>
      </c>
      <c r="AO38" s="19">
        <v>93</v>
      </c>
      <c r="AP38" s="19">
        <v>20</v>
      </c>
      <c r="AQ38" s="19"/>
      <c r="AR38" s="19"/>
      <c r="AS38" s="19"/>
      <c r="AT38" s="19">
        <v>74</v>
      </c>
      <c r="AU38" s="20"/>
    </row>
    <row r="39" spans="1:47" ht="12.75">
      <c r="A39" s="10" t="s">
        <v>11</v>
      </c>
      <c r="B39" s="8">
        <v>112</v>
      </c>
      <c r="C39" s="7"/>
      <c r="D39" s="7"/>
      <c r="E39" s="7"/>
      <c r="F39" s="7"/>
      <c r="G39" s="7"/>
      <c r="H39" s="7"/>
      <c r="I39" s="7"/>
      <c r="J39" s="7"/>
      <c r="K39" s="7">
        <v>70</v>
      </c>
      <c r="L39" s="7">
        <v>7</v>
      </c>
      <c r="M39" s="7"/>
      <c r="N39" s="7">
        <v>75</v>
      </c>
      <c r="O39" s="7">
        <v>210</v>
      </c>
      <c r="P39" s="7">
        <v>98</v>
      </c>
      <c r="Q39" s="7">
        <v>32</v>
      </c>
      <c r="R39" s="7">
        <v>50</v>
      </c>
      <c r="S39" s="7"/>
      <c r="T39" s="7">
        <v>7</v>
      </c>
      <c r="U39" s="7"/>
      <c r="V39" s="7">
        <v>12</v>
      </c>
      <c r="W39" s="7"/>
      <c r="X39" s="7">
        <v>61</v>
      </c>
      <c r="Y39" s="7">
        <v>192</v>
      </c>
      <c r="Z39" s="7">
        <v>9</v>
      </c>
      <c r="AA39" s="7">
        <v>60</v>
      </c>
      <c r="AB39" s="7"/>
      <c r="AC39" s="7"/>
      <c r="AD39" s="7"/>
      <c r="AE39" s="7"/>
      <c r="AF39" s="7">
        <v>137</v>
      </c>
      <c r="AG39" s="7">
        <v>7</v>
      </c>
      <c r="AH39" s="7"/>
      <c r="AI39" s="7"/>
      <c r="AJ39" s="7">
        <v>18</v>
      </c>
      <c r="AK39" s="7">
        <v>15</v>
      </c>
      <c r="AL39" s="21">
        <v>2709</v>
      </c>
      <c r="AM39" s="17">
        <v>11791783.184038635</v>
      </c>
      <c r="AN39" s="17">
        <v>6459.378139196</v>
      </c>
      <c r="AO39" s="17">
        <v>219</v>
      </c>
      <c r="AP39" s="17">
        <v>119</v>
      </c>
      <c r="AQ39" s="17">
        <v>17</v>
      </c>
      <c r="AR39" s="17">
        <v>273</v>
      </c>
      <c r="AS39" s="17"/>
      <c r="AT39" s="17">
        <v>387</v>
      </c>
      <c r="AU39" s="22"/>
    </row>
    <row r="40" spans="1:47" ht="12.75">
      <c r="A40" s="10" t="s">
        <v>11</v>
      </c>
      <c r="B40" s="8">
        <v>121</v>
      </c>
      <c r="C40" s="7"/>
      <c r="D40" s="7"/>
      <c r="E40" s="7"/>
      <c r="F40" s="7"/>
      <c r="G40" s="7"/>
      <c r="H40" s="7">
        <v>14</v>
      </c>
      <c r="I40" s="7">
        <v>12</v>
      </c>
      <c r="J40" s="7">
        <v>17</v>
      </c>
      <c r="K40" s="7">
        <v>57</v>
      </c>
      <c r="L40" s="7"/>
      <c r="M40" s="7"/>
      <c r="N40" s="7">
        <v>28</v>
      </c>
      <c r="O40" s="7">
        <v>144</v>
      </c>
      <c r="P40" s="7">
        <v>165</v>
      </c>
      <c r="Q40" s="7"/>
      <c r="R40" s="7">
        <v>6</v>
      </c>
      <c r="S40" s="7">
        <v>11</v>
      </c>
      <c r="T40" s="7">
        <v>58</v>
      </c>
      <c r="U40" s="7">
        <v>18</v>
      </c>
      <c r="V40" s="7"/>
      <c r="W40" s="7"/>
      <c r="X40" s="7">
        <v>22</v>
      </c>
      <c r="Y40" s="7">
        <v>39</v>
      </c>
      <c r="Z40" s="7"/>
      <c r="AA40" s="7">
        <v>97</v>
      </c>
      <c r="AB40" s="7"/>
      <c r="AC40" s="7"/>
      <c r="AD40" s="7"/>
      <c r="AE40" s="7"/>
      <c r="AF40" s="7">
        <v>184</v>
      </c>
      <c r="AG40" s="7">
        <v>11</v>
      </c>
      <c r="AH40" s="7"/>
      <c r="AI40" s="7"/>
      <c r="AJ40" s="7">
        <v>25</v>
      </c>
      <c r="AK40" s="7">
        <v>66</v>
      </c>
      <c r="AL40" s="21">
        <v>87</v>
      </c>
      <c r="AM40" s="17">
        <v>551</v>
      </c>
      <c r="AN40" s="17">
        <v>1613929.2614717584</v>
      </c>
      <c r="AO40" s="17">
        <v>124</v>
      </c>
      <c r="AP40" s="17">
        <v>5</v>
      </c>
      <c r="AQ40" s="17"/>
      <c r="AR40" s="17">
        <v>192</v>
      </c>
      <c r="AS40" s="17">
        <v>41</v>
      </c>
      <c r="AT40" s="17">
        <v>171</v>
      </c>
      <c r="AU40" s="22"/>
    </row>
    <row r="41" spans="1:47" ht="12.75">
      <c r="A41" s="10" t="s">
        <v>11</v>
      </c>
      <c r="B41" s="8">
        <v>122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6</v>
      </c>
      <c r="Z41" s="7"/>
      <c r="AA41" s="7">
        <v>29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  <c r="AM41" s="17">
        <v>10.727983525</v>
      </c>
      <c r="AN41" s="17">
        <v>40</v>
      </c>
      <c r="AO41" s="17">
        <v>136273.00433192393</v>
      </c>
      <c r="AP41" s="17"/>
      <c r="AQ41" s="17"/>
      <c r="AR41" s="17"/>
      <c r="AS41" s="17"/>
      <c r="AT41" s="17">
        <v>45</v>
      </c>
      <c r="AU41" s="22"/>
    </row>
    <row r="42" spans="1:47" ht="12.75">
      <c r="A42" s="10" t="s">
        <v>11</v>
      </c>
      <c r="B42" s="8">
        <v>123</v>
      </c>
      <c r="C42" s="7"/>
      <c r="D42" s="7">
        <v>43</v>
      </c>
      <c r="E42" s="7"/>
      <c r="F42" s="7"/>
      <c r="G42" s="7">
        <v>11</v>
      </c>
      <c r="H42" s="7">
        <v>19</v>
      </c>
      <c r="I42" s="7"/>
      <c r="J42" s="7">
        <v>41</v>
      </c>
      <c r="K42" s="7">
        <v>8</v>
      </c>
      <c r="L42" s="7">
        <v>23</v>
      </c>
      <c r="M42" s="7"/>
      <c r="N42" s="7">
        <v>2</v>
      </c>
      <c r="O42" s="7">
        <v>45</v>
      </c>
      <c r="P42" s="7">
        <v>13</v>
      </c>
      <c r="Q42" s="7"/>
      <c r="R42" s="7"/>
      <c r="S42" s="7"/>
      <c r="T42" s="7">
        <v>22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  <c r="AM42" s="17">
        <v>11</v>
      </c>
      <c r="AN42" s="17"/>
      <c r="AO42" s="17"/>
      <c r="AP42" s="17">
        <v>91671.008790845</v>
      </c>
      <c r="AQ42" s="17"/>
      <c r="AR42" s="17"/>
      <c r="AS42" s="17">
        <v>5</v>
      </c>
      <c r="AT42" s="17"/>
      <c r="AU42" s="22"/>
    </row>
    <row r="43" spans="1:47" ht="12.75">
      <c r="A43" s="10" t="s">
        <v>11</v>
      </c>
      <c r="B43" s="8">
        <v>124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85</v>
      </c>
      <c r="O43" s="7"/>
      <c r="P43" s="7">
        <v>74.11472666899999</v>
      </c>
      <c r="Q43" s="7"/>
      <c r="R43" s="7"/>
      <c r="S43" s="7"/>
      <c r="T43" s="7">
        <v>32</v>
      </c>
      <c r="U43" s="7"/>
      <c r="V43" s="7"/>
      <c r="W43" s="7"/>
      <c r="X43" s="7"/>
      <c r="Y43" s="7">
        <v>28</v>
      </c>
      <c r="Z43" s="7">
        <v>20</v>
      </c>
      <c r="AA43" s="7">
        <v>80</v>
      </c>
      <c r="AB43" s="7"/>
      <c r="AC43" s="7"/>
      <c r="AD43" s="7"/>
      <c r="AE43" s="7"/>
      <c r="AF43" s="7">
        <v>145</v>
      </c>
      <c r="AG43" s="7"/>
      <c r="AH43" s="7"/>
      <c r="AI43" s="7"/>
      <c r="AJ43" s="7"/>
      <c r="AK43" s="7"/>
      <c r="AL43" s="21"/>
      <c r="AM43" s="17">
        <v>59.047407372</v>
      </c>
      <c r="AN43" s="17">
        <v>707</v>
      </c>
      <c r="AO43" s="17"/>
      <c r="AP43" s="17"/>
      <c r="AQ43" s="17">
        <v>253954.78802810214</v>
      </c>
      <c r="AR43" s="17">
        <v>5</v>
      </c>
      <c r="AS43" s="17"/>
      <c r="AT43" s="17">
        <v>591.160763018</v>
      </c>
      <c r="AU43" s="22"/>
    </row>
    <row r="44" spans="1:47" ht="12.75">
      <c r="A44" s="10" t="s">
        <v>11</v>
      </c>
      <c r="B44" s="8">
        <v>131</v>
      </c>
      <c r="C44" s="7"/>
      <c r="D44" s="7"/>
      <c r="E44" s="7"/>
      <c r="F44" s="7">
        <v>5</v>
      </c>
      <c r="G44" s="7"/>
      <c r="H44" s="7"/>
      <c r="I44" s="7"/>
      <c r="J44" s="7"/>
      <c r="K44" s="7">
        <v>13697.320224009</v>
      </c>
      <c r="L44" s="7">
        <v>804</v>
      </c>
      <c r="M44" s="7"/>
      <c r="N44" s="7">
        <v>34</v>
      </c>
      <c r="O44" s="7">
        <v>790.0700136119999</v>
      </c>
      <c r="P44" s="7">
        <v>3935.5297196970005</v>
      </c>
      <c r="Q44" s="7"/>
      <c r="R44" s="7">
        <v>3669.101566909</v>
      </c>
      <c r="S44" s="7">
        <v>204</v>
      </c>
      <c r="T44" s="7">
        <v>1309</v>
      </c>
      <c r="U44" s="7">
        <v>820</v>
      </c>
      <c r="V44" s="7">
        <v>210</v>
      </c>
      <c r="W44" s="7">
        <v>29</v>
      </c>
      <c r="X44" s="7">
        <v>483</v>
      </c>
      <c r="Y44" s="7">
        <v>1389.74335227</v>
      </c>
      <c r="Z44" s="7">
        <v>479</v>
      </c>
      <c r="AA44" s="7">
        <v>15703.981385636</v>
      </c>
      <c r="AB44" s="7"/>
      <c r="AC44" s="7">
        <v>15625</v>
      </c>
      <c r="AD44" s="7"/>
      <c r="AE44" s="7"/>
      <c r="AF44" s="7">
        <v>6664.8590833319995</v>
      </c>
      <c r="AG44" s="7">
        <v>157</v>
      </c>
      <c r="AH44" s="7"/>
      <c r="AI44" s="7">
        <v>8</v>
      </c>
      <c r="AJ44" s="7">
        <v>2171.901481275</v>
      </c>
      <c r="AK44" s="7">
        <v>2053.876269722</v>
      </c>
      <c r="AL44" s="21"/>
      <c r="AM44" s="17">
        <v>499.487840785</v>
      </c>
      <c r="AN44" s="17">
        <v>896</v>
      </c>
      <c r="AO44" s="17">
        <v>127</v>
      </c>
      <c r="AP44" s="17"/>
      <c r="AQ44" s="17"/>
      <c r="AR44" s="17">
        <v>432432.78457114386</v>
      </c>
      <c r="AS44" s="17">
        <v>3945.3297470200005</v>
      </c>
      <c r="AT44" s="17">
        <v>239.398207051</v>
      </c>
      <c r="AU44" s="22"/>
    </row>
    <row r="45" spans="1:47" ht="12.75">
      <c r="A45" s="10" t="s">
        <v>11</v>
      </c>
      <c r="B45" s="8">
        <v>132</v>
      </c>
      <c r="C45" s="7"/>
      <c r="D45" s="7"/>
      <c r="E45" s="7"/>
      <c r="F45" s="7"/>
      <c r="G45" s="7"/>
      <c r="H45" s="7"/>
      <c r="I45" s="7"/>
      <c r="J45" s="7"/>
      <c r="K45" s="7">
        <v>103</v>
      </c>
      <c r="L45" s="7"/>
      <c r="M45" s="7"/>
      <c r="N45" s="7">
        <v>309.940111773</v>
      </c>
      <c r="O45" s="7">
        <v>1139.031268451</v>
      </c>
      <c r="P45" s="7">
        <v>1653.4609497000001</v>
      </c>
      <c r="Q45" s="7"/>
      <c r="R45" s="7">
        <v>1002</v>
      </c>
      <c r="S45" s="7">
        <v>44</v>
      </c>
      <c r="T45" s="7">
        <v>723</v>
      </c>
      <c r="U45" s="7">
        <v>106</v>
      </c>
      <c r="V45" s="7"/>
      <c r="W45" s="7"/>
      <c r="X45" s="7">
        <v>127</v>
      </c>
      <c r="Y45" s="7">
        <v>27</v>
      </c>
      <c r="Z45" s="7">
        <v>66</v>
      </c>
      <c r="AA45" s="7">
        <v>4004</v>
      </c>
      <c r="AB45" s="7"/>
      <c r="AC45" s="7">
        <v>699</v>
      </c>
      <c r="AD45" s="7"/>
      <c r="AE45" s="7"/>
      <c r="AF45" s="7">
        <v>1971.4416534089999</v>
      </c>
      <c r="AG45" s="7">
        <v>54</v>
      </c>
      <c r="AH45" s="7"/>
      <c r="AI45" s="7"/>
      <c r="AJ45" s="7">
        <v>209</v>
      </c>
      <c r="AK45" s="7">
        <v>1050</v>
      </c>
      <c r="AL45" s="21"/>
      <c r="AM45" s="17">
        <v>257.799552218</v>
      </c>
      <c r="AN45" s="17">
        <v>499</v>
      </c>
      <c r="AO45" s="17">
        <v>9</v>
      </c>
      <c r="AP45" s="17"/>
      <c r="AQ45" s="17"/>
      <c r="AR45" s="17">
        <v>554</v>
      </c>
      <c r="AS45" s="17">
        <v>81709.29427021003</v>
      </c>
      <c r="AT45" s="17">
        <v>745.7429995839999</v>
      </c>
      <c r="AU45" s="22"/>
    </row>
    <row r="46" spans="1:47" ht="12.75">
      <c r="A46" s="10" t="s">
        <v>11</v>
      </c>
      <c r="B46" s="8">
        <v>133</v>
      </c>
      <c r="C46" s="7"/>
      <c r="D46" s="7">
        <v>11</v>
      </c>
      <c r="E46" s="7"/>
      <c r="F46" s="7"/>
      <c r="G46" s="7">
        <v>53</v>
      </c>
      <c r="H46" s="7"/>
      <c r="I46" s="7"/>
      <c r="J46" s="7">
        <v>2457</v>
      </c>
      <c r="K46" s="7">
        <v>4921</v>
      </c>
      <c r="L46" s="7">
        <v>272.60551921600006</v>
      </c>
      <c r="M46" s="7"/>
      <c r="N46" s="7">
        <v>358</v>
      </c>
      <c r="O46" s="7">
        <v>4989.785824443001</v>
      </c>
      <c r="P46" s="7">
        <v>1720</v>
      </c>
      <c r="Q46" s="7"/>
      <c r="R46" s="7">
        <v>756</v>
      </c>
      <c r="S46" s="7">
        <v>2</v>
      </c>
      <c r="T46" s="7">
        <v>1472</v>
      </c>
      <c r="U46" s="7">
        <v>76</v>
      </c>
      <c r="V46" s="7">
        <v>6</v>
      </c>
      <c r="W46" s="7"/>
      <c r="X46" s="7">
        <v>585</v>
      </c>
      <c r="Y46" s="7">
        <v>44</v>
      </c>
      <c r="Z46" s="7">
        <v>460</v>
      </c>
      <c r="AA46" s="7">
        <v>1322</v>
      </c>
      <c r="AB46" s="7"/>
      <c r="AC46" s="7">
        <v>44</v>
      </c>
      <c r="AD46" s="7"/>
      <c r="AE46" s="7"/>
      <c r="AF46" s="7">
        <v>1868</v>
      </c>
      <c r="AG46" s="7"/>
      <c r="AH46" s="7">
        <v>65</v>
      </c>
      <c r="AI46" s="7">
        <v>12</v>
      </c>
      <c r="AJ46" s="7">
        <v>1244</v>
      </c>
      <c r="AK46" s="7">
        <v>465.620074056</v>
      </c>
      <c r="AL46" s="21">
        <v>1307</v>
      </c>
      <c r="AM46" s="17">
        <v>18981.10915235599</v>
      </c>
      <c r="AN46" s="17">
        <v>14967.872781397002</v>
      </c>
      <c r="AO46" s="17">
        <v>6777.947784326</v>
      </c>
      <c r="AP46" s="17">
        <v>2580.013405715</v>
      </c>
      <c r="AQ46" s="17">
        <v>1468.944525036</v>
      </c>
      <c r="AR46" s="17">
        <v>99</v>
      </c>
      <c r="AS46" s="17">
        <v>525</v>
      </c>
      <c r="AT46" s="17">
        <v>28114.30680298599</v>
      </c>
      <c r="AU46" s="22">
        <v>96</v>
      </c>
    </row>
    <row r="47" spans="1:47" ht="12.75">
      <c r="A47" s="12" t="s">
        <v>11</v>
      </c>
      <c r="B47" s="13">
        <v>422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28</v>
      </c>
      <c r="AI47" s="14"/>
      <c r="AJ47" s="14">
        <v>20</v>
      </c>
      <c r="AK47" s="14"/>
      <c r="AL47" s="23">
        <v>6</v>
      </c>
      <c r="AM47" s="24">
        <v>14</v>
      </c>
      <c r="AN47" s="24">
        <v>46</v>
      </c>
      <c r="AO47" s="24"/>
      <c r="AP47" s="24"/>
      <c r="AQ47" s="24">
        <v>4</v>
      </c>
      <c r="AR47" s="24"/>
      <c r="AS47" s="24"/>
      <c r="AT47" s="24"/>
      <c r="AU47" s="25">
        <v>69748</v>
      </c>
    </row>
    <row r="48" spans="4:5" ht="12.75">
      <c r="D48" s="1" t="s">
        <v>23</v>
      </c>
      <c r="E48" s="1" t="s">
        <v>24</v>
      </c>
    </row>
    <row r="49" spans="2:5" ht="12.75">
      <c r="B49" s="28" t="s">
        <v>2</v>
      </c>
      <c r="C49" s="27" t="s">
        <v>13</v>
      </c>
      <c r="D49" s="29">
        <f>((SUM(D9:H47)-SUM(I4:AU8))/SUM(D4:H8))*100</f>
        <v>-0.06636161020788167</v>
      </c>
      <c r="E49" s="29">
        <f>SUM(D9:H47)-SUM(I4:AU8)</f>
        <v>-6580.537990039002</v>
      </c>
    </row>
    <row r="50" spans="2:5" ht="12.75">
      <c r="B50" s="28" t="s">
        <v>3</v>
      </c>
      <c r="C50" s="27" t="s">
        <v>14</v>
      </c>
      <c r="D50" s="29">
        <f>(((SUM(I4:I8)+SUM(I10:I47))-(SUM(D9:H9)+SUM(J9:AU9)))/(SUM(I9)))*100</f>
        <v>-0.955331567323923</v>
      </c>
      <c r="E50" s="29">
        <f>((SUM(I4:I8)+SUM(I10:I47))-(SUM(D9:H9)+SUM(J9:AU9)))</f>
        <v>-3231</v>
      </c>
    </row>
    <row r="51" spans="2:5" ht="12.75">
      <c r="B51" s="28" t="s">
        <v>4</v>
      </c>
      <c r="C51" s="27" t="s">
        <v>15</v>
      </c>
      <c r="D51" s="1">
        <f>(((SUM(J4:K9)+SUM(J12:K47))-(SUM(E10:I11)+SUM(L10:AU11)))/SUM(J10:K11))*100</f>
        <v>2.650440992574678</v>
      </c>
      <c r="E51" s="1">
        <f>((SUM(J4:K9)+SUM(J12:K47))-(SUM(E10:I11)+SUM(L10:AU11)))</f>
        <v>99513.237994793</v>
      </c>
    </row>
    <row r="52" spans="2:5" ht="12.75">
      <c r="B52" s="28" t="s">
        <v>5</v>
      </c>
      <c r="C52" s="27" t="s">
        <v>16</v>
      </c>
      <c r="D52" s="1">
        <f>(((SUM(L4:M11)+SUM(L14:M47))-(SUM(D12:K13)+SUM(N12:AU13)))/SUM(L12:M13))*100</f>
        <v>-3.384754677003439</v>
      </c>
      <c r="E52" s="1">
        <f>((SUM(L4:M11)+SUM(L14:M47))-(SUM(D12:K13)+SUM(N12:AU13)))</f>
        <v>-107044.159434106</v>
      </c>
    </row>
    <row r="53" spans="2:5" ht="12.75">
      <c r="B53" s="28" t="s">
        <v>6</v>
      </c>
      <c r="C53" s="27" t="s">
        <v>17</v>
      </c>
      <c r="D53" s="29">
        <f>(((SUM(N4:R13)+SUM(N19:R47))-(SUM(D14:M18)+SUM(S14:AU18)))/SUM(N14:R18))*100</f>
        <v>-0.44983137018490005</v>
      </c>
      <c r="E53" s="29">
        <f>(((SUM(N4:R13)+SUM(N19:R47))-(SUM(D14:M18)+SUM(S14:AU18))))</f>
        <v>-223554.96603384288</v>
      </c>
    </row>
    <row r="54" spans="2:5" ht="12.75">
      <c r="B54" s="28" t="s">
        <v>7</v>
      </c>
      <c r="C54" s="27" t="s">
        <v>18</v>
      </c>
      <c r="D54" s="29">
        <f>(((SUM(S5:U18)+SUM(S22:U47))-(SUM(D19:R21)+SUM(V19:AU21)))/SUM(S19:U21))*100</f>
        <v>-1.6314560210890159</v>
      </c>
      <c r="E54" s="29">
        <f>(((SUM(S4:U18)+SUM(S22:U47))-(SUM(D19:R21)+SUM(V19:AU21))))</f>
        <v>-298108.20893263497</v>
      </c>
    </row>
    <row r="55" spans="2:5" ht="12.75">
      <c r="B55" s="28" t="s">
        <v>8</v>
      </c>
      <c r="C55" s="27" t="s">
        <v>19</v>
      </c>
      <c r="D55" s="29">
        <f>(((SUM(V4:AA21)+SUM(V28:AA47))-(SUM(D22:U27)+SUM(AB22:AU27)))/SUM(V22:AA27))*100</f>
        <v>0.5690065725631809</v>
      </c>
      <c r="E55" s="29">
        <f>(((SUM(V4:AA21)+SUM(V28:AA47))-(SUM(D22:U27)+SUM(AB22:AU27))))</f>
        <v>603420.87209264</v>
      </c>
    </row>
    <row r="56" spans="2:5" ht="12.75">
      <c r="B56" s="28" t="s">
        <v>9</v>
      </c>
      <c r="C56" s="27" t="s">
        <v>20</v>
      </c>
      <c r="D56" s="29">
        <f>(((SUM(AB4:AE27)+SUM(AB32:AE47))-(SUM(D28:AA31)+SUM(AF28:AT31)))/SUM(AB28:AE31))*100</f>
        <v>-0.9167235573143371</v>
      </c>
      <c r="E56" s="29">
        <f>(((SUM(AB4:AE27)+SUM(AB32:AE47))-(SUM(D28:AA31)+SUM(AF28:AT31))))</f>
        <v>-42197.21798016099</v>
      </c>
    </row>
    <row r="57" spans="2:5" ht="12.75">
      <c r="B57" s="28" t="s">
        <v>10</v>
      </c>
      <c r="C57" s="27" t="s">
        <v>21</v>
      </c>
      <c r="D57" s="30">
        <f>(((SUM(AF4:AK31)+SUM(AF38:AK47))-(SUM(F32:AE37)+SUM(AL32:AU37)))/SUM(AF32:AK37))*100</f>
        <v>-0.5514175838895794</v>
      </c>
      <c r="E57" s="30">
        <f>(((SUM(AF4:AK31)+SUM(AF38:AK47))-(SUM(D32:AE37)+SUM(AL32:AU37))))</f>
        <v>-801538.209925307</v>
      </c>
    </row>
    <row r="58" spans="2:5" ht="12.75">
      <c r="B58" s="28" t="s">
        <v>11</v>
      </c>
      <c r="C58" s="27" t="s">
        <v>22</v>
      </c>
      <c r="D58" s="1">
        <f>(((SUM(AL4:AU37))-(SUM(D38:AK47)))/SUM(AL38:AU47))*100</f>
        <v>5.146016668506561</v>
      </c>
      <c r="E58" s="1">
        <f>(((SUM(AL4:AU37))-(SUM(D38:AK47))))</f>
        <v>779362.1902086579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 PNB</dc:creator>
  <cp:keywords/>
  <dc:description/>
  <cp:lastModifiedBy>Katarzyna Biala</cp:lastModifiedBy>
  <cp:lastPrinted>2005-10-14T14:37:06Z</cp:lastPrinted>
  <dcterms:created xsi:type="dcterms:W3CDTF">2005-08-26T08:09:24Z</dcterms:created>
  <dcterms:modified xsi:type="dcterms:W3CDTF">2012-02-22T14:22:58Z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-2035491992</vt:i4>
  </property>
  <property fmtid="{D5CDD505-2E9C-101B-9397-08002B2CF9AE}" pid="3" name="_NewReviewCycle">
    <vt:lpwstr/>
  </property>
  <property fmtid="{D5CDD505-2E9C-101B-9397-08002B2CF9AE}" pid="4" name="_EmailSubject">
    <vt:lpwstr>data for graph from belgrade</vt:lpwstr>
  </property>
  <property fmtid="{D5CDD505-2E9C-101B-9397-08002B2CF9AE}" pid="5" name="_AuthorEmail">
    <vt:lpwstr>Mette.Lund@eea.europa.eu</vt:lpwstr>
  </property>
  <property fmtid="{D5CDD505-2E9C-101B-9397-08002B2CF9AE}" pid="6" name="_AuthorEmailDisplayName">
    <vt:lpwstr>Mette Palitzsch Lund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