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500" windowHeight="4830" firstSheet="4" activeTab="7"/>
  </bookViews>
  <sheets>
    <sheet name="Figure 4 2008" sheetId="1" r:id="rId1"/>
    <sheet name="Figure 5 2008" sheetId="2" r:id="rId2"/>
    <sheet name="Sheet1" sheetId="3" r:id="rId3"/>
    <sheet name="Marine oil spills- Base Data" sheetId="4" r:id="rId4"/>
    <sheet name="Figure 1 Spill size data" sheetId="5" r:id="rId5"/>
    <sheet name="Figure 3 Cause type data" sheetId="6" r:id="rId6"/>
    <sheet name="Figure 6 Map data" sheetId="7" r:id="rId7"/>
    <sheet name="Figure 1 2008" sheetId="8" r:id="rId8"/>
    <sheet name="Figure 3a 2008" sheetId="9" r:id="rId9"/>
    <sheet name="Figure 3b 2008" sheetId="10" r:id="rId10"/>
    <sheet name="Marine spills manipulated data" sheetId="11" r:id="rId11"/>
    <sheet name="Graph oils spills" sheetId="12" r:id="rId12"/>
    <sheet name="Graphs" sheetId="13" r:id="rId13"/>
  </sheets>
  <definedNames>
    <definedName name="Nikos_Streftaris_Medit__Black_and_North_Sea">#REF!</definedName>
  </definedNames>
  <calcPr fullCalcOnLoad="1"/>
  <pivotCaches>
    <pivotCache cacheId="13" r:id="rId14"/>
    <pivotCache cacheId="8" r:id="rId15"/>
    <pivotCache cacheId="9" r:id="rId16"/>
    <pivotCache cacheId="14" r:id="rId17"/>
    <pivotCache cacheId="6" r:id="rId18"/>
    <pivotCache cacheId="7" r:id="rId19"/>
  </pivotCaches>
</workbook>
</file>

<file path=xl/sharedStrings.xml><?xml version="1.0" encoding="utf-8"?>
<sst xmlns="http://schemas.openxmlformats.org/spreadsheetml/2006/main" count="1666" uniqueCount="144">
  <si>
    <t>NAME</t>
  </si>
  <si>
    <t>TONNES</t>
  </si>
  <si>
    <t>LATDEG</t>
  </si>
  <si>
    <t>LATMIN</t>
  </si>
  <si>
    <t>LATNS</t>
  </si>
  <si>
    <t>LATDecimalDegrees</t>
  </si>
  <si>
    <t>LONGDEG</t>
  </si>
  <si>
    <t>LONGMIN</t>
  </si>
  <si>
    <t>LONGEW</t>
  </si>
  <si>
    <t>LONGDecimalDegrees</t>
  </si>
  <si>
    <t>CAUSE</t>
  </si>
  <si>
    <t>Spill Size Group</t>
  </si>
  <si>
    <t>UNITED KINGDOM, SOUTH COAST</t>
  </si>
  <si>
    <t>N</t>
  </si>
  <si>
    <t>W</t>
  </si>
  <si>
    <t>&lt;7 Tonnes</t>
  </si>
  <si>
    <t>UNITED KINGDOM, WEST COAST</t>
  </si>
  <si>
    <t>OTHER</t>
  </si>
  <si>
    <t>HULL FAILURE</t>
  </si>
  <si>
    <t>UNKNOWN</t>
  </si>
  <si>
    <t>UNITED KINGDOM, EAST COAST</t>
  </si>
  <si>
    <t>E</t>
  </si>
  <si>
    <t>7-700 Tonnes</t>
  </si>
  <si>
    <t>GROUNDING</t>
  </si>
  <si>
    <t>BELGIUM</t>
  </si>
  <si>
    <t>JAMBUR</t>
  </si>
  <si>
    <t>COLLISION</t>
  </si>
  <si>
    <t>&gt;700 Tonnes</t>
  </si>
  <si>
    <t>TUNISIA</t>
  </si>
  <si>
    <t>GEROI CHERNOMORYA</t>
  </si>
  <si>
    <t>NETHERLANDS</t>
  </si>
  <si>
    <t>UNITED KINGDOM, NORTH COAST</t>
  </si>
  <si>
    <t>PORTUGAL</t>
  </si>
  <si>
    <t>ROSEBAY</t>
  </si>
  <si>
    <t>VOLGONEFT 263</t>
  </si>
  <si>
    <t>FIRE/EXPLOSION</t>
  </si>
  <si>
    <t>VASILIOS V</t>
  </si>
  <si>
    <t>LEBANON</t>
  </si>
  <si>
    <t>AGIP ABRUZZO</t>
  </si>
  <si>
    <t>HAVEN</t>
  </si>
  <si>
    <t>ITALY</t>
  </si>
  <si>
    <t>SPAIN</t>
  </si>
  <si>
    <t>NORWAY</t>
  </si>
  <si>
    <t>EDITA</t>
  </si>
  <si>
    <t>AEGEAN SEA</t>
  </si>
  <si>
    <t>BRITISH TRENT</t>
  </si>
  <si>
    <t>RUSSIA</t>
  </si>
  <si>
    <t>LYRIA</t>
  </si>
  <si>
    <t>UNITED KINGDOM</t>
  </si>
  <si>
    <t>BULGARIA</t>
  </si>
  <si>
    <t>GREECE</t>
  </si>
  <si>
    <t>NASSIA</t>
  </si>
  <si>
    <t>TURKEY</t>
  </si>
  <si>
    <t>GERMANY</t>
  </si>
  <si>
    <t>SWEDEN</t>
  </si>
  <si>
    <t>CERCAL</t>
  </si>
  <si>
    <t>NEW WORLD</t>
  </si>
  <si>
    <t>DENMARK</t>
  </si>
  <si>
    <t>SEA EMPRESS</t>
  </si>
  <si>
    <t>BONA FULMAR</t>
  </si>
  <si>
    <t>UKRAINE</t>
  </si>
  <si>
    <t>SERIFOS</t>
  </si>
  <si>
    <t>GIOVANNA</t>
  </si>
  <si>
    <t>Al Samidoon</t>
  </si>
  <si>
    <t>ISRAEL</t>
  </si>
  <si>
    <t>LITHUANIA</t>
  </si>
  <si>
    <t>Marmara</t>
  </si>
  <si>
    <t>ESTONIA</t>
  </si>
  <si>
    <t>Erika</t>
  </si>
  <si>
    <t>Volgoneft 248</t>
  </si>
  <si>
    <t>Baltic Carrier</t>
  </si>
  <si>
    <t>Prestige</t>
  </si>
  <si>
    <t>Algeria</t>
  </si>
  <si>
    <t>Loading/discharging</t>
  </si>
  <si>
    <t>7-700 tonnes</t>
  </si>
  <si>
    <t>Good Hope</t>
  </si>
  <si>
    <t>EGYPT</t>
  </si>
  <si>
    <t>&gt;700 tonnes</t>
  </si>
  <si>
    <t>FRANCE</t>
  </si>
  <si>
    <t>Year</t>
  </si>
  <si>
    <t>Loading/Discharging</t>
  </si>
  <si>
    <t>Bunkering</t>
  </si>
  <si>
    <t>countRYCODE</t>
  </si>
  <si>
    <t>Haven</t>
  </si>
  <si>
    <t>Italy</t>
  </si>
  <si>
    <t>Aegean Sea</t>
  </si>
  <si>
    <t>Spain</t>
  </si>
  <si>
    <t xml:space="preserve">Braer </t>
  </si>
  <si>
    <t>UK</t>
  </si>
  <si>
    <t>Nassia</t>
  </si>
  <si>
    <t>Turkey</t>
  </si>
  <si>
    <t>Sea Empress</t>
  </si>
  <si>
    <t>France</t>
  </si>
  <si>
    <t>Accidental oil tanker spills (above 7 tonnes per spill), Europe</t>
  </si>
  <si>
    <t>Oil Spilt, Tonnes</t>
  </si>
  <si>
    <t xml:space="preserve">No of accidents &gt; 7 tonnes </t>
  </si>
  <si>
    <t>Total no of accidents</t>
  </si>
  <si>
    <t>Major accidents 1990-2004</t>
  </si>
  <si>
    <t>Accidental oil tanker spills 1990-2004</t>
  </si>
  <si>
    <t>Name</t>
  </si>
  <si>
    <t xml:space="preserve">Country </t>
  </si>
  <si>
    <t>Average number of accidents</t>
  </si>
  <si>
    <t>average no of accidents&gt; 7t</t>
  </si>
  <si>
    <t>Average no of total accidents all</t>
  </si>
  <si>
    <t>AVERAGE</t>
  </si>
  <si>
    <t>Collision</t>
  </si>
  <si>
    <t>Unknown</t>
  </si>
  <si>
    <t>Other</t>
  </si>
  <si>
    <t xml:space="preserve">Grounding </t>
  </si>
  <si>
    <t>Hull failure</t>
  </si>
  <si>
    <t>Fire/Explosion</t>
  </si>
  <si>
    <t>Causes of accidents</t>
  </si>
  <si>
    <t>%</t>
  </si>
  <si>
    <t>Oil Spilt (for accidents &gt; 7 t)</t>
  </si>
  <si>
    <t>Causes of accidents (above 7 tonnes per spill) in European Seas, 1990-2005</t>
  </si>
  <si>
    <t>Large tanker spills, 1990 - 2005</t>
  </si>
  <si>
    <t>GenMar Kestrel</t>
  </si>
  <si>
    <t>ITALY, SARDINIA</t>
  </si>
  <si>
    <t>accidents &lt; 7tns</t>
  </si>
  <si>
    <t>Total</t>
  </si>
  <si>
    <t>Causes of accidents resulting in oil spills (above 7 tonnes per spill) in European Seas, 1990-2005</t>
  </si>
  <si>
    <t xml:space="preserve">oil spilled and causes </t>
  </si>
  <si>
    <t>no of accidents &gt; 7 t</t>
  </si>
  <si>
    <t>tns of oil spilled due to accidents &gt; 7 t</t>
  </si>
  <si>
    <t>Count of Spill Size Group</t>
  </si>
  <si>
    <t>Grand Total</t>
  </si>
  <si>
    <t>Sum of TONNES</t>
  </si>
  <si>
    <t>Count of CAUSE</t>
  </si>
  <si>
    <t>Grounding</t>
  </si>
  <si>
    <t>S</t>
  </si>
  <si>
    <t>Grigoroussa I</t>
  </si>
  <si>
    <t>EGYPT, SUEZ CANAL</t>
  </si>
  <si>
    <t>Volgoneft 139</t>
  </si>
  <si>
    <t>unknown</t>
  </si>
  <si>
    <t>BUNKERING</t>
  </si>
  <si>
    <t>LOADING/DISCHARGING</t>
  </si>
  <si>
    <t xml:space="preserve">Spill </t>
  </si>
  <si>
    <t>BRAER</t>
  </si>
  <si>
    <t>2000-2004</t>
  </si>
  <si>
    <t>1990-1994</t>
  </si>
  <si>
    <t>1995-1999</t>
  </si>
  <si>
    <t>2005-2007</t>
  </si>
  <si>
    <t>Number of accidents</t>
  </si>
  <si>
    <t>Quantity of oil spilt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</si>
</sst>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_-;\-* #,##0.0_-;_-* &quot;-&quot;??_-;_-@_-"/>
    <numFmt numFmtId="179" formatCode="_-* #,##0_-;\-* #,##0_-;_-* &quot;-&quot;??_-;_-@_-"/>
    <numFmt numFmtId="180" formatCode="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809]dd\ mmmm\ yyyy"/>
    <numFmt numFmtId="186" formatCode="0.00000"/>
    <numFmt numFmtId="187" formatCode="0.0000"/>
    <numFmt numFmtId="188" formatCode="0.000"/>
    <numFmt numFmtId="189" formatCode="0.0"/>
    <numFmt numFmtId="190" formatCode="0.0%"/>
    <numFmt numFmtId="191" formatCode="0.00000000000000%"/>
    <numFmt numFmtId="192" formatCode="0.0000000000000%"/>
    <numFmt numFmtId="193" formatCode="0.000000000000%"/>
    <numFmt numFmtId="194" formatCode="0.00000000000%"/>
    <numFmt numFmtId="195" formatCode="0.0000000000%"/>
    <numFmt numFmtId="196" formatCode="0.000000000%"/>
    <numFmt numFmtId="197" formatCode="0.00000000%"/>
    <numFmt numFmtId="198" formatCode="0.0000000%"/>
    <numFmt numFmtId="199" formatCode="0.000000%"/>
    <numFmt numFmtId="200" formatCode="0.00000%"/>
    <numFmt numFmtId="201" formatCode="0.0000%"/>
    <numFmt numFmtId="202" formatCode="0.000%"/>
    <numFmt numFmtId="203" formatCode="0.0000000"/>
    <numFmt numFmtId="204" formatCode="0.000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11.5"/>
      <name val="Arial"/>
      <family val="0"/>
    </font>
    <font>
      <sz val="10"/>
      <color indexed="10"/>
      <name val="MS Sans Serif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5.75"/>
      <name val="Arial"/>
      <family val="0"/>
    </font>
    <font>
      <b/>
      <sz val="8"/>
      <name val="Arial"/>
      <family val="2"/>
    </font>
    <font>
      <sz val="8"/>
      <name val="MS Sans Serif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80" fontId="6" fillId="0" borderId="0" applyBorder="0" applyProtection="0">
      <alignment horizontal="right"/>
    </xf>
  </cellStyleXfs>
  <cellXfs count="75">
    <xf numFmtId="0" fontId="0" fillId="0" borderId="0" xfId="0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1" fillId="2" borderId="1" xfId="0" applyNumberFormat="1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0" applyNumberFormat="1" applyFont="1" applyFill="1" applyBorder="1" applyAlignment="1">
      <alignment/>
    </xf>
    <xf numFmtId="179" fontId="1" fillId="2" borderId="1" xfId="15" applyNumberFormat="1" applyFont="1" applyFill="1" applyBorder="1" applyAlignment="1" quotePrefix="1">
      <alignment/>
    </xf>
    <xf numFmtId="179" fontId="0" fillId="0" borderId="1" xfId="15" applyNumberFormat="1" applyBorder="1" applyAlignment="1">
      <alignment/>
    </xf>
    <xf numFmtId="179" fontId="0" fillId="0" borderId="1" xfId="15" applyNumberFormat="1" applyBorder="1" applyAlignment="1" quotePrefix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 quotePrefix="1">
      <alignment/>
    </xf>
    <xf numFmtId="179" fontId="0" fillId="0" borderId="1" xfId="15" applyNumberFormat="1" applyFill="1" applyBorder="1" applyAlignment="1" quotePrefix="1">
      <alignment/>
    </xf>
    <xf numFmtId="0" fontId="0" fillId="0" borderId="1" xfId="0" applyFill="1" applyBorder="1" applyAlignment="1">
      <alignment/>
    </xf>
    <xf numFmtId="0" fontId="9" fillId="0" borderId="0" xfId="0" applyFont="1" applyAlignment="1">
      <alignment/>
    </xf>
    <xf numFmtId="0" fontId="1" fillId="3" borderId="0" xfId="0" applyFont="1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Fill="1" applyBorder="1" applyAlignment="1" quotePrefix="1">
      <alignment/>
    </xf>
    <xf numFmtId="19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22" applyNumberFormat="1" applyAlignment="1">
      <alignment/>
    </xf>
    <xf numFmtId="10" fontId="0" fillId="4" borderId="0" xfId="22" applyNumberFormat="1" applyFill="1" applyAlignment="1">
      <alignment/>
    </xf>
    <xf numFmtId="10" fontId="0" fillId="5" borderId="0" xfId="22" applyNumberFormat="1" applyFill="1" applyAlignment="1">
      <alignment/>
    </xf>
    <xf numFmtId="0" fontId="0" fillId="6" borderId="0" xfId="0" applyFill="1" applyAlignment="1">
      <alignment/>
    </xf>
    <xf numFmtId="10" fontId="0" fillId="6" borderId="0" xfId="22" applyNumberFormat="1" applyFill="1" applyAlignment="1">
      <alignment/>
    </xf>
    <xf numFmtId="3" fontId="0" fillId="6" borderId="0" xfId="0" applyNumberFormat="1" applyFill="1" applyAlignment="1">
      <alignment/>
    </xf>
    <xf numFmtId="9" fontId="0" fillId="0" borderId="0" xfId="22" applyNumberFormat="1" applyAlignment="1">
      <alignment/>
    </xf>
    <xf numFmtId="0" fontId="14" fillId="0" borderId="1" xfId="21" applyNumberFormat="1" applyFont="1" applyFill="1" applyBorder="1" applyAlignment="1">
      <alignment horizontal="right" wrapText="1"/>
      <protection/>
    </xf>
    <xf numFmtId="0" fontId="14" fillId="0" borderId="1" xfId="21" applyFont="1" applyFill="1" applyBorder="1" applyAlignment="1">
      <alignment wrapText="1"/>
      <protection/>
    </xf>
    <xf numFmtId="0" fontId="14" fillId="0" borderId="1" xfId="21" applyFont="1" applyFill="1" applyBorder="1" applyAlignment="1">
      <alignment horizontal="right" wrapText="1"/>
      <protection/>
    </xf>
    <xf numFmtId="2" fontId="14" fillId="0" borderId="1" xfId="21" applyNumberFormat="1" applyFont="1" applyFill="1" applyBorder="1" applyAlignment="1">
      <alignment horizontal="right" wrapText="1"/>
      <protection/>
    </xf>
    <xf numFmtId="0" fontId="14" fillId="0" borderId="1" xfId="21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7" xfId="0" applyNumberFormat="1" applyBorder="1" applyAlignment="1">
      <alignment/>
    </xf>
    <xf numFmtId="9" fontId="0" fillId="0" borderId="0" xfId="22" applyAlignment="1">
      <alignment/>
    </xf>
    <xf numFmtId="179" fontId="0" fillId="0" borderId="1" xfId="15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14" fillId="0" borderId="0" xfId="21" applyNumberFormat="1" applyFont="1" applyFill="1" applyBorder="1" applyAlignment="1">
      <alignment horizontal="right" wrapText="1"/>
      <protection/>
    </xf>
    <xf numFmtId="2" fontId="14" fillId="0" borderId="0" xfId="21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179" fontId="0" fillId="0" borderId="0" xfId="0" applyNumberFormat="1" applyAlignment="1">
      <alignment/>
    </xf>
    <xf numFmtId="0" fontId="4" fillId="0" borderId="0" xfId="2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  <cellStyle name="TableValues" xfId="23"/>
  </cellStyles>
  <dxfs count="1">
    <dxf>
      <numFmt numFmtId="1" formatCode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6.xml" /><Relationship Id="rId18" Type="http://schemas.openxmlformats.org/officeDocument/2006/relationships/pivotCacheDefinition" Target="pivotCache/pivotCacheDefinition2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Grounding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2">
                <c:v>1</c:v>
              </c:pt>
              <c:pt idx="3">
                <c:v>5</c:v>
              </c:pt>
              <c:pt idx="4">
                <c:v>1</c:v>
              </c:pt>
              <c:pt idx="5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2</c:v>
              </c:pt>
              <c:pt idx="14">
                <c:v>2</c:v>
              </c:pt>
              <c:pt idx="16">
                <c:v>2</c:v>
              </c:pt>
              <c:pt idx="17">
                <c:v>3</c:v>
              </c:pt>
            </c:numLit>
          </c:val>
        </c:ser>
        <c:ser>
          <c:idx val="1"/>
          <c:order val="1"/>
          <c:tx>
            <c:v>Hull failure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3</c:v>
              </c:pt>
              <c:pt idx="1">
                <c:v>2</c:v>
              </c:pt>
              <c:pt idx="3">
                <c:v>1</c:v>
              </c:pt>
              <c:pt idx="4">
                <c:v>1</c:v>
              </c:pt>
              <c:pt idx="9">
                <c:v>2</c:v>
              </c:pt>
              <c:pt idx="10">
                <c:v>2</c:v>
              </c:pt>
              <c:pt idx="12">
                <c:v>1</c:v>
              </c:pt>
            </c:numLit>
          </c:val>
        </c:ser>
        <c:ser>
          <c:idx val="2"/>
          <c:order val="2"/>
          <c:tx>
            <c:v>Collision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5</c:v>
              </c:pt>
              <c:pt idx="1">
                <c:v>2</c:v>
              </c:pt>
              <c:pt idx="2">
                <c:v>7</c:v>
              </c:pt>
              <c:pt idx="3">
                <c:v>4</c:v>
              </c:pt>
              <c:pt idx="4">
                <c:v>6</c:v>
              </c:pt>
              <c:pt idx="5">
                <c:v>1</c:v>
              </c:pt>
              <c:pt idx="7">
                <c:v>1</c:v>
              </c:pt>
              <c:pt idx="9">
                <c:v>1</c:v>
              </c:pt>
              <c:pt idx="11">
                <c:v>2</c:v>
              </c:pt>
              <c:pt idx="15">
                <c:v>4</c:v>
              </c:pt>
              <c:pt idx="16">
                <c:v>2</c:v>
              </c:pt>
            </c:numLit>
          </c:val>
        </c:ser>
        <c:ser>
          <c:idx val="3"/>
          <c:order val="3"/>
          <c:tx>
            <c:v>Fire/Explosion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1</c:v>
              </c:pt>
              <c:pt idx="1">
                <c:v>1</c:v>
              </c:pt>
              <c:pt idx="3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val>
        </c:ser>
        <c:ser>
          <c:idx val="4"/>
          <c:order val="4"/>
          <c:tx>
            <c:v>Loading/Discharging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5</c:v>
              </c:pt>
              <c:pt idx="1">
                <c:v>2</c:v>
              </c:pt>
              <c:pt idx="2">
                <c:v>2</c:v>
              </c:pt>
              <c:pt idx="7">
                <c:v>1</c:v>
              </c:pt>
              <c:pt idx="8">
                <c:v>1</c:v>
              </c:pt>
              <c:pt idx="11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</c:numLit>
          </c:val>
        </c:ser>
        <c:ser>
          <c:idx val="5"/>
          <c:order val="5"/>
          <c:tx>
            <c:v>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2</c:v>
              </c:pt>
              <c:pt idx="11">
                <c:v>1</c:v>
              </c:pt>
              <c:pt idx="13">
                <c:v>1</c:v>
              </c:pt>
              <c:pt idx="14">
                <c:v>1</c:v>
              </c:pt>
              <c:pt idx="17">
                <c:v>1</c:v>
              </c:pt>
            </c:numLit>
          </c:val>
        </c:ser>
        <c:ser>
          <c:idx val="6"/>
          <c:order val="6"/>
          <c:tx>
            <c:v>Unknown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1</c:v>
              </c:pt>
              <c:pt idx="1">
                <c:v>2</c:v>
              </c:pt>
              <c:pt idx="2">
                <c:v>2</c:v>
              </c:pt>
              <c:pt idx="5">
                <c:v>1</c:v>
              </c:pt>
            </c:numLit>
          </c:val>
        </c:ser>
        <c:overlap val="100"/>
        <c:axId val="1796048"/>
        <c:axId val="16164433"/>
      </c:barChart>
      <c:catAx>
        <c:axId val="179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60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[0]Sheet1!PivotTable2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Collision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3768.300003051758</c:v>
              </c:pt>
              <c:pt idx="1">
                <c:v>2150</c:v>
              </c:pt>
              <c:pt idx="2">
                <c:v>2064</c:v>
              </c:pt>
              <c:pt idx="3">
                <c:v>6445.600006103516</c:v>
              </c:pt>
              <c:pt idx="4">
                <c:v>44820</c:v>
              </c:pt>
              <c:pt idx="5">
                <c:v>100</c:v>
              </c:pt>
              <c:pt idx="7">
                <c:v>7000</c:v>
              </c:pt>
              <c:pt idx="9">
                <c:v>40</c:v>
              </c:pt>
              <c:pt idx="11">
                <c:v>2471</c:v>
              </c:pt>
              <c:pt idx="15">
                <c:v>1530</c:v>
              </c:pt>
              <c:pt idx="16">
                <c:v>45</c:v>
              </c:pt>
            </c:numLit>
          </c:val>
        </c:ser>
        <c:ser>
          <c:idx val="1"/>
          <c:order val="1"/>
          <c:tx>
            <c:v>Fire/Explosion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200</c:v>
              </c:pt>
              <c:pt idx="1">
                <c:v>144000</c:v>
              </c:pt>
              <c:pt idx="3">
                <c:v>300</c:v>
              </c:pt>
              <c:pt idx="7">
                <c:v>10</c:v>
              </c:pt>
              <c:pt idx="8">
                <c:v>3000</c:v>
              </c:pt>
              <c:pt idx="9">
                <c:v>1500</c:v>
              </c:pt>
            </c:numLit>
          </c:val>
        </c:ser>
        <c:ser>
          <c:idx val="2"/>
          <c:order val="2"/>
          <c:tx>
            <c:v>Grounding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2">
                <c:v>73500</c:v>
              </c:pt>
              <c:pt idx="3">
                <c:v>84408</c:v>
              </c:pt>
              <c:pt idx="4">
                <c:v>1700</c:v>
              </c:pt>
              <c:pt idx="5">
                <c:v>370</c:v>
              </c:pt>
              <c:pt idx="6">
                <c:v>72360</c:v>
              </c:pt>
              <c:pt idx="7">
                <c:v>1090</c:v>
              </c:pt>
              <c:pt idx="8">
                <c:v>40</c:v>
              </c:pt>
              <c:pt idx="9">
                <c:v>85</c:v>
              </c:pt>
              <c:pt idx="14">
                <c:v>9060</c:v>
              </c:pt>
              <c:pt idx="16">
                <c:v>3600</c:v>
              </c:pt>
              <c:pt idx="17">
                <c:v>30</c:v>
              </c:pt>
            </c:numLit>
          </c:val>
        </c:ser>
        <c:ser>
          <c:idx val="3"/>
          <c:order val="3"/>
          <c:tx>
            <c:v>Hull failure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242</c:v>
              </c:pt>
              <c:pt idx="1">
                <c:v>57.09999990463257</c:v>
              </c:pt>
              <c:pt idx="3">
                <c:v>100</c:v>
              </c:pt>
              <c:pt idx="4">
                <c:v>25</c:v>
              </c:pt>
              <c:pt idx="9">
                <c:v>21378</c:v>
              </c:pt>
              <c:pt idx="10">
                <c:v>308.80000019073486</c:v>
              </c:pt>
              <c:pt idx="12">
                <c:v>62657</c:v>
              </c:pt>
            </c:numLit>
          </c:val>
        </c:ser>
        <c:ser>
          <c:idx val="4"/>
          <c:order val="4"/>
          <c:tx>
            <c:v>Loading/Discharging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1168</c:v>
              </c:pt>
              <c:pt idx="1">
                <c:v>110</c:v>
              </c:pt>
              <c:pt idx="2">
                <c:v>1028.6000061035156</c:v>
              </c:pt>
              <c:pt idx="7">
                <c:v>50</c:v>
              </c:pt>
              <c:pt idx="8">
                <c:v>150</c:v>
              </c:pt>
              <c:pt idx="11">
                <c:v>157</c:v>
              </c:pt>
              <c:pt idx="13">
                <c:v>20</c:v>
              </c:pt>
              <c:pt idx="14">
                <c:v>30</c:v>
              </c:pt>
              <c:pt idx="15">
                <c:v>600</c:v>
              </c:pt>
            </c:numLit>
          </c:val>
        </c:ser>
        <c:ser>
          <c:idx val="5"/>
          <c:order val="5"/>
          <c:tx>
            <c:v>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391.4000015258789</c:v>
              </c:pt>
              <c:pt idx="1">
                <c:v>15</c:v>
              </c:pt>
              <c:pt idx="2">
                <c:v>177.39999961853027</c:v>
              </c:pt>
              <c:pt idx="3">
                <c:v>14</c:v>
              </c:pt>
              <c:pt idx="4">
                <c:v>60</c:v>
              </c:pt>
              <c:pt idx="6">
                <c:v>30</c:v>
              </c:pt>
              <c:pt idx="7">
                <c:v>40</c:v>
              </c:pt>
              <c:pt idx="8">
                <c:v>60</c:v>
              </c:pt>
              <c:pt idx="9">
                <c:v>110</c:v>
              </c:pt>
              <c:pt idx="11">
                <c:v>10</c:v>
              </c:pt>
              <c:pt idx="13">
                <c:v>275</c:v>
              </c:pt>
              <c:pt idx="14">
                <c:v>1353</c:v>
              </c:pt>
              <c:pt idx="17">
                <c:v>1200</c:v>
              </c:pt>
            </c:numLit>
          </c:val>
        </c:ser>
        <c:ser>
          <c:idx val="6"/>
          <c:order val="6"/>
          <c:tx>
            <c:v>Unknown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</c:strLit>
          </c:cat>
          <c:val>
            <c:numLit>
              <c:ptCount val="18"/>
              <c:pt idx="0">
                <c:v>26</c:v>
              </c:pt>
              <c:pt idx="1">
                <c:v>190</c:v>
              </c:pt>
              <c:pt idx="2">
                <c:v>144</c:v>
              </c:pt>
            </c:numLit>
          </c:val>
        </c:ser>
        <c:overlap val="100"/>
        <c:axId val="11262170"/>
        <c:axId val="34250667"/>
      </c:barChart>
      <c:catAx>
        <c:axId val="1126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Oil spilt -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62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'Figure 1 Spill size data'!$H$4</c:f>
              <c:strCache>
                <c:ptCount val="1"/>
                <c:pt idx="0">
                  <c:v>Quantity of oil spilt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 Spill size data'!$A$5:$A$22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 Spill size data'!$H$5:$H$22</c:f>
              <c:numCache>
                <c:ptCount val="18"/>
                <c:pt idx="0">
                  <c:v>5795.700004577637</c:v>
                </c:pt>
                <c:pt idx="1">
                  <c:v>146522.09999990463</c:v>
                </c:pt>
                <c:pt idx="2">
                  <c:v>76914.00000572205</c:v>
                </c:pt>
                <c:pt idx="3">
                  <c:v>91267.60000610352</c:v>
                </c:pt>
                <c:pt idx="4">
                  <c:v>46605</c:v>
                </c:pt>
                <c:pt idx="5">
                  <c:v>470</c:v>
                </c:pt>
                <c:pt idx="6">
                  <c:v>72390</c:v>
                </c:pt>
                <c:pt idx="7">
                  <c:v>8190</c:v>
                </c:pt>
                <c:pt idx="8">
                  <c:v>3250</c:v>
                </c:pt>
                <c:pt idx="9">
                  <c:v>23113</c:v>
                </c:pt>
                <c:pt idx="10">
                  <c:v>308.80000019073486</c:v>
                </c:pt>
                <c:pt idx="11">
                  <c:v>2638</c:v>
                </c:pt>
                <c:pt idx="12">
                  <c:v>62657</c:v>
                </c:pt>
                <c:pt idx="13">
                  <c:v>295</c:v>
                </c:pt>
                <c:pt idx="14">
                  <c:v>10443</c:v>
                </c:pt>
                <c:pt idx="15">
                  <c:v>2130</c:v>
                </c:pt>
                <c:pt idx="16">
                  <c:v>3645</c:v>
                </c:pt>
                <c:pt idx="17">
                  <c:v>1230</c:v>
                </c:pt>
              </c:numCache>
            </c:numRef>
          </c:val>
        </c:ser>
        <c:axId val="39820548"/>
        <c:axId val="22840613"/>
      </c:barChart>
      <c:lineChart>
        <c:grouping val="standard"/>
        <c:varyColors val="0"/>
        <c:ser>
          <c:idx val="1"/>
          <c:order val="0"/>
          <c:tx>
            <c:strRef>
              <c:f>'Figure 1 Spill size data'!$G$4</c:f>
              <c:strCache>
                <c:ptCount val="1"/>
                <c:pt idx="0">
                  <c:v>Number of accidents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'Figure 1 Spill size data'!$A$5:$A$22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'Figure 1 Spill size data'!$G$5:$G$22</c:f>
              <c:numCache>
                <c:ptCount val="18"/>
                <c:pt idx="0">
                  <c:v>19</c:v>
                </c:pt>
                <c:pt idx="1">
                  <c:v>10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4</c:v>
                </c:pt>
                <c:pt idx="6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axId val="4238926"/>
        <c:axId val="38150335"/>
      </c:lineChart>
      <c:catAx>
        <c:axId val="39820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40613"/>
        <c:crosses val="autoZero"/>
        <c:auto val="1"/>
        <c:lblOffset val="100"/>
        <c:noMultiLvlLbl val="0"/>
      </c:catAx>
      <c:valAx>
        <c:axId val="2284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Tonnes of oil split (for accidents &gt;7 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20548"/>
        <c:crossesAt val="1"/>
        <c:crossBetween val="between"/>
        <c:dispUnits/>
      </c:valAx>
      <c:catAx>
        <c:axId val="4238926"/>
        <c:scaling>
          <c:orientation val="minMax"/>
        </c:scaling>
        <c:axPos val="b"/>
        <c:delete val="1"/>
        <c:majorTickMark val="in"/>
        <c:minorTickMark val="none"/>
        <c:tickLblPos val="nextTo"/>
        <c:crossAx val="38150335"/>
        <c:crosses val="autoZero"/>
        <c:auto val="1"/>
        <c:lblOffset val="100"/>
        <c:noMultiLvlLbl val="0"/>
      </c:catAx>
      <c:valAx>
        <c:axId val="38150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 of accidents (&gt; 7tonnes oil spilt)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89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3 Cause type data'!$F$19:$F$26</c:f>
              <c:strCache>
                <c:ptCount val="8"/>
                <c:pt idx="0">
                  <c:v>BUNKERING</c:v>
                </c:pt>
                <c:pt idx="1">
                  <c:v>COLLISION</c:v>
                </c:pt>
                <c:pt idx="2">
                  <c:v>FIRE/EXPLOSION</c:v>
                </c:pt>
                <c:pt idx="3">
                  <c:v>GROUNDING</c:v>
                </c:pt>
                <c:pt idx="4">
                  <c:v>HULL FAILURE</c:v>
                </c:pt>
                <c:pt idx="5">
                  <c:v>LOADING/DISCHARGING</c:v>
                </c:pt>
                <c:pt idx="6">
                  <c:v>OTHER</c:v>
                </c:pt>
                <c:pt idx="7">
                  <c:v>UNKNOWN</c:v>
                </c:pt>
              </c:strCache>
            </c:strRef>
          </c:cat>
          <c:val>
            <c:numRef>
              <c:f>'Figure 3 Cause type data'!$H$19:$H$26</c:f>
              <c:numCache>
                <c:ptCount val="8"/>
                <c:pt idx="0">
                  <c:v>0</c:v>
                </c:pt>
                <c:pt idx="1">
                  <c:v>0.12625635415764666</c:v>
                </c:pt>
                <c:pt idx="2">
                  <c:v>0.2671080166025945</c:v>
                </c:pt>
                <c:pt idx="3">
                  <c:v>0.44140312282580146</c:v>
                </c:pt>
                <c:pt idx="4">
                  <c:v>0.15195077941475435</c:v>
                </c:pt>
                <c:pt idx="5">
                  <c:v>0.005939796828700457</c:v>
                </c:pt>
                <c:pt idx="6">
                  <c:v>0.006696611829606425</c:v>
                </c:pt>
                <c:pt idx="7">
                  <c:v>0.0006453183408961414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3 Cause type data'!$F$5:$F$12</c:f>
              <c:strCache>
                <c:ptCount val="8"/>
                <c:pt idx="0">
                  <c:v>BUNKERING</c:v>
                </c:pt>
                <c:pt idx="1">
                  <c:v>COLLISION</c:v>
                </c:pt>
                <c:pt idx="2">
                  <c:v>FIRE/EXPLOSION</c:v>
                </c:pt>
                <c:pt idx="3">
                  <c:v>GROUNDING</c:v>
                </c:pt>
                <c:pt idx="4">
                  <c:v>HULL FAILURE</c:v>
                </c:pt>
                <c:pt idx="5">
                  <c:v>LOADING/DISCHARGING</c:v>
                </c:pt>
                <c:pt idx="6">
                  <c:v>OTHER</c:v>
                </c:pt>
                <c:pt idx="7">
                  <c:v>UNKNOWN</c:v>
                </c:pt>
              </c:strCache>
            </c:strRef>
          </c:cat>
          <c:val>
            <c:numRef>
              <c:f>'Figure 3 Cause type data'!$H$5:$H$12</c:f>
              <c:numCache>
                <c:ptCount val="8"/>
                <c:pt idx="0">
                  <c:v>0</c:v>
                </c:pt>
                <c:pt idx="1">
                  <c:v>0.3017241379310345</c:v>
                </c:pt>
                <c:pt idx="2">
                  <c:v>0.05172413793103448</c:v>
                </c:pt>
                <c:pt idx="3">
                  <c:v>0.1896551724137931</c:v>
                </c:pt>
                <c:pt idx="4">
                  <c:v>0.10344827586206896</c:v>
                </c:pt>
                <c:pt idx="5">
                  <c:v>0.12931034482758622</c:v>
                </c:pt>
                <c:pt idx="6">
                  <c:v>0.1724137931034483</c:v>
                </c:pt>
                <c:pt idx="7">
                  <c:v>0.05172413793103448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'Marine spills manipulated data'!$B$2</c:f>
              <c:strCache>
                <c:ptCount val="1"/>
                <c:pt idx="0">
                  <c:v>Oil Spilt (for accidents &gt; 7 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'Marine spills manipulated data'!$A$3:$A$18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'Marine spills manipulated data'!$B$3:$B$18</c:f>
              <c:numCache>
                <c:ptCount val="16"/>
                <c:pt idx="0">
                  <c:v>5795.700004577637</c:v>
                </c:pt>
                <c:pt idx="1">
                  <c:v>146522.09999990463</c:v>
                </c:pt>
                <c:pt idx="2">
                  <c:v>76914.00000572205</c:v>
                </c:pt>
                <c:pt idx="3">
                  <c:v>91267.60000610352</c:v>
                </c:pt>
                <c:pt idx="4">
                  <c:v>46605</c:v>
                </c:pt>
                <c:pt idx="5">
                  <c:v>470</c:v>
                </c:pt>
                <c:pt idx="6">
                  <c:v>72390</c:v>
                </c:pt>
                <c:pt idx="7">
                  <c:v>8190</c:v>
                </c:pt>
                <c:pt idx="8">
                  <c:v>3250</c:v>
                </c:pt>
                <c:pt idx="9">
                  <c:v>23113</c:v>
                </c:pt>
                <c:pt idx="10">
                  <c:v>308.80000019073486</c:v>
                </c:pt>
                <c:pt idx="11">
                  <c:v>2638</c:v>
                </c:pt>
                <c:pt idx="12">
                  <c:v>62657</c:v>
                </c:pt>
                <c:pt idx="13">
                  <c:v>295</c:v>
                </c:pt>
                <c:pt idx="14">
                  <c:v>10443</c:v>
                </c:pt>
                <c:pt idx="15">
                  <c:v>2130</c:v>
                </c:pt>
              </c:numCache>
            </c:numRef>
          </c:val>
        </c:ser>
        <c:axId val="7808696"/>
        <c:axId val="3169401"/>
      </c:barChart>
      <c:lineChart>
        <c:grouping val="standard"/>
        <c:varyColors val="0"/>
        <c:ser>
          <c:idx val="0"/>
          <c:order val="1"/>
          <c:tx>
            <c:strRef>
              <c:f>'Marine spills manipulated data'!$C$2</c:f>
              <c:strCache>
                <c:ptCount val="1"/>
                <c:pt idx="0">
                  <c:v>No of accidents &gt; 7 tonnes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'Marine spills manipulated data'!$A$3:$A$18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'Marine spills manipulated data'!$C$3:$C$18</c:f>
              <c:numCache>
                <c:ptCount val="16"/>
                <c:pt idx="0">
                  <c:v>19</c:v>
                </c:pt>
                <c:pt idx="1">
                  <c:v>10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</c:ser>
        <c:axId val="28524610"/>
        <c:axId val="55394899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9401"/>
        <c:crosses val="autoZero"/>
        <c:auto val="0"/>
        <c:lblOffset val="100"/>
        <c:tickLblSkip val="1"/>
        <c:noMultiLvlLbl val="0"/>
      </c:catAx>
      <c:valAx>
        <c:axId val="316940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tonnes of oil spilt (for accidents &gt; 7 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7808696"/>
        <c:crossesAt val="1"/>
        <c:crossBetween val="between"/>
        <c:dispUnits/>
        <c:majorUnit val="25000"/>
      </c:valAx>
      <c:catAx>
        <c:axId val="28524610"/>
        <c:scaling>
          <c:orientation val="minMax"/>
        </c:scaling>
        <c:axPos val="b"/>
        <c:delete val="1"/>
        <c:majorTickMark val="in"/>
        <c:minorTickMark val="none"/>
        <c:tickLblPos val="nextTo"/>
        <c:crossAx val="55394899"/>
        <c:crosses val="autoZero"/>
        <c:auto val="0"/>
        <c:lblOffset val="100"/>
        <c:tickLblSkip val="1"/>
        <c:noMultiLvlLbl val="0"/>
      </c:catAx>
      <c:valAx>
        <c:axId val="55394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 of accidents &gt; 7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246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605"/>
          <c:w val="0.921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 spills manipulated data'!$B$2</c:f>
              <c:strCache>
                <c:ptCount val="1"/>
                <c:pt idx="0">
                  <c:v>Oil Spilt (for accidents &gt; 7 t)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/>
                      <a:t>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'Marine spills manipulated data'!$A$3:$A$18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'Marine spills manipulated data'!$B$3:$B$18</c:f>
              <c:numCache>
                <c:ptCount val="16"/>
                <c:pt idx="0">
                  <c:v>5795.700004577637</c:v>
                </c:pt>
                <c:pt idx="1">
                  <c:v>146522.09999990463</c:v>
                </c:pt>
                <c:pt idx="2">
                  <c:v>76914.00000572205</c:v>
                </c:pt>
                <c:pt idx="3">
                  <c:v>91267.60000610352</c:v>
                </c:pt>
                <c:pt idx="4">
                  <c:v>46605</c:v>
                </c:pt>
                <c:pt idx="5">
                  <c:v>470</c:v>
                </c:pt>
                <c:pt idx="6">
                  <c:v>72390</c:v>
                </c:pt>
                <c:pt idx="7">
                  <c:v>8190</c:v>
                </c:pt>
                <c:pt idx="8">
                  <c:v>3250</c:v>
                </c:pt>
                <c:pt idx="9">
                  <c:v>23113</c:v>
                </c:pt>
                <c:pt idx="10">
                  <c:v>308.80000019073486</c:v>
                </c:pt>
                <c:pt idx="11">
                  <c:v>2638</c:v>
                </c:pt>
                <c:pt idx="12">
                  <c:v>62657</c:v>
                </c:pt>
                <c:pt idx="13">
                  <c:v>295</c:v>
                </c:pt>
                <c:pt idx="14">
                  <c:v>10443</c:v>
                </c:pt>
                <c:pt idx="15">
                  <c:v>2130</c:v>
                </c:pt>
              </c:numCache>
            </c:numRef>
          </c:val>
        </c:ser>
        <c:axId val="28792044"/>
        <c:axId val="57801805"/>
      </c:bar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/>
            </a:pPr>
          </a:p>
        </c:tx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Oil spilt,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92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27625"/>
          <c:w val="0.53"/>
          <c:h val="0.373"/>
        </c:manualLayout>
      </c:layout>
      <c:pie3DChart>
        <c:varyColors val="1"/>
        <c:ser>
          <c:idx val="0"/>
          <c:order val="0"/>
          <c:tx>
            <c:strRef>
              <c:f>'Marine spills manipulated data'!$B$54</c:f>
              <c:strCache>
                <c:ptCount val="1"/>
                <c:pt idx="0">
                  <c:v>no of accidents &gt; 7 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Load/Discharge
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'Marine spills manipulated data'!$A$55:$A$61</c:f>
              <c:strCache>
                <c:ptCount val="7"/>
                <c:pt idx="0">
                  <c:v>Collision</c:v>
                </c:pt>
                <c:pt idx="1">
                  <c:v>Other</c:v>
                </c:pt>
                <c:pt idx="2">
                  <c:v>Grounding </c:v>
                </c:pt>
                <c:pt idx="3">
                  <c:v>Loading/Discharging</c:v>
                </c:pt>
                <c:pt idx="4">
                  <c:v>Hull failure</c:v>
                </c:pt>
                <c:pt idx="5">
                  <c:v>Fire/Explosion</c:v>
                </c:pt>
                <c:pt idx="6">
                  <c:v>Unknown</c:v>
                </c:pt>
              </c:strCache>
            </c:strRef>
          </c:cat>
          <c:val>
            <c:numRef>
              <c:f>'Marine spills manipulated data'!$B$55:$B$61</c:f>
              <c:numCache>
                <c:ptCount val="7"/>
                <c:pt idx="0">
                  <c:v>32</c:v>
                </c:pt>
                <c:pt idx="1">
                  <c:v>19</c:v>
                </c:pt>
                <c:pt idx="2">
                  <c:v>17</c:v>
                </c:pt>
                <c:pt idx="3">
                  <c:v>15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25"/>
          <c:y val="0.36375"/>
          <c:w val="0.57275"/>
          <c:h val="0.39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/>
                      <a:t>Load/Discharge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'Marine spills manipulated data'!$A$67:$A$73</c:f>
              <c:strCache>
                <c:ptCount val="7"/>
                <c:pt idx="0">
                  <c:v>Grounding </c:v>
                </c:pt>
                <c:pt idx="1">
                  <c:v>Fire/Explosion</c:v>
                </c:pt>
                <c:pt idx="2">
                  <c:v>Hull failure</c:v>
                </c:pt>
                <c:pt idx="3">
                  <c:v>Collision</c:v>
                </c:pt>
                <c:pt idx="4">
                  <c:v>Loading/Discharging</c:v>
                </c:pt>
                <c:pt idx="5">
                  <c:v>Other</c:v>
                </c:pt>
                <c:pt idx="6">
                  <c:v>Unknown</c:v>
                </c:pt>
              </c:strCache>
            </c:strRef>
          </c:cat>
          <c:val>
            <c:numRef>
              <c:f>'Marine spills manipulated data'!$B$67:$B$73</c:f>
              <c:numCache>
                <c:ptCount val="7"/>
                <c:pt idx="0">
                  <c:v>242613</c:v>
                </c:pt>
                <c:pt idx="1">
                  <c:v>149010</c:v>
                </c:pt>
                <c:pt idx="2">
                  <c:v>84768</c:v>
                </c:pt>
                <c:pt idx="3">
                  <c:v>70389</c:v>
                </c:pt>
                <c:pt idx="4">
                  <c:v>3314</c:v>
                </c:pt>
                <c:pt idx="5">
                  <c:v>2536</c:v>
                </c:pt>
                <c:pt idx="6">
                  <c:v>360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0.27275</cdr:y>
    </cdr:from>
    <cdr:to>
      <cdr:x>0.2935</cdr:x>
      <cdr:y>0.336</cdr:y>
    </cdr:to>
    <cdr:sp>
      <cdr:nvSpPr>
        <cdr:cNvPr id="1" name="AutoShape 1"/>
        <cdr:cNvSpPr>
          <a:spLocks/>
        </cdr:cNvSpPr>
      </cdr:nvSpPr>
      <cdr:spPr>
        <a:xfrm>
          <a:off x="1819275" y="1552575"/>
          <a:ext cx="904875" cy="361950"/>
        </a:xfrm>
        <a:prstGeom prst="wedgeRectCallout">
          <a:avLst>
            <a:gd name="adj1" fmla="val -90143"/>
            <a:gd name="adj2" fmla="val 37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HAVEN
144 000 tonnes</a:t>
          </a:r>
        </a:p>
      </cdr:txBody>
    </cdr:sp>
  </cdr:relSizeAnchor>
  <cdr:relSizeAnchor xmlns:cdr="http://schemas.openxmlformats.org/drawingml/2006/chartDrawing">
    <cdr:from>
      <cdr:x>0.25675</cdr:x>
      <cdr:y>0.50125</cdr:y>
    </cdr:from>
    <cdr:to>
      <cdr:x>0.34725</cdr:x>
      <cdr:y>0.55675</cdr:y>
    </cdr:to>
    <cdr:sp>
      <cdr:nvSpPr>
        <cdr:cNvPr id="2" name="AutoShape 2"/>
        <cdr:cNvSpPr>
          <a:spLocks/>
        </cdr:cNvSpPr>
      </cdr:nvSpPr>
      <cdr:spPr>
        <a:xfrm>
          <a:off x="2381250" y="2857500"/>
          <a:ext cx="838200" cy="314325"/>
        </a:xfrm>
        <a:prstGeom prst="wedgeRectCallout">
          <a:avLst>
            <a:gd name="adj1" fmla="val -67291"/>
            <a:gd name="adj2" fmla="val 173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BRAER
84 000 tonnes</a:t>
          </a:r>
        </a:p>
      </cdr:txBody>
    </cdr:sp>
  </cdr:relSizeAnchor>
  <cdr:relSizeAnchor xmlns:cdr="http://schemas.openxmlformats.org/drawingml/2006/chartDrawing">
    <cdr:from>
      <cdr:x>0.64075</cdr:x>
      <cdr:y>0.63525</cdr:y>
    </cdr:from>
    <cdr:to>
      <cdr:x>0.739</cdr:x>
      <cdr:y>0.70425</cdr:y>
    </cdr:to>
    <cdr:sp>
      <cdr:nvSpPr>
        <cdr:cNvPr id="3" name="AutoShape 4"/>
        <cdr:cNvSpPr>
          <a:spLocks/>
        </cdr:cNvSpPr>
      </cdr:nvSpPr>
      <cdr:spPr>
        <a:xfrm>
          <a:off x="5962650" y="3629025"/>
          <a:ext cx="914400" cy="390525"/>
        </a:xfrm>
        <a:prstGeom prst="wedgeRectCallout">
          <a:avLst>
            <a:gd name="adj1" fmla="val -71662"/>
            <a:gd name="adj2" fmla="val 8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PRESTIGE
62 657 tonnes</a:t>
          </a:r>
        </a:p>
      </cdr:txBody>
    </cdr:sp>
  </cdr:relSizeAnchor>
  <cdr:relSizeAnchor xmlns:cdr="http://schemas.openxmlformats.org/drawingml/2006/chartDrawing">
    <cdr:from>
      <cdr:x>0.5075</cdr:x>
      <cdr:y>0.74875</cdr:y>
    </cdr:from>
    <cdr:to>
      <cdr:x>0.60275</cdr:x>
      <cdr:y>0.811</cdr:y>
    </cdr:to>
    <cdr:sp>
      <cdr:nvSpPr>
        <cdr:cNvPr id="4" name="AutoShape 5"/>
        <cdr:cNvSpPr>
          <a:spLocks/>
        </cdr:cNvSpPr>
      </cdr:nvSpPr>
      <cdr:spPr>
        <a:xfrm>
          <a:off x="4714875" y="4276725"/>
          <a:ext cx="885825" cy="352425"/>
        </a:xfrm>
        <a:prstGeom prst="wedgeRectCallout">
          <a:avLst>
            <a:gd name="adj1" fmla="val -64458"/>
            <a:gd name="adj2" fmla="val 87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ERIKA
19 800 tonnes</a:t>
          </a:r>
        </a:p>
      </cdr:txBody>
    </cdr:sp>
  </cdr:relSizeAnchor>
  <cdr:relSizeAnchor xmlns:cdr="http://schemas.openxmlformats.org/drawingml/2006/chartDrawing">
    <cdr:from>
      <cdr:x>0.4005</cdr:x>
      <cdr:y>0.59775</cdr:y>
    </cdr:from>
    <cdr:to>
      <cdr:x>0.5075</cdr:x>
      <cdr:y>0.65825</cdr:y>
    </cdr:to>
    <cdr:sp>
      <cdr:nvSpPr>
        <cdr:cNvPr id="5" name="AutoShape 6"/>
        <cdr:cNvSpPr>
          <a:spLocks/>
        </cdr:cNvSpPr>
      </cdr:nvSpPr>
      <cdr:spPr>
        <a:xfrm>
          <a:off x="3724275" y="3409950"/>
          <a:ext cx="1000125" cy="342900"/>
        </a:xfrm>
        <a:prstGeom prst="wedgeRectCallout">
          <a:avLst>
            <a:gd name="adj1" fmla="val -80055"/>
            <a:gd name="adj2" fmla="val 123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SEA EMPRESS
72 360 tonnes</a:t>
          </a:r>
        </a:p>
      </cdr:txBody>
    </cdr:sp>
  </cdr:relSizeAnchor>
  <cdr:relSizeAnchor xmlns:cdr="http://schemas.openxmlformats.org/drawingml/2006/chartDrawing">
    <cdr:from>
      <cdr:x>0.0965</cdr:x>
      <cdr:y>0.55675</cdr:y>
    </cdr:from>
    <cdr:to>
      <cdr:x>0.1915</cdr:x>
      <cdr:y>0.6215</cdr:y>
    </cdr:to>
    <cdr:sp>
      <cdr:nvSpPr>
        <cdr:cNvPr id="6" name="AutoShape 7"/>
        <cdr:cNvSpPr>
          <a:spLocks/>
        </cdr:cNvSpPr>
      </cdr:nvSpPr>
      <cdr:spPr>
        <a:xfrm>
          <a:off x="895350" y="3181350"/>
          <a:ext cx="885825" cy="371475"/>
        </a:xfrm>
        <a:prstGeom prst="wedgeRectCallout">
          <a:avLst>
            <a:gd name="adj1" fmla="val 58902"/>
            <a:gd name="adj2" fmla="val 144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AEGEAN SEA
73 500 tonnes</a:t>
          </a:r>
        </a:p>
      </cdr:txBody>
    </cdr:sp>
  </cdr:relSizeAnchor>
  <cdr:relSizeAnchor xmlns:cdr="http://schemas.openxmlformats.org/drawingml/2006/chartDrawing">
    <cdr:from>
      <cdr:x>0.31825</cdr:x>
      <cdr:y>0.7255</cdr:y>
    </cdr:from>
    <cdr:to>
      <cdr:x>0.41625</cdr:x>
      <cdr:y>0.7895</cdr:y>
    </cdr:to>
    <cdr:sp>
      <cdr:nvSpPr>
        <cdr:cNvPr id="7" name="AutoShape 8"/>
        <cdr:cNvSpPr>
          <a:spLocks/>
        </cdr:cNvSpPr>
      </cdr:nvSpPr>
      <cdr:spPr>
        <a:xfrm>
          <a:off x="2952750" y="4143375"/>
          <a:ext cx="914400" cy="361950"/>
        </a:xfrm>
        <a:prstGeom prst="wedgeRectCallout">
          <a:avLst>
            <a:gd name="adj1" fmla="val -86152"/>
            <a:gd name="adj2" fmla="val 39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NASSIA
33 000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114300</xdr:rowOff>
    </xdr:from>
    <xdr:to>
      <xdr:col>9</xdr:col>
      <xdr:colOff>476250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19125" y="276225"/>
        <a:ext cx="5343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238125</xdr:colOff>
      <xdr:row>40</xdr:row>
      <xdr:rowOff>76200</xdr:rowOff>
    </xdr:from>
    <xdr:to>
      <xdr:col>9</xdr:col>
      <xdr:colOff>9525</xdr:colOff>
      <xdr:row>56</xdr:row>
      <xdr:rowOff>152400</xdr:rowOff>
    </xdr:to>
    <xdr:graphicFrame>
      <xdr:nvGraphicFramePr>
        <xdr:cNvPr id="2" name="Chart 3"/>
        <xdr:cNvGraphicFramePr/>
      </xdr:nvGraphicFramePr>
      <xdr:xfrm>
        <a:off x="847725" y="6553200"/>
        <a:ext cx="46482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266700</xdr:colOff>
      <xdr:row>60</xdr:row>
      <xdr:rowOff>104775</xdr:rowOff>
    </xdr:from>
    <xdr:to>
      <xdr:col>8</xdr:col>
      <xdr:colOff>590550</xdr:colOff>
      <xdr:row>77</xdr:row>
      <xdr:rowOff>66675</xdr:rowOff>
    </xdr:to>
    <xdr:graphicFrame>
      <xdr:nvGraphicFramePr>
        <xdr:cNvPr id="3" name="Chart 4"/>
        <xdr:cNvGraphicFramePr/>
      </xdr:nvGraphicFramePr>
      <xdr:xfrm>
        <a:off x="876300" y="9820275"/>
        <a:ext cx="45910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38100</xdr:colOff>
      <xdr:row>23</xdr:row>
      <xdr:rowOff>114300</xdr:rowOff>
    </xdr:from>
    <xdr:to>
      <xdr:col>7</xdr:col>
      <xdr:colOff>257175</xdr:colOff>
      <xdr:row>36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3838575"/>
          <a:ext cx="38766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8">
        <s v="Fire/Explosion"/>
        <s v="Loading/Discharging"/>
        <s v="Unknown"/>
        <s v="Hull failure"/>
        <s v="Other"/>
        <s v="Collision"/>
        <s v="Grounding"/>
        <s v="Bunkering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8">
        <s v="Fire/Explosion"/>
        <s v="Loading/Discharging"/>
        <s v="Unknown"/>
        <s v="Hull failure"/>
        <s v="Other"/>
        <s v="Collision"/>
        <s v="Grounding"/>
        <s v="Bunkering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9">
        <s v="Fire/Explosion"/>
        <s v="Loading/Discharging"/>
        <s v="Unknown"/>
        <s v="Hull failure"/>
        <s v="Other"/>
        <s v="Collision"/>
        <s v="Grounding"/>
        <s v="Bunkering"/>
        <s v="Other Operation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268" sheet="Marine oil spills- Base Data"/>
  </cacheSource>
  <cacheFields count="14">
    <cacheField name="Year">
      <sharedItems containsSemiMixedTypes="0" containsString="0" containsMixedTypes="0" containsNumber="1" containsInteger="1" count="1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</sharedItems>
    </cacheField>
    <cacheField name="NAME">
      <sharedItems containsBlank="1" containsMixedTypes="0" count="30">
        <m/>
        <s v="VASILIOS V"/>
        <s v="JAMBUR"/>
        <s v="ROSEBAY"/>
        <s v="VOLGONEFT 263"/>
        <s v="AGIP ABRUZZO"/>
        <s v="HAVEN"/>
        <s v="GEROI CHERNOMORYA"/>
        <s v="AEGEAN SEA"/>
        <s v="EDITA"/>
        <s v="LYRIA"/>
        <s v="BRITISH TRENT"/>
        <s v="BtaiRAER"/>
        <s v="NEW WORLD"/>
        <s v="NASSIA"/>
        <s v="CERCAL"/>
        <s v="SEA EMPRESS"/>
        <s v="SERIFOS"/>
        <s v="BONA FULMAR"/>
        <s v="GIOVANNA"/>
        <s v="Marmara"/>
        <s v="Volgoneft 248"/>
        <s v="Erika"/>
        <s v="Baltic Carrier"/>
        <s v="Prestige"/>
        <s v="Good Hope"/>
        <s v="Al Samidoon"/>
        <s v="GenMar Kestrel"/>
        <s v="Grigoroussa I"/>
        <s v="Volgoneft 139"/>
      </sharedItems>
    </cacheField>
    <cacheField name="TONNES">
      <sharedItems containsMixedTypes="1" containsNumber="1"/>
    </cacheField>
    <cacheField name="countRYCODE">
      <sharedItems containsMixedTypes="0" count="29">
        <s v="LEBANON"/>
        <s v="SPAIN"/>
        <s v="TURKEY"/>
        <s v="GREECE"/>
        <s v="PORTUGAL"/>
        <s v="FRANCE"/>
        <s v="ITALY"/>
        <s v="RUSSIA"/>
        <s v="UNITED KINGDOM, SOUTH COAST"/>
        <s v="GERMANY"/>
        <s v="BELGIUM"/>
        <s v="UNITED KINGDOM, WEST COAST"/>
        <s v="UNITED KINGDOM, EAST COAST"/>
        <s v="NETHERLANDS"/>
        <s v="DENMARK"/>
        <s v="SWEDEN"/>
        <s v="UNITED KINGDOM, NORTH COAST"/>
        <s v="EGYPT"/>
        <s v="NORWAY"/>
        <s v="ISRAEL"/>
        <s v="TUNISIA"/>
        <s v="UNITED KINGDOM"/>
        <s v="BULGARIA"/>
        <s v="UKRAINE"/>
        <s v="ESTONIA"/>
        <s v="LITHUANIA"/>
        <s v="Algeria"/>
        <s v="ITALY, SARDINIA"/>
        <s v="EGYPT, SUEZ CANAL"/>
      </sharedItems>
    </cacheField>
    <cacheField name="LATDEG">
      <sharedItems containsMixedTypes="1" containsNumber="1" containsInteger="1"/>
    </cacheField>
    <cacheField name="LATMIN">
      <sharedItems containsMixedTypes="1" containsNumber="1" containsInteger="1"/>
    </cacheField>
    <cacheField name="LATNS">
      <sharedItems containsBlank="1" containsMixedTypes="0" count="3">
        <s v="N"/>
        <m/>
        <s v="S"/>
      </sharedItems>
    </cacheField>
    <cacheField name="LATDecimalDegrees">
      <sharedItems containsMixedTypes="1" containsNumber="1"/>
    </cacheField>
    <cacheField name="LONGDEG">
      <sharedItems containsMixedTypes="1" containsNumber="1" containsInteger="1"/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9">
        <s v="Fire/Explosion"/>
        <s v="Loading/Discharging"/>
        <s v="Unknown"/>
        <s v="Hull failure"/>
        <s v="Other"/>
        <s v="Collision"/>
        <s v="Grounding"/>
        <s v="Bunkering"/>
        <s v="Other Operation"/>
      </sharedItems>
    </cacheField>
    <cacheField name="Spill Size Group">
      <sharedItems containsMixedTypes="0" count="3">
        <s v="7-700 Tonnes"/>
        <s v="&lt;7 Tonnes"/>
        <s v="&gt;700 Tonnes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17" sheet="Marine oil spills- Base Data"/>
  </cacheSource>
  <cacheFields count="14">
    <cacheField name="Year">
      <sharedItems containsSemiMixedTypes="0" containsString="0" containsMixedTypes="0" containsNumber="1" containsInteger="1" count="18">
        <n v="1991"/>
        <n v="1992"/>
        <n v="1993"/>
        <n v="2000"/>
        <n v="1994"/>
        <n v="1997"/>
        <n v="1999"/>
        <n v="2001"/>
        <n v="2007"/>
        <n v="2006"/>
        <n v="1990"/>
        <n v="2003"/>
        <n v="1996"/>
        <n v="2004"/>
        <n v="2005"/>
        <n v="1998"/>
        <n v="1995"/>
        <n v="2002"/>
      </sharedItems>
    </cacheField>
    <cacheField name="NAME">
      <sharedItems containsBlank="1" containsMixedTypes="0" count="30">
        <m/>
        <s v="VOLGONEFT 263"/>
        <s v="EDITA"/>
        <s v="SERIFOS"/>
        <s v="VASILIOS V"/>
        <s v="ROSEBAY"/>
        <s v="GenMar Kestrel"/>
        <s v="Volgoneft 139"/>
        <s v="Good Hope"/>
        <s v="Marmara"/>
        <s v="Volgoneft 248"/>
        <s v="GEROI CHERNOMORYA"/>
        <s v="CERCAL"/>
        <s v="JAMBUR"/>
        <s v="AGIP ABRUZZO"/>
        <s v="LYRIA"/>
        <s v="Baltic Carrier"/>
        <s v="GIOVANNA"/>
        <s v="Grigoroussa I"/>
        <s v="BRITISH TRENT"/>
        <s v="BONA FULMAR"/>
        <s v="Al Samidoon"/>
        <s v="NEW WORLD"/>
        <s v="Erika"/>
        <s v="NASSIA"/>
        <s v="Prestige"/>
        <s v="SEA EMPRESS"/>
        <s v="AEGEAN SEA"/>
        <s v="BtaiRAER"/>
        <s v="HAVEN"/>
      </sharedItems>
    </cacheField>
    <cacheField name="TONNES">
      <sharedItems containsMixedTypes="1" containsNumber="1"/>
    </cacheField>
    <cacheField name="countRYCODE">
      <sharedItems containsMixedTypes="0" count="25">
        <s v="RUSSIA"/>
        <s v="UNITED KINGDOM, WEST COAST"/>
        <s v="UNITED KINGDOM, EAST COAST"/>
        <s v="UKRAINE"/>
        <s v="SPAIN"/>
        <s v="UNITED KINGDOM, NORTH COAST"/>
        <s v="ITALY"/>
        <s v="GREECE"/>
        <s v="TURKEY"/>
        <s v="SWEDEN"/>
        <s v="GERMANY"/>
        <s v="TUNISIA"/>
        <s v="NETHERLANDS"/>
        <s v="FRANCE"/>
        <s v="EGYPT"/>
        <s v="BELGIUM"/>
        <s v="UNITED KINGDOM"/>
        <s v="UNITED KINGDOM, SOUTH COAST"/>
        <s v="DENMARK"/>
        <s v="PORTUGAL"/>
        <s v="ISRAEL"/>
        <s v="LEBANON"/>
        <s v="ESTONIA"/>
        <s v="NORWAY"/>
        <s v="EGYPT, SUEZ CANAL"/>
      </sharedItems>
    </cacheField>
    <cacheField name="LATDEG">
      <sharedItems containsString="0" containsBlank="1" containsMixedTypes="0" containsNumber="1" containsInteger="1" count="29">
        <n v="46"/>
        <n v="51"/>
        <n v="54"/>
        <n v="39"/>
        <n v="60"/>
        <n v="40"/>
        <n v="37"/>
        <n v="38"/>
        <n v="41"/>
        <n v="58"/>
        <n v="59"/>
        <n v="61"/>
        <m/>
        <n v="55"/>
        <n v="36"/>
        <n v="56"/>
        <n v="44"/>
        <n v="43"/>
        <n v="53"/>
        <n v="47"/>
        <n v="31"/>
        <n v="57"/>
        <n v="32"/>
        <n v="49"/>
        <n v="33"/>
        <n v="50"/>
        <n v="30"/>
        <n v="45"/>
        <n v="42"/>
      </sharedItems>
    </cacheField>
    <cacheField name="LATMIN">
      <sharedItems containsMixedTypes="1" containsNumber="1" containsInteger="1"/>
    </cacheField>
    <cacheField name="LATNS">
      <sharedItems containsBlank="1" containsMixedTypes="0" count="2">
        <s v="N"/>
        <m/>
      </sharedItems>
    </cacheField>
    <cacheField name="LATDecimalDegrees">
      <sharedItems containsMixedTypes="1" containsNumber="1"/>
    </cacheField>
    <cacheField name="LONGDEG">
      <sharedItems containsString="0" containsBlank="1" containsMixedTypes="0" containsNumber="1" containsInteger="1" count="30">
        <n v="31"/>
        <n v="3"/>
        <n v="1"/>
        <n v="0"/>
        <n v="17"/>
        <n v="23"/>
        <n v="28"/>
        <n v="11"/>
        <n v="30"/>
        <n v="36"/>
        <n v="9"/>
        <n v="22"/>
        <m/>
        <n v="15"/>
        <n v="10"/>
        <n v="4"/>
        <n v="2"/>
        <n v="37"/>
        <n v="5"/>
        <n v="32"/>
        <n v="8"/>
        <n v="29"/>
        <n v="35"/>
        <n v="24"/>
        <n v="6"/>
        <n v="21"/>
        <n v="26"/>
        <n v="27"/>
        <n v="16"/>
        <n v="12"/>
      </sharedItems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8">
        <s v="Hull failure"/>
        <s v="Unknown"/>
        <s v="Grounding"/>
        <s v="Loading/Discharging"/>
        <s v="Collision"/>
        <s v="Other"/>
        <s v="Fire/Explosion"/>
        <s v="Bunkering"/>
      </sharedItems>
    </cacheField>
    <cacheField name="Spill Size Group">
      <sharedItems containsMixedTypes="0" count="2">
        <s v="7-700 Tonnes"/>
        <s v="&gt;700 Tonnes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17" sheet="Marine oil spills- Base Data"/>
  </cacheSource>
  <cacheFields count="14">
    <cacheField name="Year">
      <sharedItems containsSemiMixedTypes="0" containsString="0" containsMixedTypes="0" containsNumber="1" containsInteger="1" count="18">
        <n v="1991"/>
        <n v="1992"/>
        <n v="1993"/>
        <n v="2000"/>
        <n v="1994"/>
        <n v="1997"/>
        <n v="1999"/>
        <n v="2001"/>
        <n v="2007"/>
        <n v="2006"/>
        <n v="1990"/>
        <n v="2003"/>
        <n v="1996"/>
        <n v="2004"/>
        <n v="2005"/>
        <n v="1998"/>
        <n v="1995"/>
        <n v="2002"/>
      </sharedItems>
    </cacheField>
    <cacheField name="NAME">
      <sharedItems containsBlank="1" containsMixedTypes="0" count="30">
        <m/>
        <s v="VOLGONEFT 263"/>
        <s v="EDITA"/>
        <s v="SERIFOS"/>
        <s v="VASILIOS V"/>
        <s v="ROSEBAY"/>
        <s v="GenMar Kestrel"/>
        <s v="Volgoneft 139"/>
        <s v="Good Hope"/>
        <s v="Marmara"/>
        <s v="Volgoneft 248"/>
        <s v="GEROI CHERNOMORYA"/>
        <s v="CERCAL"/>
        <s v="JAMBUR"/>
        <s v="AGIP ABRUZZO"/>
        <s v="LYRIA"/>
        <s v="Baltic Carrier"/>
        <s v="GIOVANNA"/>
        <s v="Grigoroussa I"/>
        <s v="BRITISH TRENT"/>
        <s v="BONA FULMAR"/>
        <s v="Al Samidoon"/>
        <s v="NEW WORLD"/>
        <s v="Erika"/>
        <s v="NASSIA"/>
        <s v="Prestige"/>
        <s v="SEA EMPRESS"/>
        <s v="AEGEAN SEA"/>
        <s v="BRAER"/>
        <s v="HAVEN"/>
      </sharedItems>
    </cacheField>
    <cacheField name="TONNES">
      <sharedItems containsMixedTypes="1" containsNumber="1"/>
    </cacheField>
    <cacheField name="countRYCODE">
      <sharedItems containsMixedTypes="0" count="25">
        <s v="RUSSIA"/>
        <s v="UNITED KINGDOM, WEST COAST"/>
        <s v="UNITED KINGDOM, EAST COAST"/>
        <s v="UKRAINE"/>
        <s v="SPAIN"/>
        <s v="UNITED KINGDOM, NORTH COAST"/>
        <s v="ITALY"/>
        <s v="GREECE"/>
        <s v="TURKEY"/>
        <s v="SWEDEN"/>
        <s v="GERMANY"/>
        <s v="TUNISIA"/>
        <s v="NETHERLANDS"/>
        <s v="FRANCE"/>
        <s v="EGYPT"/>
        <s v="BELGIUM"/>
        <s v="UNITED KINGDOM"/>
        <s v="UNITED KINGDOM, SOUTH COAST"/>
        <s v="DENMARK"/>
        <s v="PORTUGAL"/>
        <s v="ISRAEL"/>
        <s v="LEBANON"/>
        <s v="ESTONIA"/>
        <s v="NORWAY"/>
        <s v="EGYPT, SUEZ CANAL"/>
      </sharedItems>
    </cacheField>
    <cacheField name="LATDEG">
      <sharedItems containsString="0" containsBlank="1" containsMixedTypes="0" containsNumber="1" containsInteger="1" count="29">
        <n v="46"/>
        <n v="51"/>
        <n v="54"/>
        <n v="39"/>
        <n v="60"/>
        <n v="40"/>
        <n v="37"/>
        <n v="38"/>
        <n v="41"/>
        <n v="58"/>
        <n v="59"/>
        <n v="61"/>
        <m/>
        <n v="55"/>
        <n v="36"/>
        <n v="56"/>
        <n v="44"/>
        <n v="43"/>
        <n v="53"/>
        <n v="47"/>
        <n v="31"/>
        <n v="57"/>
        <n v="32"/>
        <n v="49"/>
        <n v="33"/>
        <n v="50"/>
        <n v="30"/>
        <n v="45"/>
        <n v="42"/>
      </sharedItems>
    </cacheField>
    <cacheField name="LATMIN">
      <sharedItems containsMixedTypes="1" containsNumber="1" containsInteger="1"/>
    </cacheField>
    <cacheField name="LATNS">
      <sharedItems containsBlank="1" containsMixedTypes="0" count="2">
        <s v="N"/>
        <m/>
      </sharedItems>
    </cacheField>
    <cacheField name="LATDecimalDegrees">
      <sharedItems containsMixedTypes="1" containsNumber="1"/>
    </cacheField>
    <cacheField name="LONGDEG">
      <sharedItems containsString="0" containsBlank="1" containsMixedTypes="0" containsNumber="1" containsInteger="1" count="30">
        <n v="31"/>
        <n v="3"/>
        <n v="1"/>
        <n v="0"/>
        <n v="17"/>
        <n v="23"/>
        <n v="28"/>
        <n v="11"/>
        <n v="30"/>
        <n v="36"/>
        <n v="9"/>
        <n v="22"/>
        <m/>
        <n v="15"/>
        <n v="10"/>
        <n v="4"/>
        <n v="2"/>
        <n v="37"/>
        <n v="5"/>
        <n v="32"/>
        <n v="8"/>
        <n v="29"/>
        <n v="35"/>
        <n v="24"/>
        <n v="6"/>
        <n v="21"/>
        <n v="26"/>
        <n v="27"/>
        <n v="16"/>
        <n v="12"/>
      </sharedItems>
    </cacheField>
    <cacheField name="LONGMIN">
      <sharedItems containsMixedTypes="1" containsNumber="1" containsInteger="1"/>
    </cacheField>
    <cacheField name="LONGEW">
      <sharedItems containsBlank="1" containsMixedTypes="0" count="3">
        <s v="E"/>
        <s v="W"/>
        <m/>
      </sharedItems>
    </cacheField>
    <cacheField name="LONGDecimalDegrees">
      <sharedItems containsMixedTypes="1" containsNumber="1"/>
    </cacheField>
    <cacheField name="CAUSE">
      <sharedItems containsMixedTypes="0" count="7">
        <s v="Hull failure"/>
        <s v="Unknown"/>
        <s v="Grounding"/>
        <s v="Loading/Discharging"/>
        <s v="Collision"/>
        <s v="Other"/>
        <s v="Fire/Explosion"/>
      </sharedItems>
    </cacheField>
    <cacheField name="Spill Size Group">
      <sharedItems containsMixedTypes="0" count="2">
        <s v="7-700 Tonnes"/>
        <s v="&gt;700 Tonn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I47" firstHeaderRow="1" firstDataRow="2" firstDataCol="1"/>
  <pivotFields count="14">
    <pivotField axis="axisRow" compact="0" outline="0" subtotalTop="0" showAll="0">
      <items count="19">
        <item x="10"/>
        <item x="0"/>
        <item x="1"/>
        <item x="2"/>
        <item x="4"/>
        <item x="16"/>
        <item x="12"/>
        <item x="5"/>
        <item x="15"/>
        <item x="6"/>
        <item x="3"/>
        <item x="7"/>
        <item x="17"/>
        <item x="11"/>
        <item x="13"/>
        <item x="14"/>
        <item x="9"/>
        <item x="8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8">
        <item x="4"/>
        <item x="6"/>
        <item x="2"/>
        <item x="0"/>
        <item x="3"/>
        <item x="5"/>
        <item x="1"/>
        <item t="default"/>
      </items>
    </pivotField>
    <pivotField compact="0" outline="0" subtotalTop="0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NNES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23" firstHeaderRow="1" firstDataRow="2" firstDataCol="1"/>
  <pivotFields count="14">
    <pivotField axis="axisRow" compact="0" outline="0" subtotalTop="0" showAll="0">
      <items count="19">
        <item x="10"/>
        <item x="0"/>
        <item x="1"/>
        <item x="2"/>
        <item x="4"/>
        <item x="16"/>
        <item x="12"/>
        <item x="5"/>
        <item x="15"/>
        <item x="6"/>
        <item x="3"/>
        <item x="7"/>
        <item x="17"/>
        <item x="11"/>
        <item x="13"/>
        <item x="14"/>
        <item x="9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9">
        <item x="2"/>
        <item x="0"/>
        <item m="1" x="7"/>
        <item x="4"/>
        <item x="6"/>
        <item x="3"/>
        <item x="5"/>
        <item x="1"/>
        <item t="default"/>
      </items>
    </pivotField>
    <pivotField compact="0" outline="0" subtotalTop="0"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2"/>
  </colFields>
  <col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CAUSE" fld="1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23" firstHeaderRow="1" firstDataRow="2" firstDataCol="1"/>
  <pivotFields count="14"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Spill Size Group" fld="1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E45" firstHeaderRow="1" firstDataRow="2" firstDataCol="1"/>
  <pivotFields count="14"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Sum of TONNES" fld="2" baseField="0" baseItem="0"/>
  </dataFields>
  <formats count="4">
    <format dxfId="0">
      <pivotArea outline="0" fieldPosition="0">
        <references count="2">
          <reference field="0" count="0"/>
          <reference field="13" count="1">
            <x v="2"/>
          </reference>
        </references>
      </pivotArea>
    </format>
    <format dxfId="0">
      <pivotArea outline="0" fieldPosition="0" axis="axisRow" field="0" grandCol="1">
        <references count="1">
          <reference field="0" count="0"/>
        </references>
      </pivotArea>
    </format>
    <format dxfId="0">
      <pivotArea outline="0" fieldPosition="0" axis="axisCol" field="13" grandRow="1">
        <references count="1">
          <reference field="13" count="1">
            <x v="2"/>
          </reference>
        </references>
      </pivotArea>
    </format>
    <format dxfId="0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3" firstHeaderRow="1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0">
        <item x="7"/>
        <item x="5"/>
        <item x="0"/>
        <item x="6"/>
        <item x="3"/>
        <item x="1"/>
        <item x="4"/>
        <item m="1" x="8"/>
        <item x="2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Count of CAUSE" fld="12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7:E27" firstHeaderRow="1" firstDataRow="2" firstDataCol="1"/>
  <pivotFields count="14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7"/>
        <item x="5"/>
        <item x="0"/>
        <item x="6"/>
        <item x="3"/>
        <item x="1"/>
        <item x="4"/>
        <item m="1" x="8"/>
        <item x="2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13"/>
  </colFields>
  <colItems count="4">
    <i>
      <x/>
    </i>
    <i>
      <x v="1"/>
    </i>
    <i>
      <x v="2"/>
    </i>
    <i t="grand">
      <x/>
    </i>
  </colItems>
  <dataFields count="1">
    <dataField name="Sum of TONNES" fld="2" baseField="0" baseItem="0"/>
  </dataFields>
  <formats count="4">
    <format dxfId="0">
      <pivotArea outline="0" fieldPosition="0">
        <references count="2">
          <reference field="12" count="7">
            <x v="1"/>
            <x v="2"/>
            <x v="3"/>
            <x v="4"/>
            <x v="5"/>
            <x v="6"/>
            <x v="8"/>
          </reference>
          <reference field="13" count="1">
            <x v="2"/>
          </reference>
        </references>
      </pivotArea>
    </format>
    <format dxfId="0">
      <pivotArea outline="0" fieldPosition="0" axis="axisRow" field="12" grandCol="1">
        <references count="1">
          <reference field="12" count="7">
            <x v="1"/>
            <x v="2"/>
            <x v="3"/>
            <x v="4"/>
            <x v="5"/>
            <x v="6"/>
            <x v="8"/>
          </reference>
        </references>
      </pivotArea>
    </format>
    <format dxfId="0">
      <pivotArea outline="0" fieldPosition="0" axis="axisCol" field="13" grandRow="1">
        <references count="1">
          <reference field="13" count="1">
            <x v="2"/>
          </reference>
        </references>
      </pivotArea>
    </format>
    <format dxfId="0">
      <pivotArea outline="0" fieldPosition="0" grandCol="1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Relationship Id="rId2" Type="http://schemas.openxmlformats.org/officeDocument/2006/relationships/pivotTable" Target="../pivotTables/pivotTable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A27" sqref="A27"/>
    </sheetView>
  </sheetViews>
  <sheetFormatPr defaultColWidth="9.140625" defaultRowHeight="12.75"/>
  <cols>
    <col min="1" max="1" width="15.57421875" style="0" bestFit="1" customWidth="1"/>
    <col min="2" max="8" width="19.140625" style="0" bestFit="1" customWidth="1"/>
    <col min="9" max="9" width="12.00390625" style="0" bestFit="1" customWidth="1"/>
    <col min="10" max="10" width="11.140625" style="0" bestFit="1" customWidth="1"/>
  </cols>
  <sheetData>
    <row r="3" spans="1:9" ht="12.75">
      <c r="A3" s="35" t="s">
        <v>127</v>
      </c>
      <c r="B3" s="35" t="s">
        <v>10</v>
      </c>
      <c r="C3" s="43"/>
      <c r="D3" s="43"/>
      <c r="E3" s="43"/>
      <c r="F3" s="43"/>
      <c r="G3" s="43"/>
      <c r="H3" s="43"/>
      <c r="I3" s="44"/>
    </row>
    <row r="4" spans="1:9" ht="12.75">
      <c r="A4" s="35" t="s">
        <v>79</v>
      </c>
      <c r="B4" s="37" t="s">
        <v>128</v>
      </c>
      <c r="C4" s="45" t="s">
        <v>109</v>
      </c>
      <c r="D4" s="45" t="s">
        <v>105</v>
      </c>
      <c r="E4" s="45" t="s">
        <v>110</v>
      </c>
      <c r="F4" s="45" t="s">
        <v>80</v>
      </c>
      <c r="G4" s="45" t="s">
        <v>107</v>
      </c>
      <c r="H4" s="45" t="s">
        <v>106</v>
      </c>
      <c r="I4" s="36" t="s">
        <v>125</v>
      </c>
    </row>
    <row r="5" spans="1:9" ht="12.75">
      <c r="A5" s="37">
        <v>1990</v>
      </c>
      <c r="B5" s="46"/>
      <c r="C5" s="47">
        <v>3</v>
      </c>
      <c r="D5" s="47">
        <v>5</v>
      </c>
      <c r="E5" s="47">
        <v>1</v>
      </c>
      <c r="F5" s="47">
        <v>5</v>
      </c>
      <c r="G5" s="47">
        <v>4</v>
      </c>
      <c r="H5" s="47">
        <v>1</v>
      </c>
      <c r="I5" s="38">
        <v>19</v>
      </c>
    </row>
    <row r="6" spans="1:9" ht="12.75">
      <c r="A6" s="39">
        <v>1991</v>
      </c>
      <c r="B6" s="48"/>
      <c r="C6" s="49">
        <v>2</v>
      </c>
      <c r="D6" s="49">
        <v>2</v>
      </c>
      <c r="E6" s="49">
        <v>1</v>
      </c>
      <c r="F6" s="49">
        <v>2</v>
      </c>
      <c r="G6" s="49">
        <v>1</v>
      </c>
      <c r="H6" s="49">
        <v>2</v>
      </c>
      <c r="I6" s="40">
        <v>10</v>
      </c>
    </row>
    <row r="7" spans="1:9" ht="12.75">
      <c r="A7" s="39">
        <v>1992</v>
      </c>
      <c r="B7" s="48">
        <v>1</v>
      </c>
      <c r="C7" s="49"/>
      <c r="D7" s="49">
        <v>7</v>
      </c>
      <c r="E7" s="49"/>
      <c r="F7" s="49">
        <v>2</v>
      </c>
      <c r="G7" s="49">
        <v>2</v>
      </c>
      <c r="H7" s="49">
        <v>2</v>
      </c>
      <c r="I7" s="40">
        <v>14</v>
      </c>
    </row>
    <row r="8" spans="1:9" ht="12.75">
      <c r="A8" s="39">
        <v>1993</v>
      </c>
      <c r="B8" s="48">
        <v>5</v>
      </c>
      <c r="C8" s="49">
        <v>1</v>
      </c>
      <c r="D8" s="49">
        <v>4</v>
      </c>
      <c r="E8" s="49">
        <v>1</v>
      </c>
      <c r="F8" s="49"/>
      <c r="G8" s="49">
        <v>1</v>
      </c>
      <c r="H8" s="49"/>
      <c r="I8" s="40">
        <v>12</v>
      </c>
    </row>
    <row r="9" spans="1:9" ht="12.75">
      <c r="A9" s="39">
        <v>1994</v>
      </c>
      <c r="B9" s="48">
        <v>1</v>
      </c>
      <c r="C9" s="49">
        <v>1</v>
      </c>
      <c r="D9" s="49">
        <v>6</v>
      </c>
      <c r="E9" s="49"/>
      <c r="F9" s="49"/>
      <c r="G9" s="49">
        <v>2</v>
      </c>
      <c r="H9" s="49"/>
      <c r="I9" s="40">
        <v>10</v>
      </c>
    </row>
    <row r="10" spans="1:9" ht="12.75">
      <c r="A10" s="39">
        <v>1995</v>
      </c>
      <c r="B10" s="48">
        <v>2</v>
      </c>
      <c r="C10" s="49"/>
      <c r="D10" s="49">
        <v>1</v>
      </c>
      <c r="E10" s="49"/>
      <c r="F10" s="49"/>
      <c r="G10" s="49"/>
      <c r="H10" s="49">
        <v>1</v>
      </c>
      <c r="I10" s="40">
        <v>4</v>
      </c>
    </row>
    <row r="11" spans="1:9" ht="12.75">
      <c r="A11" s="39">
        <v>1996</v>
      </c>
      <c r="B11" s="48">
        <v>1</v>
      </c>
      <c r="C11" s="49"/>
      <c r="D11" s="49"/>
      <c r="E11" s="49"/>
      <c r="F11" s="49"/>
      <c r="G11" s="49">
        <v>1</v>
      </c>
      <c r="H11" s="49"/>
      <c r="I11" s="40">
        <v>2</v>
      </c>
    </row>
    <row r="12" spans="1:9" ht="12.75">
      <c r="A12" s="39">
        <v>1997</v>
      </c>
      <c r="B12" s="48">
        <v>2</v>
      </c>
      <c r="C12" s="49"/>
      <c r="D12" s="49">
        <v>1</v>
      </c>
      <c r="E12" s="49">
        <v>1</v>
      </c>
      <c r="F12" s="49">
        <v>1</v>
      </c>
      <c r="G12" s="49">
        <v>2</v>
      </c>
      <c r="H12" s="49"/>
      <c r="I12" s="40">
        <v>7</v>
      </c>
    </row>
    <row r="13" spans="1:9" ht="12.75">
      <c r="A13" s="39">
        <v>1998</v>
      </c>
      <c r="B13" s="48">
        <v>1</v>
      </c>
      <c r="C13" s="49"/>
      <c r="D13" s="49"/>
      <c r="E13" s="49">
        <v>1</v>
      </c>
      <c r="F13" s="49">
        <v>1</v>
      </c>
      <c r="G13" s="49">
        <v>1</v>
      </c>
      <c r="H13" s="49"/>
      <c r="I13" s="40">
        <v>4</v>
      </c>
    </row>
    <row r="14" spans="1:9" ht="12.75">
      <c r="A14" s="39">
        <v>1999</v>
      </c>
      <c r="B14" s="48">
        <v>2</v>
      </c>
      <c r="C14" s="49">
        <v>2</v>
      </c>
      <c r="D14" s="49">
        <v>1</v>
      </c>
      <c r="E14" s="49">
        <v>1</v>
      </c>
      <c r="F14" s="49"/>
      <c r="G14" s="49">
        <v>2</v>
      </c>
      <c r="H14" s="49"/>
      <c r="I14" s="40">
        <v>8</v>
      </c>
    </row>
    <row r="15" spans="1:9" ht="12.75">
      <c r="A15" s="39">
        <v>2000</v>
      </c>
      <c r="B15" s="48"/>
      <c r="C15" s="49">
        <v>2</v>
      </c>
      <c r="D15" s="49"/>
      <c r="E15" s="49"/>
      <c r="F15" s="49"/>
      <c r="G15" s="49"/>
      <c r="H15" s="49"/>
      <c r="I15" s="40">
        <v>2</v>
      </c>
    </row>
    <row r="16" spans="1:9" ht="12.75">
      <c r="A16" s="39">
        <v>2001</v>
      </c>
      <c r="B16" s="48"/>
      <c r="C16" s="49"/>
      <c r="D16" s="49">
        <v>2</v>
      </c>
      <c r="E16" s="49"/>
      <c r="F16" s="49">
        <v>1</v>
      </c>
      <c r="G16" s="49">
        <v>1</v>
      </c>
      <c r="H16" s="49"/>
      <c r="I16" s="40">
        <v>4</v>
      </c>
    </row>
    <row r="17" spans="1:9" ht="12.75">
      <c r="A17" s="39">
        <v>2002</v>
      </c>
      <c r="B17" s="48"/>
      <c r="C17" s="49">
        <v>1</v>
      </c>
      <c r="D17" s="49"/>
      <c r="E17" s="49"/>
      <c r="F17" s="49"/>
      <c r="G17" s="49"/>
      <c r="H17" s="49"/>
      <c r="I17" s="40">
        <v>1</v>
      </c>
    </row>
    <row r="18" spans="1:9" ht="12.75">
      <c r="A18" s="39">
        <v>2003</v>
      </c>
      <c r="B18" s="48"/>
      <c r="C18" s="49"/>
      <c r="D18" s="49"/>
      <c r="E18" s="49"/>
      <c r="F18" s="49">
        <v>1</v>
      </c>
      <c r="G18" s="49">
        <v>1</v>
      </c>
      <c r="H18" s="49"/>
      <c r="I18" s="40">
        <v>2</v>
      </c>
    </row>
    <row r="19" spans="1:9" ht="12.75">
      <c r="A19" s="39">
        <v>2004</v>
      </c>
      <c r="B19" s="48">
        <v>2</v>
      </c>
      <c r="C19" s="49"/>
      <c r="D19" s="49"/>
      <c r="E19" s="49"/>
      <c r="F19" s="49">
        <v>1</v>
      </c>
      <c r="G19" s="49">
        <v>1</v>
      </c>
      <c r="H19" s="49"/>
      <c r="I19" s="40">
        <v>4</v>
      </c>
    </row>
    <row r="20" spans="1:9" ht="12.75">
      <c r="A20" s="39">
        <v>2005</v>
      </c>
      <c r="B20" s="48"/>
      <c r="C20" s="49"/>
      <c r="D20" s="49">
        <v>4</v>
      </c>
      <c r="E20" s="49"/>
      <c r="F20" s="49">
        <v>1</v>
      </c>
      <c r="G20" s="49"/>
      <c r="H20" s="49"/>
      <c r="I20" s="40">
        <v>5</v>
      </c>
    </row>
    <row r="21" spans="1:9" ht="12.75">
      <c r="A21" s="39">
        <v>2006</v>
      </c>
      <c r="B21" s="48">
        <v>2</v>
      </c>
      <c r="C21" s="49"/>
      <c r="D21" s="49">
        <v>2</v>
      </c>
      <c r="E21" s="49"/>
      <c r="F21" s="49"/>
      <c r="G21" s="49"/>
      <c r="H21" s="49"/>
      <c r="I21" s="40">
        <v>4</v>
      </c>
    </row>
    <row r="22" spans="1:9" ht="12.75">
      <c r="A22" s="39">
        <v>2007</v>
      </c>
      <c r="B22" s="48">
        <v>3</v>
      </c>
      <c r="C22" s="49"/>
      <c r="D22" s="49"/>
      <c r="E22" s="49"/>
      <c r="F22" s="49"/>
      <c r="G22" s="49">
        <v>1</v>
      </c>
      <c r="H22" s="49"/>
      <c r="I22" s="40">
        <v>4</v>
      </c>
    </row>
    <row r="23" spans="1:9" ht="12.75">
      <c r="A23" s="41" t="s">
        <v>125</v>
      </c>
      <c r="B23" s="50">
        <v>22</v>
      </c>
      <c r="C23" s="51">
        <v>12</v>
      </c>
      <c r="D23" s="51">
        <v>35</v>
      </c>
      <c r="E23" s="51">
        <v>6</v>
      </c>
      <c r="F23" s="51">
        <v>15</v>
      </c>
      <c r="G23" s="51">
        <v>20</v>
      </c>
      <c r="H23" s="51">
        <v>6</v>
      </c>
      <c r="I23" s="42">
        <v>116</v>
      </c>
    </row>
    <row r="27" spans="1:9" ht="12.75">
      <c r="A27" s="35" t="s">
        <v>126</v>
      </c>
      <c r="B27" s="35" t="s">
        <v>10</v>
      </c>
      <c r="C27" s="43"/>
      <c r="D27" s="43"/>
      <c r="E27" s="43"/>
      <c r="F27" s="43"/>
      <c r="G27" s="43"/>
      <c r="H27" s="43"/>
      <c r="I27" s="44"/>
    </row>
    <row r="28" spans="1:9" ht="12.75">
      <c r="A28" s="35" t="s">
        <v>79</v>
      </c>
      <c r="B28" s="37" t="s">
        <v>105</v>
      </c>
      <c r="C28" s="45" t="s">
        <v>110</v>
      </c>
      <c r="D28" s="45" t="s">
        <v>128</v>
      </c>
      <c r="E28" s="45" t="s">
        <v>109</v>
      </c>
      <c r="F28" s="45" t="s">
        <v>80</v>
      </c>
      <c r="G28" s="45" t="s">
        <v>107</v>
      </c>
      <c r="H28" s="45" t="s">
        <v>106</v>
      </c>
      <c r="I28" s="36" t="s">
        <v>125</v>
      </c>
    </row>
    <row r="29" spans="1:9" ht="12.75">
      <c r="A29" s="37">
        <v>1990</v>
      </c>
      <c r="B29" s="46">
        <v>3768.300003051758</v>
      </c>
      <c r="C29" s="47">
        <v>200</v>
      </c>
      <c r="D29" s="47"/>
      <c r="E29" s="47">
        <v>242</v>
      </c>
      <c r="F29" s="47">
        <v>1168</v>
      </c>
      <c r="G29" s="47">
        <v>391.4000015258789</v>
      </c>
      <c r="H29" s="47">
        <v>26</v>
      </c>
      <c r="I29" s="38">
        <v>5795.700004577637</v>
      </c>
    </row>
    <row r="30" spans="1:9" ht="12.75">
      <c r="A30" s="39">
        <v>1991</v>
      </c>
      <c r="B30" s="48">
        <v>2150</v>
      </c>
      <c r="C30" s="49">
        <v>144000</v>
      </c>
      <c r="D30" s="49"/>
      <c r="E30" s="49">
        <v>57.09999990463257</v>
      </c>
      <c r="F30" s="49">
        <v>110</v>
      </c>
      <c r="G30" s="49">
        <v>15</v>
      </c>
      <c r="H30" s="49">
        <v>190</v>
      </c>
      <c r="I30" s="40">
        <v>146522.09999990463</v>
      </c>
    </row>
    <row r="31" spans="1:9" ht="12.75">
      <c r="A31" s="39">
        <v>1992</v>
      </c>
      <c r="B31" s="48">
        <v>2064</v>
      </c>
      <c r="C31" s="49"/>
      <c r="D31" s="49">
        <v>73500</v>
      </c>
      <c r="E31" s="49"/>
      <c r="F31" s="49">
        <v>1028.6000061035156</v>
      </c>
      <c r="G31" s="49">
        <v>177.39999961853027</v>
      </c>
      <c r="H31" s="49">
        <v>144</v>
      </c>
      <c r="I31" s="40">
        <v>76914.00000572205</v>
      </c>
    </row>
    <row r="32" spans="1:9" ht="12.75">
      <c r="A32" s="39">
        <v>1993</v>
      </c>
      <c r="B32" s="48">
        <v>6445.600006103516</v>
      </c>
      <c r="C32" s="49">
        <v>300</v>
      </c>
      <c r="D32" s="49">
        <v>84408</v>
      </c>
      <c r="E32" s="49">
        <v>100</v>
      </c>
      <c r="F32" s="49"/>
      <c r="G32" s="49">
        <v>14</v>
      </c>
      <c r="H32" s="49"/>
      <c r="I32" s="40">
        <v>91267.60000610352</v>
      </c>
    </row>
    <row r="33" spans="1:9" ht="12.75">
      <c r="A33" s="39">
        <v>1994</v>
      </c>
      <c r="B33" s="48">
        <v>44820</v>
      </c>
      <c r="C33" s="49"/>
      <c r="D33" s="49">
        <v>1700</v>
      </c>
      <c r="E33" s="49">
        <v>25</v>
      </c>
      <c r="F33" s="49"/>
      <c r="G33" s="49">
        <v>60</v>
      </c>
      <c r="H33" s="49"/>
      <c r="I33" s="40">
        <v>46605</v>
      </c>
    </row>
    <row r="34" spans="1:9" ht="12.75">
      <c r="A34" s="39">
        <v>1995</v>
      </c>
      <c r="B34" s="48">
        <v>100</v>
      </c>
      <c r="C34" s="49"/>
      <c r="D34" s="49">
        <v>370</v>
      </c>
      <c r="E34" s="49"/>
      <c r="F34" s="49"/>
      <c r="G34" s="49"/>
      <c r="H34" s="49"/>
      <c r="I34" s="40">
        <v>470</v>
      </c>
    </row>
    <row r="35" spans="1:9" ht="12.75">
      <c r="A35" s="39">
        <v>1996</v>
      </c>
      <c r="B35" s="48"/>
      <c r="C35" s="49"/>
      <c r="D35" s="49">
        <v>72360</v>
      </c>
      <c r="E35" s="49"/>
      <c r="F35" s="49"/>
      <c r="G35" s="49">
        <v>30</v>
      </c>
      <c r="H35" s="49"/>
      <c r="I35" s="40">
        <v>72390</v>
      </c>
    </row>
    <row r="36" spans="1:9" ht="12.75">
      <c r="A36" s="39">
        <v>1997</v>
      </c>
      <c r="B36" s="48">
        <v>7000</v>
      </c>
      <c r="C36" s="49">
        <v>10</v>
      </c>
      <c r="D36" s="49">
        <v>1090</v>
      </c>
      <c r="E36" s="49"/>
      <c r="F36" s="49">
        <v>50</v>
      </c>
      <c r="G36" s="49">
        <v>40</v>
      </c>
      <c r="H36" s="49"/>
      <c r="I36" s="40">
        <v>8190</v>
      </c>
    </row>
    <row r="37" spans="1:9" ht="12.75">
      <c r="A37" s="39">
        <v>1998</v>
      </c>
      <c r="B37" s="48"/>
      <c r="C37" s="49">
        <v>3000</v>
      </c>
      <c r="D37" s="49">
        <v>40</v>
      </c>
      <c r="E37" s="49"/>
      <c r="F37" s="49">
        <v>150</v>
      </c>
      <c r="G37" s="49">
        <v>60</v>
      </c>
      <c r="H37" s="49"/>
      <c r="I37" s="40">
        <v>3250</v>
      </c>
    </row>
    <row r="38" spans="1:9" ht="12.75">
      <c r="A38" s="39">
        <v>1999</v>
      </c>
      <c r="B38" s="48">
        <v>40</v>
      </c>
      <c r="C38" s="49">
        <v>1500</v>
      </c>
      <c r="D38" s="49">
        <v>85</v>
      </c>
      <c r="E38" s="49">
        <v>21378</v>
      </c>
      <c r="F38" s="49"/>
      <c r="G38" s="49">
        <v>110</v>
      </c>
      <c r="H38" s="49"/>
      <c r="I38" s="40">
        <v>23113</v>
      </c>
    </row>
    <row r="39" spans="1:9" ht="12.75">
      <c r="A39" s="39">
        <v>2000</v>
      </c>
      <c r="B39" s="48"/>
      <c r="C39" s="49"/>
      <c r="D39" s="49"/>
      <c r="E39" s="49">
        <v>308.80000019073486</v>
      </c>
      <c r="F39" s="49"/>
      <c r="G39" s="49"/>
      <c r="H39" s="49"/>
      <c r="I39" s="40">
        <v>308.80000019073486</v>
      </c>
    </row>
    <row r="40" spans="1:9" ht="12.75">
      <c r="A40" s="39">
        <v>2001</v>
      </c>
      <c r="B40" s="48">
        <v>2471</v>
      </c>
      <c r="C40" s="49"/>
      <c r="D40" s="49"/>
      <c r="E40" s="49"/>
      <c r="F40" s="49">
        <v>157</v>
      </c>
      <c r="G40" s="49">
        <v>10</v>
      </c>
      <c r="H40" s="49"/>
      <c r="I40" s="40">
        <v>2638</v>
      </c>
    </row>
    <row r="41" spans="1:9" ht="12.75">
      <c r="A41" s="39">
        <v>2002</v>
      </c>
      <c r="B41" s="48"/>
      <c r="C41" s="49"/>
      <c r="D41" s="49"/>
      <c r="E41" s="49">
        <v>62657</v>
      </c>
      <c r="F41" s="49"/>
      <c r="G41" s="49"/>
      <c r="H41" s="49"/>
      <c r="I41" s="40">
        <v>62657</v>
      </c>
    </row>
    <row r="42" spans="1:9" ht="12.75">
      <c r="A42" s="39">
        <v>2003</v>
      </c>
      <c r="B42" s="48"/>
      <c r="C42" s="49"/>
      <c r="D42" s="49"/>
      <c r="E42" s="49"/>
      <c r="F42" s="49">
        <v>20</v>
      </c>
      <c r="G42" s="49">
        <v>275</v>
      </c>
      <c r="H42" s="49"/>
      <c r="I42" s="40">
        <v>295</v>
      </c>
    </row>
    <row r="43" spans="1:9" ht="12.75">
      <c r="A43" s="39">
        <v>2004</v>
      </c>
      <c r="B43" s="48"/>
      <c r="C43" s="49"/>
      <c r="D43" s="49">
        <v>9060</v>
      </c>
      <c r="E43" s="49"/>
      <c r="F43" s="49">
        <v>30</v>
      </c>
      <c r="G43" s="49">
        <v>1353</v>
      </c>
      <c r="H43" s="49"/>
      <c r="I43" s="40">
        <v>10443</v>
      </c>
    </row>
    <row r="44" spans="1:9" ht="12.75">
      <c r="A44" s="39">
        <v>2005</v>
      </c>
      <c r="B44" s="48">
        <v>1530</v>
      </c>
      <c r="C44" s="49"/>
      <c r="D44" s="49"/>
      <c r="E44" s="49"/>
      <c r="F44" s="49">
        <v>600</v>
      </c>
      <c r="G44" s="49"/>
      <c r="H44" s="49"/>
      <c r="I44" s="40">
        <v>2130</v>
      </c>
    </row>
    <row r="45" spans="1:9" ht="12.75">
      <c r="A45" s="39">
        <v>2006</v>
      </c>
      <c r="B45" s="48">
        <v>45</v>
      </c>
      <c r="C45" s="49"/>
      <c r="D45" s="49">
        <v>3600</v>
      </c>
      <c r="E45" s="49"/>
      <c r="F45" s="49"/>
      <c r="G45" s="49"/>
      <c r="H45" s="49"/>
      <c r="I45" s="40">
        <v>3645</v>
      </c>
    </row>
    <row r="46" spans="1:9" ht="12.75">
      <c r="A46" s="39">
        <v>2007</v>
      </c>
      <c r="B46" s="48"/>
      <c r="C46" s="49"/>
      <c r="D46" s="49">
        <v>30</v>
      </c>
      <c r="E46" s="49"/>
      <c r="F46" s="49"/>
      <c r="G46" s="49">
        <v>1200</v>
      </c>
      <c r="H46" s="49"/>
      <c r="I46" s="40">
        <v>1230</v>
      </c>
    </row>
    <row r="47" spans="1:9" ht="12.75">
      <c r="A47" s="41" t="s">
        <v>125</v>
      </c>
      <c r="B47" s="50">
        <v>70433.90000915527</v>
      </c>
      <c r="C47" s="51">
        <v>149010</v>
      </c>
      <c r="D47" s="51">
        <v>246243</v>
      </c>
      <c r="E47" s="51">
        <v>84767.90000009537</v>
      </c>
      <c r="F47" s="51">
        <v>3313.6000061035156</v>
      </c>
      <c r="G47" s="51">
        <v>3735.800001144409</v>
      </c>
      <c r="H47" s="51">
        <v>360</v>
      </c>
      <c r="I47" s="42">
        <v>557864.2000164986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8"/>
  <sheetViews>
    <sheetView zoomScale="83" zoomScaleNormal="83" workbookViewId="0" topLeftCell="A90">
      <selection activeCell="C117" sqref="C111:C117"/>
    </sheetView>
  </sheetViews>
  <sheetFormatPr defaultColWidth="9.140625" defaultRowHeight="16.5" customHeight="1"/>
  <cols>
    <col min="1" max="1" width="14.00390625" style="5" customWidth="1"/>
    <col min="2" max="2" width="14.00390625" style="2" customWidth="1"/>
    <col min="3" max="3" width="14.00390625" style="8" customWidth="1"/>
    <col min="4" max="4" width="24.7109375" style="2" customWidth="1"/>
    <col min="5" max="12" width="14.00390625" style="2" customWidth="1"/>
    <col min="13" max="13" width="18.28125" style="2" bestFit="1" customWidth="1"/>
    <col min="14" max="16384" width="14.00390625" style="2" customWidth="1"/>
  </cols>
  <sheetData>
    <row r="1" spans="1:14" s="4" customFormat="1" ht="16.5" customHeight="1">
      <c r="A1" s="6" t="s">
        <v>79</v>
      </c>
      <c r="B1" s="3" t="s">
        <v>0</v>
      </c>
      <c r="C1" s="7" t="s">
        <v>1</v>
      </c>
      <c r="D1" s="3" t="s">
        <v>82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ht="16.5" customHeight="1">
      <c r="A2" s="5">
        <v>1991</v>
      </c>
      <c r="B2" s="1"/>
      <c r="C2" s="9">
        <v>7.099999904632568</v>
      </c>
      <c r="D2" s="1" t="s">
        <v>46</v>
      </c>
      <c r="E2" s="1">
        <v>46</v>
      </c>
      <c r="F2" s="1">
        <v>56</v>
      </c>
      <c r="G2" s="1" t="s">
        <v>13</v>
      </c>
      <c r="H2" s="1">
        <v>46.93333333333333</v>
      </c>
      <c r="I2" s="1">
        <v>31</v>
      </c>
      <c r="J2" s="1">
        <v>57</v>
      </c>
      <c r="K2" s="1" t="s">
        <v>21</v>
      </c>
      <c r="L2" s="1">
        <v>31.95</v>
      </c>
      <c r="M2" s="5" t="s">
        <v>109</v>
      </c>
      <c r="N2" s="1" t="s">
        <v>22</v>
      </c>
    </row>
    <row r="3" spans="1:14" ht="16.5" customHeight="1">
      <c r="A3" s="5">
        <v>1992</v>
      </c>
      <c r="B3" s="1"/>
      <c r="C3" s="9">
        <v>8</v>
      </c>
      <c r="D3" s="1" t="s">
        <v>16</v>
      </c>
      <c r="E3" s="1">
        <v>51</v>
      </c>
      <c r="F3" s="1">
        <v>28</v>
      </c>
      <c r="G3" s="1" t="s">
        <v>13</v>
      </c>
      <c r="H3" s="1">
        <v>51.46666666666667</v>
      </c>
      <c r="I3" s="1">
        <v>3</v>
      </c>
      <c r="J3" s="1">
        <v>11</v>
      </c>
      <c r="K3" s="1" t="s">
        <v>14</v>
      </c>
      <c r="L3" s="1">
        <v>-3.183333333333333</v>
      </c>
      <c r="M3" s="5" t="s">
        <v>106</v>
      </c>
      <c r="N3" s="1" t="s">
        <v>22</v>
      </c>
    </row>
    <row r="4" spans="1:14" ht="16.5" customHeight="1">
      <c r="A4" s="5">
        <v>1993</v>
      </c>
      <c r="B4" s="1"/>
      <c r="C4" s="9">
        <v>8</v>
      </c>
      <c r="D4" s="1" t="s">
        <v>20</v>
      </c>
      <c r="E4" s="1">
        <v>54</v>
      </c>
      <c r="F4" s="1">
        <v>38</v>
      </c>
      <c r="G4" s="1" t="s">
        <v>13</v>
      </c>
      <c r="H4" s="1">
        <v>54.63333333333333</v>
      </c>
      <c r="I4" s="1">
        <v>1</v>
      </c>
      <c r="J4" s="1">
        <v>4</v>
      </c>
      <c r="K4" s="1" t="s">
        <v>14</v>
      </c>
      <c r="L4" s="1">
        <v>-1.0666666666666667</v>
      </c>
      <c r="M4" s="5" t="s">
        <v>128</v>
      </c>
      <c r="N4" s="1" t="s">
        <v>22</v>
      </c>
    </row>
    <row r="5" spans="1:14" ht="16.5" customHeight="1">
      <c r="A5" s="5">
        <v>2000</v>
      </c>
      <c r="B5" s="1"/>
      <c r="C5" s="9">
        <v>8.800000190734863</v>
      </c>
      <c r="D5" s="1" t="s">
        <v>60</v>
      </c>
      <c r="E5" s="1">
        <v>46</v>
      </c>
      <c r="F5" s="1">
        <v>36</v>
      </c>
      <c r="G5" s="1" t="s">
        <v>13</v>
      </c>
      <c r="H5" s="1">
        <v>46.6</v>
      </c>
      <c r="I5" s="1">
        <v>31</v>
      </c>
      <c r="J5" s="1">
        <v>1</v>
      </c>
      <c r="K5" s="1" t="s">
        <v>21</v>
      </c>
      <c r="L5" s="1">
        <v>31.016666666666666</v>
      </c>
      <c r="M5" s="5" t="s">
        <v>109</v>
      </c>
      <c r="N5" s="1" t="s">
        <v>22</v>
      </c>
    </row>
    <row r="6" spans="1:14" ht="16.5" customHeight="1">
      <c r="A6" s="5">
        <v>1991</v>
      </c>
      <c r="B6" s="1"/>
      <c r="C6" s="9">
        <v>10</v>
      </c>
      <c r="D6" s="1" t="s">
        <v>41</v>
      </c>
      <c r="E6" s="1">
        <v>39</v>
      </c>
      <c r="F6" s="1">
        <v>58</v>
      </c>
      <c r="G6" s="1" t="s">
        <v>13</v>
      </c>
      <c r="H6" s="1">
        <v>39.96666666666667</v>
      </c>
      <c r="I6" s="1">
        <v>0</v>
      </c>
      <c r="J6" s="1">
        <v>1</v>
      </c>
      <c r="K6" s="1" t="s">
        <v>21</v>
      </c>
      <c r="L6" s="1">
        <v>0.016666666666666666</v>
      </c>
      <c r="M6" s="5" t="s">
        <v>80</v>
      </c>
      <c r="N6" s="1" t="s">
        <v>22</v>
      </c>
    </row>
    <row r="7" spans="1:14" ht="16.5" customHeight="1">
      <c r="A7" s="5">
        <v>1991</v>
      </c>
      <c r="B7" s="1"/>
      <c r="C7" s="9">
        <v>10</v>
      </c>
      <c r="D7" s="1" t="s">
        <v>31</v>
      </c>
      <c r="E7" s="1">
        <v>60</v>
      </c>
      <c r="F7" s="1">
        <v>27</v>
      </c>
      <c r="G7" s="1" t="s">
        <v>13</v>
      </c>
      <c r="H7" s="1">
        <v>60.45</v>
      </c>
      <c r="I7" s="1">
        <v>1</v>
      </c>
      <c r="J7" s="1">
        <v>21</v>
      </c>
      <c r="K7" s="1" t="s">
        <v>14</v>
      </c>
      <c r="L7" s="1">
        <v>-1.35</v>
      </c>
      <c r="M7" s="5" t="s">
        <v>106</v>
      </c>
      <c r="N7" s="1" t="s">
        <v>22</v>
      </c>
    </row>
    <row r="8" spans="1:14" ht="16.5" customHeight="1">
      <c r="A8" s="5">
        <v>1992</v>
      </c>
      <c r="B8" s="1"/>
      <c r="C8" s="9">
        <v>10</v>
      </c>
      <c r="D8" s="1" t="s">
        <v>40</v>
      </c>
      <c r="E8" s="1">
        <v>40</v>
      </c>
      <c r="F8" s="1">
        <v>39</v>
      </c>
      <c r="G8" s="1" t="s">
        <v>13</v>
      </c>
      <c r="H8" s="1">
        <v>40.65</v>
      </c>
      <c r="I8" s="1">
        <v>17</v>
      </c>
      <c r="J8" s="1">
        <v>56</v>
      </c>
      <c r="K8" s="1" t="s">
        <v>21</v>
      </c>
      <c r="L8" s="1">
        <v>17.933333333333334</v>
      </c>
      <c r="M8" s="5" t="s">
        <v>105</v>
      </c>
      <c r="N8" s="1" t="s">
        <v>22</v>
      </c>
    </row>
    <row r="9" spans="1:14" ht="16.5" customHeight="1">
      <c r="A9" s="5">
        <v>1994</v>
      </c>
      <c r="B9" s="1"/>
      <c r="C9" s="9">
        <v>10</v>
      </c>
      <c r="D9" s="1" t="s">
        <v>50</v>
      </c>
      <c r="E9" s="1">
        <v>37</v>
      </c>
      <c r="F9" s="1">
        <v>55</v>
      </c>
      <c r="G9" s="1" t="s">
        <v>13</v>
      </c>
      <c r="H9" s="1">
        <v>37.916666666666664</v>
      </c>
      <c r="I9" s="1">
        <v>23</v>
      </c>
      <c r="J9" s="1">
        <v>0</v>
      </c>
      <c r="K9" s="1" t="s">
        <v>21</v>
      </c>
      <c r="L9" s="1">
        <v>23</v>
      </c>
      <c r="M9" s="5" t="s">
        <v>105</v>
      </c>
      <c r="N9" s="1" t="s">
        <v>22</v>
      </c>
    </row>
    <row r="10" spans="1:14" ht="16.5" customHeight="1">
      <c r="A10" s="5">
        <v>1994</v>
      </c>
      <c r="B10" s="1"/>
      <c r="C10" s="9">
        <v>10</v>
      </c>
      <c r="D10" s="1" t="s">
        <v>50</v>
      </c>
      <c r="E10" s="1">
        <v>38</v>
      </c>
      <c r="F10" s="1">
        <v>2</v>
      </c>
      <c r="G10" s="1" t="s">
        <v>13</v>
      </c>
      <c r="H10" s="1">
        <v>38.03333333333333</v>
      </c>
      <c r="I10" s="1">
        <v>23</v>
      </c>
      <c r="J10" s="1">
        <v>30</v>
      </c>
      <c r="K10" s="1" t="s">
        <v>21</v>
      </c>
      <c r="L10" s="1">
        <v>23.5</v>
      </c>
      <c r="M10" s="5" t="s">
        <v>107</v>
      </c>
      <c r="N10" s="1" t="s">
        <v>22</v>
      </c>
    </row>
    <row r="11" spans="1:14" ht="16.5" customHeight="1">
      <c r="A11" s="5">
        <v>1997</v>
      </c>
      <c r="B11" s="1"/>
      <c r="C11" s="9">
        <v>10</v>
      </c>
      <c r="D11" s="1" t="s">
        <v>52</v>
      </c>
      <c r="E11" s="1">
        <v>41</v>
      </c>
      <c r="F11" s="1">
        <v>2</v>
      </c>
      <c r="G11" s="1" t="s">
        <v>13</v>
      </c>
      <c r="H11" s="1">
        <v>41.03333333333333</v>
      </c>
      <c r="I11" s="1">
        <v>28</v>
      </c>
      <c r="J11" s="1">
        <v>57</v>
      </c>
      <c r="K11" s="1" t="s">
        <v>21</v>
      </c>
      <c r="L11" s="1">
        <v>28.95</v>
      </c>
      <c r="M11" s="31" t="s">
        <v>110</v>
      </c>
      <c r="N11" s="1" t="s">
        <v>22</v>
      </c>
    </row>
    <row r="12" spans="1:14" ht="16.5" customHeight="1">
      <c r="A12" s="5">
        <v>1997</v>
      </c>
      <c r="B12" s="1"/>
      <c r="C12" s="9">
        <v>10</v>
      </c>
      <c r="D12" s="1" t="s">
        <v>54</v>
      </c>
      <c r="E12" s="1">
        <v>58</v>
      </c>
      <c r="F12" s="1">
        <v>20</v>
      </c>
      <c r="G12" s="1" t="s">
        <v>13</v>
      </c>
      <c r="H12" s="1">
        <v>58.333333333333336</v>
      </c>
      <c r="I12" s="1">
        <v>11</v>
      </c>
      <c r="J12" s="1">
        <v>23</v>
      </c>
      <c r="K12" s="1" t="s">
        <v>21</v>
      </c>
      <c r="L12" s="1">
        <v>11.383333333333333</v>
      </c>
      <c r="M12" s="5" t="s">
        <v>107</v>
      </c>
      <c r="N12" s="1" t="s">
        <v>22</v>
      </c>
    </row>
    <row r="13" spans="1:14" ht="16.5" customHeight="1">
      <c r="A13" s="5">
        <v>1999</v>
      </c>
      <c r="B13" s="1"/>
      <c r="C13" s="9">
        <v>10</v>
      </c>
      <c r="D13" s="1" t="s">
        <v>46</v>
      </c>
      <c r="E13" s="1">
        <v>59</v>
      </c>
      <c r="F13" s="1">
        <v>56</v>
      </c>
      <c r="G13" s="1" t="s">
        <v>13</v>
      </c>
      <c r="H13" s="1">
        <v>59.9333</v>
      </c>
      <c r="I13" s="1">
        <v>30</v>
      </c>
      <c r="J13" s="1">
        <v>18</v>
      </c>
      <c r="K13" s="1" t="s">
        <v>21</v>
      </c>
      <c r="L13" s="1">
        <v>30.3</v>
      </c>
      <c r="M13" s="5" t="s">
        <v>128</v>
      </c>
      <c r="N13" s="1" t="s">
        <v>22</v>
      </c>
    </row>
    <row r="14" spans="1:14" ht="16.5" customHeight="1">
      <c r="A14" s="5">
        <v>2001</v>
      </c>
      <c r="B14" s="1"/>
      <c r="C14" s="9">
        <v>10</v>
      </c>
      <c r="D14" s="1" t="s">
        <v>46</v>
      </c>
      <c r="E14" s="1">
        <v>59</v>
      </c>
      <c r="F14" s="1">
        <v>56</v>
      </c>
      <c r="G14" s="1" t="s">
        <v>13</v>
      </c>
      <c r="H14" s="1">
        <v>59.93333333333333</v>
      </c>
      <c r="I14" s="1">
        <v>30</v>
      </c>
      <c r="J14" s="1">
        <v>18</v>
      </c>
      <c r="K14" s="1" t="s">
        <v>21</v>
      </c>
      <c r="L14" s="1">
        <v>30.3</v>
      </c>
      <c r="M14" s="5" t="s">
        <v>107</v>
      </c>
      <c r="N14" s="1" t="s">
        <v>22</v>
      </c>
    </row>
    <row r="15" spans="1:14" ht="16.5" customHeight="1">
      <c r="A15" s="5">
        <v>2007</v>
      </c>
      <c r="C15" s="8">
        <v>10</v>
      </c>
      <c r="D15" s="2" t="s">
        <v>46</v>
      </c>
      <c r="E15" s="2">
        <v>61</v>
      </c>
      <c r="F15" s="2">
        <v>4</v>
      </c>
      <c r="G15" s="2" t="s">
        <v>13</v>
      </c>
      <c r="H15" s="60">
        <f>E15+(F15/60)</f>
        <v>61.06666666666667</v>
      </c>
      <c r="I15" s="60">
        <v>36</v>
      </c>
      <c r="J15" s="60">
        <v>5</v>
      </c>
      <c r="K15" s="60" t="s">
        <v>21</v>
      </c>
      <c r="L15" s="60">
        <f>I15+(J15/60)</f>
        <v>36.083333333333336</v>
      </c>
      <c r="M15" s="2" t="s">
        <v>128</v>
      </c>
      <c r="N15" s="1" t="s">
        <v>22</v>
      </c>
    </row>
    <row r="16" spans="1:14" ht="16.5" customHeight="1">
      <c r="A16" s="5">
        <v>1993</v>
      </c>
      <c r="B16" s="1"/>
      <c r="C16" s="9">
        <v>14</v>
      </c>
      <c r="D16" s="1" t="s">
        <v>40</v>
      </c>
      <c r="E16" s="1">
        <v>39</v>
      </c>
      <c r="F16" s="1">
        <v>5</v>
      </c>
      <c r="G16" s="1" t="s">
        <v>13</v>
      </c>
      <c r="H16" s="1">
        <v>39.083333333333336</v>
      </c>
      <c r="I16" s="1">
        <v>9</v>
      </c>
      <c r="J16" s="1">
        <v>1</v>
      </c>
      <c r="K16" s="1" t="s">
        <v>21</v>
      </c>
      <c r="L16" s="1">
        <v>9.016666666666667</v>
      </c>
      <c r="M16" s="5" t="s">
        <v>107</v>
      </c>
      <c r="N16" s="1" t="s">
        <v>22</v>
      </c>
    </row>
    <row r="17" spans="1:14" ht="16.5" customHeight="1">
      <c r="A17" s="5">
        <v>1991</v>
      </c>
      <c r="B17" s="1"/>
      <c r="C17" s="9">
        <v>15</v>
      </c>
      <c r="D17" s="1" t="s">
        <v>31</v>
      </c>
      <c r="E17" s="1">
        <v>60</v>
      </c>
      <c r="F17" s="1">
        <v>27</v>
      </c>
      <c r="G17" s="1" t="s">
        <v>13</v>
      </c>
      <c r="H17" s="1">
        <v>60.45</v>
      </c>
      <c r="I17" s="1">
        <v>1</v>
      </c>
      <c r="J17" s="1">
        <v>21</v>
      </c>
      <c r="K17" s="1" t="s">
        <v>14</v>
      </c>
      <c r="L17" s="1">
        <v>-1.35</v>
      </c>
      <c r="M17" s="5" t="s">
        <v>107</v>
      </c>
      <c r="N17" s="1" t="s">
        <v>22</v>
      </c>
    </row>
    <row r="18" spans="1:14" ht="16.5" customHeight="1">
      <c r="A18" s="5">
        <v>1992</v>
      </c>
      <c r="B18" s="1"/>
      <c r="C18" s="9">
        <v>15</v>
      </c>
      <c r="D18" s="1" t="s">
        <v>50</v>
      </c>
      <c r="E18" s="1">
        <v>37</v>
      </c>
      <c r="F18" s="1">
        <v>52</v>
      </c>
      <c r="G18" s="1" t="s">
        <v>13</v>
      </c>
      <c r="H18" s="1">
        <v>37.86666666666667</v>
      </c>
      <c r="I18" s="1">
        <v>22</v>
      </c>
      <c r="J18" s="1">
        <v>58</v>
      </c>
      <c r="K18" s="1" t="s">
        <v>21</v>
      </c>
      <c r="L18" s="1">
        <v>22.966666666666665</v>
      </c>
      <c r="M18" s="5" t="s">
        <v>105</v>
      </c>
      <c r="N18" s="1" t="s">
        <v>22</v>
      </c>
    </row>
    <row r="19" spans="1:14" ht="16.5" customHeight="1">
      <c r="A19" s="5">
        <v>2006</v>
      </c>
      <c r="C19" s="8">
        <v>15</v>
      </c>
      <c r="D19" s="2" t="s">
        <v>53</v>
      </c>
      <c r="M19" s="2" t="s">
        <v>105</v>
      </c>
      <c r="N19" s="1" t="s">
        <v>22</v>
      </c>
    </row>
    <row r="20" spans="1:14" ht="16.5" customHeight="1">
      <c r="A20" s="5">
        <v>1993</v>
      </c>
      <c r="B20" s="1"/>
      <c r="C20" s="9">
        <v>17</v>
      </c>
      <c r="D20" s="1" t="s">
        <v>54</v>
      </c>
      <c r="E20" s="1">
        <v>55</v>
      </c>
      <c r="F20" s="1">
        <v>43</v>
      </c>
      <c r="G20" s="1" t="s">
        <v>13</v>
      </c>
      <c r="H20" s="1">
        <v>55.71666666666667</v>
      </c>
      <c r="I20" s="1">
        <v>15</v>
      </c>
      <c r="J20" s="1">
        <v>57</v>
      </c>
      <c r="K20" s="1" t="s">
        <v>21</v>
      </c>
      <c r="L20" s="1">
        <v>15.95</v>
      </c>
      <c r="M20" s="5" t="s">
        <v>105</v>
      </c>
      <c r="N20" s="1" t="s">
        <v>22</v>
      </c>
    </row>
    <row r="21" spans="1:14" ht="16.5" customHeight="1">
      <c r="A21" s="5">
        <v>1992</v>
      </c>
      <c r="B21" s="1"/>
      <c r="C21" s="9">
        <v>17.399999618530273</v>
      </c>
      <c r="D21" s="1" t="s">
        <v>28</v>
      </c>
      <c r="E21" s="1">
        <v>36</v>
      </c>
      <c r="F21" s="1">
        <v>49</v>
      </c>
      <c r="G21" s="1" t="s">
        <v>13</v>
      </c>
      <c r="H21" s="1">
        <v>36.81666666666667</v>
      </c>
      <c r="I21" s="1">
        <v>10</v>
      </c>
      <c r="J21" s="1">
        <v>18</v>
      </c>
      <c r="K21" s="1" t="s">
        <v>21</v>
      </c>
      <c r="L21" s="1">
        <v>10.3</v>
      </c>
      <c r="M21" s="5" t="s">
        <v>107</v>
      </c>
      <c r="N21" s="1" t="s">
        <v>22</v>
      </c>
    </row>
    <row r="22" spans="1:14" ht="16.5" customHeight="1">
      <c r="A22" s="5">
        <v>1990</v>
      </c>
      <c r="B22" s="1"/>
      <c r="C22" s="9">
        <v>18</v>
      </c>
      <c r="D22" s="1" t="s">
        <v>41</v>
      </c>
      <c r="E22" s="1">
        <v>36</v>
      </c>
      <c r="F22" s="1">
        <v>43</v>
      </c>
      <c r="G22" s="1" t="s">
        <v>13</v>
      </c>
      <c r="H22" s="1">
        <v>36.71666666666667</v>
      </c>
      <c r="I22" s="1">
        <v>4</v>
      </c>
      <c r="J22" s="1">
        <v>25</v>
      </c>
      <c r="K22" s="1" t="s">
        <v>14</v>
      </c>
      <c r="L22" s="1">
        <v>-4.416666666666667</v>
      </c>
      <c r="M22" s="5" t="s">
        <v>80</v>
      </c>
      <c r="N22" s="1" t="s">
        <v>22</v>
      </c>
    </row>
    <row r="23" spans="1:14" ht="16.5" customHeight="1">
      <c r="A23" s="5">
        <v>1990</v>
      </c>
      <c r="B23" s="1"/>
      <c r="C23" s="9">
        <v>20</v>
      </c>
      <c r="D23" s="1" t="s">
        <v>20</v>
      </c>
      <c r="E23" s="1">
        <v>51</v>
      </c>
      <c r="F23" s="1">
        <v>31</v>
      </c>
      <c r="G23" s="1" t="s">
        <v>13</v>
      </c>
      <c r="H23" s="1">
        <v>51.516666666666666</v>
      </c>
      <c r="I23" s="1">
        <v>0</v>
      </c>
      <c r="J23" s="1">
        <v>32</v>
      </c>
      <c r="K23" s="1" t="s">
        <v>21</v>
      </c>
      <c r="L23" s="1">
        <v>0.5333333333333333</v>
      </c>
      <c r="M23" s="5" t="s">
        <v>80</v>
      </c>
      <c r="N23" s="1" t="s">
        <v>22</v>
      </c>
    </row>
    <row r="24" spans="1:14" ht="16.5" customHeight="1">
      <c r="A24" s="5">
        <v>1990</v>
      </c>
      <c r="B24" s="1"/>
      <c r="C24" s="9">
        <v>20</v>
      </c>
      <c r="D24" s="1" t="s">
        <v>20</v>
      </c>
      <c r="E24" s="1">
        <v>56</v>
      </c>
      <c r="F24" s="1">
        <v>28</v>
      </c>
      <c r="G24" s="1" t="s">
        <v>13</v>
      </c>
      <c r="H24" s="1">
        <v>56.46666666666667</v>
      </c>
      <c r="I24" s="1">
        <v>2</v>
      </c>
      <c r="J24" s="1">
        <v>58</v>
      </c>
      <c r="K24" s="1" t="s">
        <v>14</v>
      </c>
      <c r="L24" s="1">
        <v>-2.966666666666667</v>
      </c>
      <c r="M24" s="5" t="s">
        <v>107</v>
      </c>
      <c r="N24" s="1" t="s">
        <v>22</v>
      </c>
    </row>
    <row r="25" spans="1:14" ht="16.5" customHeight="1">
      <c r="A25" s="5">
        <v>1992</v>
      </c>
      <c r="B25" s="1"/>
      <c r="C25" s="9">
        <v>20</v>
      </c>
      <c r="D25" s="1" t="s">
        <v>16</v>
      </c>
      <c r="E25" s="1">
        <v>51</v>
      </c>
      <c r="F25" s="1">
        <v>37</v>
      </c>
      <c r="G25" s="1" t="s">
        <v>13</v>
      </c>
      <c r="H25" s="1">
        <v>51.61666666666667</v>
      </c>
      <c r="I25" s="1">
        <v>3</v>
      </c>
      <c r="J25" s="1">
        <v>56</v>
      </c>
      <c r="K25" s="1" t="s">
        <v>14</v>
      </c>
      <c r="L25" s="1">
        <v>-3.9333333333333336</v>
      </c>
      <c r="M25" s="5" t="s">
        <v>105</v>
      </c>
      <c r="N25" s="1" t="s">
        <v>22</v>
      </c>
    </row>
    <row r="26" spans="1:14" ht="16.5" customHeight="1">
      <c r="A26" s="5">
        <v>2003</v>
      </c>
      <c r="B26" s="1"/>
      <c r="C26" s="9">
        <v>20</v>
      </c>
      <c r="D26" s="1" t="s">
        <v>50</v>
      </c>
      <c r="H26" s="1"/>
      <c r="L26" s="1"/>
      <c r="M26" s="5" t="s">
        <v>80</v>
      </c>
      <c r="N26" s="1" t="s">
        <v>22</v>
      </c>
    </row>
    <row r="27" spans="1:14" ht="16.5" customHeight="1">
      <c r="A27" s="5">
        <v>2007</v>
      </c>
      <c r="C27" s="8">
        <v>20</v>
      </c>
      <c r="D27" s="2" t="s">
        <v>53</v>
      </c>
      <c r="F27" s="2" t="s">
        <v>133</v>
      </c>
      <c r="H27" s="60" t="s">
        <v>133</v>
      </c>
      <c r="L27" s="60" t="s">
        <v>133</v>
      </c>
      <c r="M27" s="2" t="s">
        <v>128</v>
      </c>
      <c r="N27" s="1" t="s">
        <v>22</v>
      </c>
    </row>
    <row r="28" spans="1:14" ht="16.5" customHeight="1">
      <c r="A28" s="5">
        <v>1990</v>
      </c>
      <c r="B28" s="1"/>
      <c r="C28" s="9">
        <v>25</v>
      </c>
      <c r="D28" s="1" t="s">
        <v>46</v>
      </c>
      <c r="E28" s="1">
        <v>44</v>
      </c>
      <c r="F28" s="1">
        <v>44</v>
      </c>
      <c r="G28" s="1" t="s">
        <v>13</v>
      </c>
      <c r="H28" s="1">
        <v>44.733333333333334</v>
      </c>
      <c r="I28" s="1">
        <v>37</v>
      </c>
      <c r="J28" s="1">
        <v>47</v>
      </c>
      <c r="K28" s="1" t="s">
        <v>21</v>
      </c>
      <c r="L28" s="1">
        <v>37.78333333333333</v>
      </c>
      <c r="M28" s="5" t="s">
        <v>105</v>
      </c>
      <c r="N28" s="1" t="s">
        <v>22</v>
      </c>
    </row>
    <row r="29" spans="1:14" ht="16.5" customHeight="1">
      <c r="A29" s="5">
        <v>1994</v>
      </c>
      <c r="B29" s="1"/>
      <c r="C29" s="9">
        <v>25</v>
      </c>
      <c r="D29" s="1" t="s">
        <v>40</v>
      </c>
      <c r="E29" s="1">
        <v>37</v>
      </c>
      <c r="F29" s="1">
        <v>7</v>
      </c>
      <c r="G29" s="1" t="s">
        <v>13</v>
      </c>
      <c r="H29" s="1">
        <v>37.11666666666667</v>
      </c>
      <c r="I29" s="1">
        <v>15</v>
      </c>
      <c r="J29" s="1">
        <v>16</v>
      </c>
      <c r="K29" s="1" t="s">
        <v>21</v>
      </c>
      <c r="L29" s="1">
        <v>15.266666666666667</v>
      </c>
      <c r="M29" s="5" t="s">
        <v>109</v>
      </c>
      <c r="N29" s="1" t="s">
        <v>22</v>
      </c>
    </row>
    <row r="30" spans="1:14" ht="16.5" customHeight="1">
      <c r="A30" s="5">
        <v>1994</v>
      </c>
      <c r="B30" s="1"/>
      <c r="C30" s="9">
        <v>25</v>
      </c>
      <c r="D30" s="1" t="s">
        <v>41</v>
      </c>
      <c r="E30" s="1">
        <v>43</v>
      </c>
      <c r="F30" s="1">
        <v>17</v>
      </c>
      <c r="G30" s="1" t="s">
        <v>13</v>
      </c>
      <c r="H30" s="1">
        <v>43.28333333333333</v>
      </c>
      <c r="I30" s="1">
        <v>2</v>
      </c>
      <c r="J30" s="1">
        <v>55</v>
      </c>
      <c r="K30" s="1" t="s">
        <v>21</v>
      </c>
      <c r="L30" s="1">
        <v>2.9166666666666665</v>
      </c>
      <c r="M30" s="5" t="s">
        <v>105</v>
      </c>
      <c r="N30" s="1" t="s">
        <v>22</v>
      </c>
    </row>
    <row r="31" spans="1:14" ht="16.5" customHeight="1">
      <c r="A31" s="5">
        <v>1990</v>
      </c>
      <c r="B31" s="1"/>
      <c r="C31" s="9">
        <v>26</v>
      </c>
      <c r="D31" s="1" t="s">
        <v>46</v>
      </c>
      <c r="E31" s="1">
        <v>44</v>
      </c>
      <c r="F31" s="1">
        <v>44</v>
      </c>
      <c r="G31" s="1" t="s">
        <v>13</v>
      </c>
      <c r="H31" s="1">
        <v>44.733333333333334</v>
      </c>
      <c r="I31" s="1">
        <v>37</v>
      </c>
      <c r="J31" s="1">
        <v>47</v>
      </c>
      <c r="K31" s="1" t="s">
        <v>21</v>
      </c>
      <c r="L31" s="1">
        <v>37.78333333333333</v>
      </c>
      <c r="M31" s="5" t="s">
        <v>106</v>
      </c>
      <c r="N31" s="1" t="s">
        <v>22</v>
      </c>
    </row>
    <row r="32" spans="1:14" ht="16.5" customHeight="1">
      <c r="A32" s="5">
        <v>1990</v>
      </c>
      <c r="B32" s="1"/>
      <c r="C32" s="9">
        <v>30</v>
      </c>
      <c r="D32" s="1" t="s">
        <v>16</v>
      </c>
      <c r="E32" s="1">
        <v>53</v>
      </c>
      <c r="F32" s="1">
        <v>28</v>
      </c>
      <c r="G32" s="1" t="s">
        <v>13</v>
      </c>
      <c r="H32" s="1">
        <v>53.46666666666667</v>
      </c>
      <c r="I32" s="1">
        <v>3</v>
      </c>
      <c r="J32" s="1">
        <v>2</v>
      </c>
      <c r="K32" s="1" t="s">
        <v>14</v>
      </c>
      <c r="L32" s="1">
        <v>-3.033333333333333</v>
      </c>
      <c r="M32" s="5" t="s">
        <v>80</v>
      </c>
      <c r="N32" s="1" t="s">
        <v>22</v>
      </c>
    </row>
    <row r="33" spans="1:14" ht="16.5" customHeight="1">
      <c r="A33" s="5">
        <v>1996</v>
      </c>
      <c r="B33" s="1"/>
      <c r="C33" s="9">
        <v>30</v>
      </c>
      <c r="D33" s="1" t="s">
        <v>50</v>
      </c>
      <c r="E33" s="1">
        <v>37</v>
      </c>
      <c r="F33" s="1">
        <v>55</v>
      </c>
      <c r="G33" s="1" t="s">
        <v>13</v>
      </c>
      <c r="H33" s="1">
        <v>37.933055555555555</v>
      </c>
      <c r="I33" s="1">
        <v>22</v>
      </c>
      <c r="J33" s="1">
        <v>54</v>
      </c>
      <c r="K33" s="1" t="s">
        <v>21</v>
      </c>
      <c r="L33" s="1">
        <v>22.9</v>
      </c>
      <c r="M33" s="5" t="s">
        <v>107</v>
      </c>
      <c r="N33" s="1" t="s">
        <v>22</v>
      </c>
    </row>
    <row r="34" spans="1:14" ht="16.5" customHeight="1">
      <c r="A34" s="5">
        <v>1997</v>
      </c>
      <c r="B34" s="1"/>
      <c r="C34" s="9">
        <v>30</v>
      </c>
      <c r="D34" s="1" t="s">
        <v>60</v>
      </c>
      <c r="E34" s="1">
        <v>46</v>
      </c>
      <c r="F34" s="1">
        <v>29</v>
      </c>
      <c r="G34" s="1" t="s">
        <v>13</v>
      </c>
      <c r="H34" s="1">
        <v>46.483333333333334</v>
      </c>
      <c r="I34" s="1">
        <v>30</v>
      </c>
      <c r="J34" s="1">
        <v>45</v>
      </c>
      <c r="K34" s="1" t="s">
        <v>21</v>
      </c>
      <c r="L34" s="1">
        <v>30.75</v>
      </c>
      <c r="M34" s="5" t="s">
        <v>107</v>
      </c>
      <c r="N34" s="1" t="s">
        <v>22</v>
      </c>
    </row>
    <row r="35" spans="1:14" ht="16.5" customHeight="1">
      <c r="A35" s="5">
        <v>2004</v>
      </c>
      <c r="B35" s="1"/>
      <c r="C35" s="9">
        <v>30</v>
      </c>
      <c r="D35" s="1" t="s">
        <v>53</v>
      </c>
      <c r="E35" s="1">
        <v>53</v>
      </c>
      <c r="F35" s="1">
        <v>54</v>
      </c>
      <c r="G35" s="1" t="s">
        <v>13</v>
      </c>
      <c r="H35" s="1">
        <v>53.9</v>
      </c>
      <c r="I35" s="1">
        <v>9</v>
      </c>
      <c r="J35" s="1">
        <v>8</v>
      </c>
      <c r="K35" s="1" t="s">
        <v>21</v>
      </c>
      <c r="L35" s="1">
        <v>9.133</v>
      </c>
      <c r="M35" s="1" t="s">
        <v>73</v>
      </c>
      <c r="N35" s="1" t="s">
        <v>22</v>
      </c>
    </row>
    <row r="36" spans="1:14" ht="16.5" customHeight="1">
      <c r="A36" s="30">
        <v>2005</v>
      </c>
      <c r="B36" s="31"/>
      <c r="C36" s="32">
        <v>30</v>
      </c>
      <c r="D36" s="31" t="s">
        <v>30</v>
      </c>
      <c r="E36" s="32">
        <v>51</v>
      </c>
      <c r="F36" s="32">
        <v>49</v>
      </c>
      <c r="G36" s="31" t="s">
        <v>13</v>
      </c>
      <c r="H36" s="33">
        <v>51.8166666</v>
      </c>
      <c r="I36" s="32">
        <v>5</v>
      </c>
      <c r="J36" s="32">
        <v>11</v>
      </c>
      <c r="K36" s="31" t="s">
        <v>21</v>
      </c>
      <c r="L36" s="33">
        <v>5.18333</v>
      </c>
      <c r="M36" s="5" t="s">
        <v>105</v>
      </c>
      <c r="N36" s="1" t="s">
        <v>22</v>
      </c>
    </row>
    <row r="37" spans="1:14" ht="16.5" customHeight="1">
      <c r="A37" s="5">
        <v>2006</v>
      </c>
      <c r="C37" s="8">
        <v>30</v>
      </c>
      <c r="D37" s="2" t="s">
        <v>78</v>
      </c>
      <c r="E37" s="2">
        <v>47</v>
      </c>
      <c r="F37" s="2">
        <v>16</v>
      </c>
      <c r="G37" s="2" t="s">
        <v>13</v>
      </c>
      <c r="H37" s="2">
        <v>47.27</v>
      </c>
      <c r="I37" s="2">
        <v>2</v>
      </c>
      <c r="J37" s="2">
        <v>11</v>
      </c>
      <c r="K37" s="2" t="s">
        <v>14</v>
      </c>
      <c r="L37" s="2">
        <v>-2.18</v>
      </c>
      <c r="M37" s="2" t="s">
        <v>105</v>
      </c>
      <c r="N37" s="1" t="s">
        <v>22</v>
      </c>
    </row>
    <row r="38" spans="1:14" ht="16.5" customHeight="1">
      <c r="A38" s="5">
        <v>1990</v>
      </c>
      <c r="B38" s="1"/>
      <c r="C38" s="9">
        <v>32</v>
      </c>
      <c r="D38" s="1" t="s">
        <v>20</v>
      </c>
      <c r="E38" s="1">
        <v>53</v>
      </c>
      <c r="F38" s="1">
        <v>34</v>
      </c>
      <c r="G38" s="1" t="s">
        <v>13</v>
      </c>
      <c r="H38" s="1">
        <v>53.56666666666667</v>
      </c>
      <c r="I38" s="1">
        <v>0</v>
      </c>
      <c r="J38" s="1">
        <v>7</v>
      </c>
      <c r="K38" s="1" t="s">
        <v>21</v>
      </c>
      <c r="L38" s="1">
        <v>0.11666666666666667</v>
      </c>
      <c r="M38" s="5" t="s">
        <v>109</v>
      </c>
      <c r="N38" s="1" t="s">
        <v>22</v>
      </c>
    </row>
    <row r="39" spans="1:14" ht="16.5" customHeight="1">
      <c r="A39" s="5">
        <v>1998</v>
      </c>
      <c r="B39" s="1"/>
      <c r="C39" s="9">
        <v>40</v>
      </c>
      <c r="D39" s="1" t="s">
        <v>76</v>
      </c>
      <c r="E39" s="1">
        <v>31</v>
      </c>
      <c r="F39" s="1">
        <v>16</v>
      </c>
      <c r="G39" s="1" t="s">
        <v>13</v>
      </c>
      <c r="H39" s="1">
        <v>31.2667</v>
      </c>
      <c r="I39" s="1">
        <v>32</v>
      </c>
      <c r="J39" s="1">
        <v>17</v>
      </c>
      <c r="K39" s="1" t="s">
        <v>21</v>
      </c>
      <c r="L39" s="1">
        <v>32.2833</v>
      </c>
      <c r="M39" s="5" t="s">
        <v>128</v>
      </c>
      <c r="N39" s="1" t="s">
        <v>22</v>
      </c>
    </row>
    <row r="40" spans="1:14" ht="16.5" customHeight="1">
      <c r="A40" s="5">
        <v>1999</v>
      </c>
      <c r="B40" s="1"/>
      <c r="C40" s="9">
        <v>40</v>
      </c>
      <c r="D40" s="1" t="s">
        <v>24</v>
      </c>
      <c r="E40" s="1">
        <v>51</v>
      </c>
      <c r="F40" s="1">
        <v>14</v>
      </c>
      <c r="G40" s="1" t="s">
        <v>13</v>
      </c>
      <c r="H40" s="1">
        <v>51.233333333333334</v>
      </c>
      <c r="I40" s="1">
        <v>4</v>
      </c>
      <c r="J40" s="1">
        <v>23</v>
      </c>
      <c r="K40" s="1" t="s">
        <v>21</v>
      </c>
      <c r="L40" s="1">
        <v>4.383333333333334</v>
      </c>
      <c r="M40" s="5" t="s">
        <v>105</v>
      </c>
      <c r="N40" s="1" t="s">
        <v>22</v>
      </c>
    </row>
    <row r="41" spans="1:14" ht="16.5" customHeight="1">
      <c r="A41" s="5">
        <v>1991</v>
      </c>
      <c r="B41" s="1"/>
      <c r="C41" s="9">
        <v>50</v>
      </c>
      <c r="D41" s="1" t="s">
        <v>54</v>
      </c>
      <c r="E41" s="1">
        <v>58</v>
      </c>
      <c r="F41" s="1">
        <v>21</v>
      </c>
      <c r="G41" s="1" t="s">
        <v>13</v>
      </c>
      <c r="H41" s="1">
        <v>58.35</v>
      </c>
      <c r="I41" s="1">
        <v>11</v>
      </c>
      <c r="J41" s="1">
        <v>26</v>
      </c>
      <c r="K41" s="1" t="s">
        <v>21</v>
      </c>
      <c r="L41" s="1">
        <v>11.433333333333334</v>
      </c>
      <c r="M41" s="5" t="s">
        <v>109</v>
      </c>
      <c r="N41" s="1" t="s">
        <v>22</v>
      </c>
    </row>
    <row r="42" spans="1:14" ht="16.5" customHeight="1">
      <c r="A42" s="5">
        <v>1994</v>
      </c>
      <c r="B42" s="1"/>
      <c r="C42" s="9">
        <v>50</v>
      </c>
      <c r="D42" s="1" t="s">
        <v>28</v>
      </c>
      <c r="E42" s="1">
        <v>36</v>
      </c>
      <c r="F42" s="1">
        <v>48</v>
      </c>
      <c r="G42" s="1" t="s">
        <v>13</v>
      </c>
      <c r="H42" s="1">
        <v>36.8</v>
      </c>
      <c r="I42" s="1">
        <v>10</v>
      </c>
      <c r="J42" s="1">
        <v>16</v>
      </c>
      <c r="K42" s="1" t="s">
        <v>21</v>
      </c>
      <c r="L42" s="1">
        <v>10.266666666666667</v>
      </c>
      <c r="M42" s="5" t="s">
        <v>107</v>
      </c>
      <c r="N42" s="1" t="s">
        <v>22</v>
      </c>
    </row>
    <row r="43" spans="1:14" ht="16.5" customHeight="1">
      <c r="A43" s="5">
        <v>1997</v>
      </c>
      <c r="B43" s="1"/>
      <c r="C43" s="9">
        <v>50</v>
      </c>
      <c r="D43" s="1" t="s">
        <v>48</v>
      </c>
      <c r="E43" s="1">
        <v>53</v>
      </c>
      <c r="F43" s="1">
        <v>32</v>
      </c>
      <c r="G43" s="1" t="s">
        <v>13</v>
      </c>
      <c r="H43" s="1">
        <v>53.53333333333333</v>
      </c>
      <c r="I43" s="1">
        <v>0</v>
      </c>
      <c r="J43" s="1">
        <v>7</v>
      </c>
      <c r="K43" s="1" t="s">
        <v>21</v>
      </c>
      <c r="L43" s="1">
        <v>0.11666666666666667</v>
      </c>
      <c r="M43" s="5" t="s">
        <v>80</v>
      </c>
      <c r="N43" s="1" t="s">
        <v>22</v>
      </c>
    </row>
    <row r="44" spans="1:14" ht="16.5" customHeight="1">
      <c r="A44" s="5">
        <v>1999</v>
      </c>
      <c r="B44" s="1"/>
      <c r="C44" s="9">
        <v>50</v>
      </c>
      <c r="D44" s="1" t="s">
        <v>40</v>
      </c>
      <c r="E44" s="1">
        <v>39</v>
      </c>
      <c r="F44" s="1">
        <v>5</v>
      </c>
      <c r="G44" s="1" t="s">
        <v>13</v>
      </c>
      <c r="H44" s="1">
        <v>39.083333333333336</v>
      </c>
      <c r="I44" s="1">
        <v>9</v>
      </c>
      <c r="J44" s="1">
        <v>2</v>
      </c>
      <c r="K44" s="1" t="s">
        <v>21</v>
      </c>
      <c r="L44" s="1">
        <v>9.033333333333333</v>
      </c>
      <c r="M44" s="5" t="s">
        <v>107</v>
      </c>
      <c r="N44" s="1" t="s">
        <v>22</v>
      </c>
    </row>
    <row r="45" spans="1:14" ht="16.5" customHeight="1">
      <c r="A45" s="5">
        <v>1993</v>
      </c>
      <c r="B45" s="1"/>
      <c r="C45" s="9">
        <v>60</v>
      </c>
      <c r="D45" s="1" t="s">
        <v>53</v>
      </c>
      <c r="E45" s="1">
        <v>53</v>
      </c>
      <c r="F45" s="1">
        <v>50</v>
      </c>
      <c r="G45" s="1" t="s">
        <v>13</v>
      </c>
      <c r="H45" s="1">
        <v>53.833333333333336</v>
      </c>
      <c r="I45" s="1">
        <v>9</v>
      </c>
      <c r="J45" s="1">
        <v>20</v>
      </c>
      <c r="K45" s="1" t="s">
        <v>21</v>
      </c>
      <c r="L45" s="1">
        <v>9.333333333333334</v>
      </c>
      <c r="M45" s="5" t="s">
        <v>128</v>
      </c>
      <c r="N45" s="1" t="s">
        <v>22</v>
      </c>
    </row>
    <row r="46" spans="1:14" ht="16.5" customHeight="1">
      <c r="A46" s="5">
        <v>1998</v>
      </c>
      <c r="B46" s="1"/>
      <c r="C46" s="9">
        <v>60</v>
      </c>
      <c r="D46" s="1" t="s">
        <v>46</v>
      </c>
      <c r="M46" s="5" t="s">
        <v>107</v>
      </c>
      <c r="N46" s="1" t="s">
        <v>22</v>
      </c>
    </row>
    <row r="47" spans="1:14" ht="16.5" customHeight="1">
      <c r="A47" s="5">
        <v>1999</v>
      </c>
      <c r="B47" s="1"/>
      <c r="C47" s="9">
        <v>60</v>
      </c>
      <c r="D47" s="1" t="s">
        <v>46</v>
      </c>
      <c r="M47" s="5" t="s">
        <v>107</v>
      </c>
      <c r="N47" s="1" t="s">
        <v>22</v>
      </c>
    </row>
    <row r="48" spans="1:14" ht="16.5" customHeight="1">
      <c r="A48" s="5">
        <v>2004</v>
      </c>
      <c r="B48" s="1"/>
      <c r="C48" s="9">
        <v>60</v>
      </c>
      <c r="D48" s="1" t="s">
        <v>52</v>
      </c>
      <c r="H48" s="1"/>
      <c r="L48" s="1"/>
      <c r="M48" s="5" t="s">
        <v>128</v>
      </c>
      <c r="N48" s="1" t="s">
        <v>22</v>
      </c>
    </row>
    <row r="49" spans="1:14" ht="16.5" customHeight="1">
      <c r="A49" s="5">
        <v>1995</v>
      </c>
      <c r="B49" s="1"/>
      <c r="C49" s="9">
        <v>70</v>
      </c>
      <c r="D49" s="1" t="s">
        <v>54</v>
      </c>
      <c r="E49" s="1">
        <v>57</v>
      </c>
      <c r="F49" s="1">
        <v>38</v>
      </c>
      <c r="G49" s="1" t="s">
        <v>13</v>
      </c>
      <c r="H49" s="1">
        <v>57.63333333333333</v>
      </c>
      <c r="I49" s="1">
        <v>11</v>
      </c>
      <c r="J49" s="1">
        <v>38</v>
      </c>
      <c r="K49" s="1" t="s">
        <v>21</v>
      </c>
      <c r="L49" s="1">
        <v>11.633333333333333</v>
      </c>
      <c r="M49" s="5" t="s">
        <v>128</v>
      </c>
      <c r="N49" s="1" t="s">
        <v>22</v>
      </c>
    </row>
    <row r="50" spans="1:14" ht="16.5" customHeight="1">
      <c r="A50" s="5">
        <v>2001</v>
      </c>
      <c r="B50" s="1"/>
      <c r="C50" s="9">
        <v>71</v>
      </c>
      <c r="D50" s="1" t="s">
        <v>12</v>
      </c>
      <c r="E50" s="1">
        <v>51</v>
      </c>
      <c r="F50" s="1">
        <v>10</v>
      </c>
      <c r="G50" s="1" t="s">
        <v>13</v>
      </c>
      <c r="H50" s="1">
        <v>51.166666666666664</v>
      </c>
      <c r="I50" s="1">
        <v>1</v>
      </c>
      <c r="J50" s="1">
        <v>39</v>
      </c>
      <c r="K50" s="1" t="s">
        <v>21</v>
      </c>
      <c r="L50" s="1">
        <v>1.65</v>
      </c>
      <c r="M50" s="5" t="s">
        <v>105</v>
      </c>
      <c r="N50" s="1" t="s">
        <v>22</v>
      </c>
    </row>
    <row r="51" spans="1:14" ht="16.5" customHeight="1">
      <c r="A51" s="5">
        <v>1990</v>
      </c>
      <c r="B51" s="1"/>
      <c r="C51" s="9">
        <v>71.4000015258789</v>
      </c>
      <c r="D51" s="1" t="s">
        <v>24</v>
      </c>
      <c r="E51" s="1">
        <v>51</v>
      </c>
      <c r="F51" s="1">
        <v>20</v>
      </c>
      <c r="G51" s="1" t="s">
        <v>13</v>
      </c>
      <c r="H51" s="1">
        <v>51.333333333333336</v>
      </c>
      <c r="I51" s="1">
        <v>3</v>
      </c>
      <c r="J51" s="1">
        <v>12</v>
      </c>
      <c r="K51" s="1" t="s">
        <v>21</v>
      </c>
      <c r="L51" s="1">
        <v>3.2</v>
      </c>
      <c r="M51" s="5" t="s">
        <v>107</v>
      </c>
      <c r="N51" s="1" t="s">
        <v>22</v>
      </c>
    </row>
    <row r="52" spans="1:14" ht="16.5" customHeight="1">
      <c r="A52" s="5">
        <v>1992</v>
      </c>
      <c r="B52" s="1"/>
      <c r="C52" s="9">
        <v>71.4000015258789</v>
      </c>
      <c r="D52" s="1" t="s">
        <v>76</v>
      </c>
      <c r="E52" s="1">
        <v>31</v>
      </c>
      <c r="F52" s="1">
        <v>26</v>
      </c>
      <c r="G52" s="1" t="s">
        <v>13</v>
      </c>
      <c r="H52" s="1">
        <v>31.433333333333334</v>
      </c>
      <c r="I52" s="1">
        <v>32</v>
      </c>
      <c r="J52" s="1">
        <v>22</v>
      </c>
      <c r="K52" s="1" t="s">
        <v>21</v>
      </c>
      <c r="L52" s="1">
        <v>32.36666666666667</v>
      </c>
      <c r="M52" s="5" t="s">
        <v>105</v>
      </c>
      <c r="N52" s="1" t="s">
        <v>22</v>
      </c>
    </row>
    <row r="53" spans="1:14" ht="16.5" customHeight="1">
      <c r="A53" s="5">
        <v>1999</v>
      </c>
      <c r="B53" s="1"/>
      <c r="C53" s="9">
        <v>75</v>
      </c>
      <c r="D53" s="1" t="s">
        <v>57</v>
      </c>
      <c r="E53" s="1">
        <v>55</v>
      </c>
      <c r="F53" s="1">
        <v>53</v>
      </c>
      <c r="G53" s="1" t="s">
        <v>13</v>
      </c>
      <c r="H53" s="1">
        <v>55.8833</v>
      </c>
      <c r="I53" s="1">
        <v>10</v>
      </c>
      <c r="J53" s="1">
        <v>50</v>
      </c>
      <c r="K53" s="1" t="s">
        <v>21</v>
      </c>
      <c r="L53" s="1">
        <v>10.8333</v>
      </c>
      <c r="M53" s="5" t="s">
        <v>128</v>
      </c>
      <c r="N53" s="1" t="s">
        <v>22</v>
      </c>
    </row>
    <row r="54" spans="1:14" ht="16.5" customHeight="1">
      <c r="A54" s="5">
        <v>1992</v>
      </c>
      <c r="B54" s="1"/>
      <c r="C54" s="9">
        <v>97.5999984741211</v>
      </c>
      <c r="D54" s="1" t="s">
        <v>30</v>
      </c>
      <c r="E54" s="1">
        <v>51</v>
      </c>
      <c r="F54" s="1">
        <v>42</v>
      </c>
      <c r="G54" s="1" t="s">
        <v>13</v>
      </c>
      <c r="H54" s="1">
        <v>51.7</v>
      </c>
      <c r="I54" s="1">
        <v>4</v>
      </c>
      <c r="J54" s="1">
        <v>25</v>
      </c>
      <c r="K54" s="1" t="s">
        <v>21</v>
      </c>
      <c r="L54" s="1">
        <v>4.416666666666667</v>
      </c>
      <c r="M54" s="5" t="s">
        <v>105</v>
      </c>
      <c r="N54" s="1" t="s">
        <v>22</v>
      </c>
    </row>
    <row r="55" spans="1:14" ht="16.5" customHeight="1">
      <c r="A55" s="5">
        <v>1990</v>
      </c>
      <c r="B55" s="1"/>
      <c r="C55" s="9">
        <v>100</v>
      </c>
      <c r="D55" s="1" t="s">
        <v>50</v>
      </c>
      <c r="E55" s="1">
        <v>37</v>
      </c>
      <c r="F55" s="1">
        <v>42</v>
      </c>
      <c r="G55" s="1" t="s">
        <v>13</v>
      </c>
      <c r="H55" s="1">
        <v>37.7</v>
      </c>
      <c r="I55" s="1">
        <v>23</v>
      </c>
      <c r="J55" s="1">
        <v>54</v>
      </c>
      <c r="K55" s="1" t="s">
        <v>21</v>
      </c>
      <c r="L55" s="1">
        <v>23.9</v>
      </c>
      <c r="M55" s="5" t="s">
        <v>109</v>
      </c>
      <c r="N55" s="1" t="s">
        <v>22</v>
      </c>
    </row>
    <row r="56" spans="1:14" ht="16.5" customHeight="1">
      <c r="A56" s="5">
        <v>1990</v>
      </c>
      <c r="B56" s="1"/>
      <c r="C56" s="9">
        <v>100</v>
      </c>
      <c r="D56" s="1" t="s">
        <v>32</v>
      </c>
      <c r="E56" s="1">
        <v>37</v>
      </c>
      <c r="F56" s="1">
        <v>57</v>
      </c>
      <c r="G56" s="1" t="s">
        <v>13</v>
      </c>
      <c r="H56" s="1">
        <v>37.95</v>
      </c>
      <c r="I56" s="1">
        <v>8</v>
      </c>
      <c r="J56" s="1">
        <v>52</v>
      </c>
      <c r="K56" s="1" t="s">
        <v>14</v>
      </c>
      <c r="L56" s="1">
        <v>-8.866666666666667</v>
      </c>
      <c r="M56" s="5" t="s">
        <v>80</v>
      </c>
      <c r="N56" s="1" t="s">
        <v>22</v>
      </c>
    </row>
    <row r="57" spans="1:14" ht="16.5" customHeight="1">
      <c r="A57" s="5">
        <v>1990</v>
      </c>
      <c r="B57" s="1"/>
      <c r="C57" s="9">
        <v>100</v>
      </c>
      <c r="D57" s="1" t="s">
        <v>30</v>
      </c>
      <c r="E57" s="1">
        <v>51</v>
      </c>
      <c r="F57" s="1">
        <v>54</v>
      </c>
      <c r="G57" s="1" t="s">
        <v>13</v>
      </c>
      <c r="H57" s="1">
        <v>51.9</v>
      </c>
      <c r="I57" s="1">
        <v>4</v>
      </c>
      <c r="J57" s="1">
        <v>29</v>
      </c>
      <c r="K57" s="1" t="s">
        <v>21</v>
      </c>
      <c r="L57" s="1">
        <v>4.483333333333333</v>
      </c>
      <c r="M57" s="5" t="s">
        <v>107</v>
      </c>
      <c r="N57" s="1" t="s">
        <v>22</v>
      </c>
    </row>
    <row r="58" spans="1:14" ht="16.5" customHeight="1">
      <c r="A58" s="5">
        <v>1991</v>
      </c>
      <c r="B58" s="1"/>
      <c r="C58" s="9">
        <v>100</v>
      </c>
      <c r="D58" s="1" t="s">
        <v>76</v>
      </c>
      <c r="E58" s="1">
        <v>31</v>
      </c>
      <c r="F58" s="1">
        <v>6</v>
      </c>
      <c r="G58" s="1" t="s">
        <v>13</v>
      </c>
      <c r="H58" s="1">
        <v>31.1</v>
      </c>
      <c r="I58" s="1">
        <v>29</v>
      </c>
      <c r="J58" s="1">
        <v>37</v>
      </c>
      <c r="K58" s="1" t="s">
        <v>21</v>
      </c>
      <c r="L58" s="1">
        <v>29.616666666666667</v>
      </c>
      <c r="M58" s="5" t="s">
        <v>80</v>
      </c>
      <c r="N58" s="1" t="s">
        <v>22</v>
      </c>
    </row>
    <row r="59" spans="1:14" ht="16.5" customHeight="1">
      <c r="A59" s="5">
        <v>1993</v>
      </c>
      <c r="B59" s="1"/>
      <c r="C59" s="9">
        <v>100</v>
      </c>
      <c r="D59" s="1" t="s">
        <v>24</v>
      </c>
      <c r="E59" s="1">
        <v>51</v>
      </c>
      <c r="F59" s="1">
        <v>14</v>
      </c>
      <c r="G59" s="1" t="s">
        <v>13</v>
      </c>
      <c r="H59" s="1">
        <v>51.233333333333334</v>
      </c>
      <c r="I59" s="1">
        <v>4</v>
      </c>
      <c r="J59" s="1">
        <v>25</v>
      </c>
      <c r="K59" s="1" t="s">
        <v>21</v>
      </c>
      <c r="L59" s="1">
        <v>4.416666666666667</v>
      </c>
      <c r="M59" s="5" t="s">
        <v>109</v>
      </c>
      <c r="N59" s="1" t="s">
        <v>22</v>
      </c>
    </row>
    <row r="60" spans="1:14" ht="16.5" customHeight="1">
      <c r="A60" s="5">
        <v>1995</v>
      </c>
      <c r="B60" s="1"/>
      <c r="C60" s="9">
        <v>100</v>
      </c>
      <c r="D60" s="1" t="s">
        <v>30</v>
      </c>
      <c r="E60" s="1">
        <v>51</v>
      </c>
      <c r="F60" s="1">
        <v>54</v>
      </c>
      <c r="G60" s="1" t="s">
        <v>13</v>
      </c>
      <c r="H60" s="1">
        <v>51.9</v>
      </c>
      <c r="I60" s="1">
        <v>4</v>
      </c>
      <c r="J60" s="1">
        <v>29</v>
      </c>
      <c r="K60" s="1" t="s">
        <v>21</v>
      </c>
      <c r="L60" s="1">
        <v>4.483333333333333</v>
      </c>
      <c r="M60" s="5" t="s">
        <v>105</v>
      </c>
      <c r="N60" s="1" t="s">
        <v>22</v>
      </c>
    </row>
    <row r="61" spans="1:14" ht="16.5" customHeight="1">
      <c r="A61" s="5">
        <v>1990</v>
      </c>
      <c r="B61" s="1"/>
      <c r="C61" s="9">
        <v>110</v>
      </c>
      <c r="D61" s="1" t="s">
        <v>16</v>
      </c>
      <c r="E61" s="1">
        <v>51</v>
      </c>
      <c r="F61" s="1">
        <v>40</v>
      </c>
      <c r="G61" s="1" t="s">
        <v>13</v>
      </c>
      <c r="H61" s="1">
        <v>51.666666666666664</v>
      </c>
      <c r="I61" s="1">
        <v>5</v>
      </c>
      <c r="J61" s="1">
        <v>10</v>
      </c>
      <c r="K61" s="1" t="s">
        <v>14</v>
      </c>
      <c r="L61" s="1">
        <v>-5.166666666666667</v>
      </c>
      <c r="M61" s="5" t="s">
        <v>109</v>
      </c>
      <c r="N61" s="1" t="s">
        <v>22</v>
      </c>
    </row>
    <row r="62" spans="1:14" ht="16.5" customHeight="1">
      <c r="A62" s="5">
        <v>1992</v>
      </c>
      <c r="B62" s="1"/>
      <c r="C62" s="9">
        <v>136</v>
      </c>
      <c r="D62" s="1" t="s">
        <v>64</v>
      </c>
      <c r="E62" s="1">
        <v>32</v>
      </c>
      <c r="F62" s="1">
        <v>49</v>
      </c>
      <c r="G62" s="1" t="s">
        <v>13</v>
      </c>
      <c r="H62" s="1">
        <v>32.81666666666667</v>
      </c>
      <c r="I62" s="1">
        <v>35</v>
      </c>
      <c r="J62" s="1">
        <v>0</v>
      </c>
      <c r="K62" s="1" t="s">
        <v>21</v>
      </c>
      <c r="L62" s="1">
        <v>35</v>
      </c>
      <c r="M62" s="5" t="s">
        <v>106</v>
      </c>
      <c r="N62" s="1" t="s">
        <v>22</v>
      </c>
    </row>
    <row r="63" spans="1:14" ht="16.5" customHeight="1">
      <c r="A63" s="5">
        <v>1993</v>
      </c>
      <c r="B63" s="1"/>
      <c r="C63" s="9">
        <v>140</v>
      </c>
      <c r="D63" s="1" t="s">
        <v>46</v>
      </c>
      <c r="E63" s="1">
        <v>59</v>
      </c>
      <c r="F63" s="1">
        <v>25</v>
      </c>
      <c r="G63" s="1" t="s">
        <v>13</v>
      </c>
      <c r="H63" s="1">
        <v>59.43333333333333</v>
      </c>
      <c r="I63" s="1">
        <v>24</v>
      </c>
      <c r="J63" s="1">
        <v>43</v>
      </c>
      <c r="K63" s="1" t="s">
        <v>21</v>
      </c>
      <c r="L63" s="1">
        <v>24.73333333333333</v>
      </c>
      <c r="M63" s="5" t="s">
        <v>128</v>
      </c>
      <c r="N63" s="1" t="s">
        <v>22</v>
      </c>
    </row>
    <row r="64" spans="1:14" ht="16.5" customHeight="1">
      <c r="A64" s="5">
        <v>1990</v>
      </c>
      <c r="B64" s="1"/>
      <c r="C64" s="9">
        <v>143.3000030517578</v>
      </c>
      <c r="D64" s="1" t="s">
        <v>53</v>
      </c>
      <c r="E64" s="1">
        <v>51</v>
      </c>
      <c r="F64" s="1">
        <v>13</v>
      </c>
      <c r="G64" s="1" t="s">
        <v>13</v>
      </c>
      <c r="H64" s="1">
        <v>51.21666666666667</v>
      </c>
      <c r="I64" s="1">
        <v>6</v>
      </c>
      <c r="J64" s="1">
        <v>47</v>
      </c>
      <c r="K64" s="1" t="s">
        <v>21</v>
      </c>
      <c r="L64" s="1">
        <v>6.783333333333333</v>
      </c>
      <c r="M64" s="5" t="s">
        <v>105</v>
      </c>
      <c r="N64" s="1" t="s">
        <v>22</v>
      </c>
    </row>
    <row r="65" spans="1:14" ht="16.5" customHeight="1">
      <c r="A65" s="5">
        <v>1991</v>
      </c>
      <c r="B65" s="1"/>
      <c r="C65" s="9">
        <v>150</v>
      </c>
      <c r="D65" s="1" t="s">
        <v>30</v>
      </c>
      <c r="E65" s="1">
        <v>51</v>
      </c>
      <c r="F65" s="1">
        <v>27</v>
      </c>
      <c r="G65" s="1" t="s">
        <v>13</v>
      </c>
      <c r="H65" s="1">
        <v>51.45</v>
      </c>
      <c r="I65" s="1">
        <v>3</v>
      </c>
      <c r="J65" s="1">
        <v>35</v>
      </c>
      <c r="K65" s="1" t="s">
        <v>21</v>
      </c>
      <c r="L65" s="1">
        <v>3.5833333333333335</v>
      </c>
      <c r="M65" s="5" t="s">
        <v>105</v>
      </c>
      <c r="N65" s="1" t="s">
        <v>22</v>
      </c>
    </row>
    <row r="66" spans="1:14" ht="16.5" customHeight="1">
      <c r="A66" s="5">
        <v>1998</v>
      </c>
      <c r="B66" s="1"/>
      <c r="C66" s="9">
        <v>150</v>
      </c>
      <c r="D66" s="1" t="s">
        <v>32</v>
      </c>
      <c r="E66" s="1">
        <v>41</v>
      </c>
      <c r="F66" s="1">
        <v>9</v>
      </c>
      <c r="G66" s="1" t="s">
        <v>13</v>
      </c>
      <c r="H66" s="1">
        <v>41.15</v>
      </c>
      <c r="I66" s="1">
        <v>8</v>
      </c>
      <c r="J66" s="1">
        <v>37</v>
      </c>
      <c r="K66" s="1" t="s">
        <v>14</v>
      </c>
      <c r="L66" s="1">
        <v>-8.616666666666667</v>
      </c>
      <c r="M66" s="5" t="s">
        <v>80</v>
      </c>
      <c r="N66" s="1" t="s">
        <v>22</v>
      </c>
    </row>
    <row r="67" spans="1:14" ht="16.5" customHeight="1">
      <c r="A67" s="5">
        <v>2001</v>
      </c>
      <c r="B67" s="1"/>
      <c r="C67" s="9">
        <v>157</v>
      </c>
      <c r="D67" s="1" t="s">
        <v>16</v>
      </c>
      <c r="E67" s="1">
        <v>53</v>
      </c>
      <c r="F67" s="1">
        <v>17</v>
      </c>
      <c r="G67" s="1" t="s">
        <v>13</v>
      </c>
      <c r="H67" s="1">
        <v>53.28333333333333</v>
      </c>
      <c r="I67" s="1">
        <v>2</v>
      </c>
      <c r="J67" s="1">
        <v>52</v>
      </c>
      <c r="K67" s="1" t="s">
        <v>14</v>
      </c>
      <c r="L67" s="1">
        <v>-2.8666666666666667</v>
      </c>
      <c r="M67" s="5" t="s">
        <v>80</v>
      </c>
      <c r="N67" s="1" t="s">
        <v>22</v>
      </c>
    </row>
    <row r="68" spans="1:14" ht="16.5" customHeight="1">
      <c r="A68" s="5">
        <v>1992</v>
      </c>
      <c r="B68" s="1"/>
      <c r="C68" s="9">
        <v>160</v>
      </c>
      <c r="D68" s="1" t="s">
        <v>64</v>
      </c>
      <c r="E68" s="1">
        <v>32</v>
      </c>
      <c r="F68" s="1">
        <v>49</v>
      </c>
      <c r="G68" s="1" t="s">
        <v>13</v>
      </c>
      <c r="H68" s="1">
        <v>32.81666666666667</v>
      </c>
      <c r="I68" s="1">
        <v>35</v>
      </c>
      <c r="J68" s="1">
        <v>0</v>
      </c>
      <c r="K68" s="1" t="s">
        <v>21</v>
      </c>
      <c r="L68" s="1">
        <v>35</v>
      </c>
      <c r="M68" s="5" t="s">
        <v>107</v>
      </c>
      <c r="N68" s="1" t="s">
        <v>22</v>
      </c>
    </row>
    <row r="69" spans="1:14" ht="16.5" customHeight="1">
      <c r="A69" s="5">
        <v>1991</v>
      </c>
      <c r="B69" s="1"/>
      <c r="C69" s="9">
        <v>180</v>
      </c>
      <c r="D69" s="1" t="s">
        <v>41</v>
      </c>
      <c r="E69" s="1">
        <v>36</v>
      </c>
      <c r="F69" s="1">
        <v>18</v>
      </c>
      <c r="G69" s="1" t="s">
        <v>13</v>
      </c>
      <c r="H69" s="1">
        <v>36.3</v>
      </c>
      <c r="I69" s="1">
        <v>2</v>
      </c>
      <c r="J69" s="1">
        <v>46</v>
      </c>
      <c r="K69" s="1" t="s">
        <v>14</v>
      </c>
      <c r="L69" s="1">
        <v>-2.7666666666666666</v>
      </c>
      <c r="M69" s="5" t="s">
        <v>106</v>
      </c>
      <c r="N69" s="1" t="s">
        <v>22</v>
      </c>
    </row>
    <row r="70" spans="1:14" ht="16.5" customHeight="1">
      <c r="A70" s="5">
        <v>1997</v>
      </c>
      <c r="B70" s="1"/>
      <c r="C70" s="9">
        <v>190</v>
      </c>
      <c r="D70" s="1" t="s">
        <v>78</v>
      </c>
      <c r="E70" s="1">
        <v>49</v>
      </c>
      <c r="F70" s="1">
        <v>30</v>
      </c>
      <c r="G70" s="1" t="s">
        <v>13</v>
      </c>
      <c r="H70" s="1">
        <v>49.5</v>
      </c>
      <c r="I70" s="1">
        <v>0</v>
      </c>
      <c r="J70" s="1">
        <v>7</v>
      </c>
      <c r="K70" s="1" t="s">
        <v>14</v>
      </c>
      <c r="L70" s="1">
        <v>-0.11666666666666667</v>
      </c>
      <c r="M70" s="5" t="s">
        <v>128</v>
      </c>
      <c r="N70" s="1" t="s">
        <v>22</v>
      </c>
    </row>
    <row r="71" spans="1:14" ht="16.5" customHeight="1">
      <c r="A71" s="5">
        <v>1990</v>
      </c>
      <c r="B71" s="1"/>
      <c r="C71" s="9">
        <v>200</v>
      </c>
      <c r="D71" s="1" t="s">
        <v>37</v>
      </c>
      <c r="E71" s="1">
        <v>33</v>
      </c>
      <c r="F71" s="1">
        <v>58</v>
      </c>
      <c r="G71" s="1" t="s">
        <v>13</v>
      </c>
      <c r="H71" s="1">
        <v>33.96666666666667</v>
      </c>
      <c r="I71" s="1">
        <v>35</v>
      </c>
      <c r="J71" s="1">
        <v>38</v>
      </c>
      <c r="K71" s="1" t="s">
        <v>21</v>
      </c>
      <c r="L71" s="1">
        <v>35.63333333333333</v>
      </c>
      <c r="M71" s="31" t="s">
        <v>110</v>
      </c>
      <c r="N71" s="1" t="s">
        <v>22</v>
      </c>
    </row>
    <row r="72" spans="1:14" ht="16.5" customHeight="1">
      <c r="A72" s="5">
        <v>1990</v>
      </c>
      <c r="B72" s="1"/>
      <c r="C72" s="9">
        <v>200</v>
      </c>
      <c r="D72" s="1" t="s">
        <v>12</v>
      </c>
      <c r="E72" s="1">
        <v>50</v>
      </c>
      <c r="F72" s="1">
        <v>10</v>
      </c>
      <c r="G72" s="1" t="s">
        <v>13</v>
      </c>
      <c r="H72" s="1">
        <v>50.166666666666664</v>
      </c>
      <c r="I72" s="1">
        <v>5</v>
      </c>
      <c r="J72" s="1">
        <v>3</v>
      </c>
      <c r="K72" s="1" t="s">
        <v>14</v>
      </c>
      <c r="L72" s="1">
        <v>-5.05</v>
      </c>
      <c r="M72" s="5" t="s">
        <v>107</v>
      </c>
      <c r="N72" s="1" t="s">
        <v>22</v>
      </c>
    </row>
    <row r="73" spans="1:14" ht="16.5" customHeight="1">
      <c r="A73" s="5">
        <v>1993</v>
      </c>
      <c r="B73" s="1"/>
      <c r="C73" s="9">
        <v>200</v>
      </c>
      <c r="D73" s="1" t="s">
        <v>50</v>
      </c>
      <c r="E73" s="1">
        <v>36</v>
      </c>
      <c r="F73" s="1">
        <v>56</v>
      </c>
      <c r="G73" s="1" t="s">
        <v>13</v>
      </c>
      <c r="H73" s="1">
        <v>36.93333333333333</v>
      </c>
      <c r="I73" s="1">
        <v>21</v>
      </c>
      <c r="J73" s="1">
        <v>41</v>
      </c>
      <c r="K73" s="1" t="s">
        <v>21</v>
      </c>
      <c r="L73" s="1">
        <v>21.683333333333334</v>
      </c>
      <c r="M73" s="5" t="s">
        <v>128</v>
      </c>
      <c r="N73" s="1" t="s">
        <v>22</v>
      </c>
    </row>
    <row r="74" spans="1:14" ht="16.5" customHeight="1">
      <c r="A74" s="5">
        <v>1992</v>
      </c>
      <c r="B74" s="1"/>
      <c r="C74" s="9">
        <v>228.60000610351562</v>
      </c>
      <c r="D74" s="1" t="s">
        <v>76</v>
      </c>
      <c r="E74" s="1">
        <v>31</v>
      </c>
      <c r="F74" s="1">
        <v>6</v>
      </c>
      <c r="G74" s="1" t="s">
        <v>13</v>
      </c>
      <c r="H74" s="1">
        <v>31.1</v>
      </c>
      <c r="I74" s="1">
        <v>29</v>
      </c>
      <c r="J74" s="1">
        <v>37</v>
      </c>
      <c r="K74" s="1" t="s">
        <v>21</v>
      </c>
      <c r="L74" s="1">
        <v>29.616666666666667</v>
      </c>
      <c r="M74" s="5" t="s">
        <v>80</v>
      </c>
      <c r="N74" s="1" t="s">
        <v>22</v>
      </c>
    </row>
    <row r="75" spans="1:14" ht="16.5" customHeight="1">
      <c r="A75" s="5">
        <v>1993</v>
      </c>
      <c r="B75" s="1"/>
      <c r="C75" s="9">
        <v>228.60000610351562</v>
      </c>
      <c r="D75" s="1" t="s">
        <v>12</v>
      </c>
      <c r="E75" s="1">
        <v>50</v>
      </c>
      <c r="F75" s="1">
        <v>28</v>
      </c>
      <c r="G75" s="1" t="s">
        <v>13</v>
      </c>
      <c r="H75" s="1">
        <v>50.46666666666667</v>
      </c>
      <c r="I75" s="1">
        <v>0</v>
      </c>
      <c r="J75" s="1">
        <v>18</v>
      </c>
      <c r="K75" s="1" t="s">
        <v>14</v>
      </c>
      <c r="L75" s="1">
        <v>-18.133333333333333</v>
      </c>
      <c r="M75" s="5" t="s">
        <v>105</v>
      </c>
      <c r="N75" s="1" t="s">
        <v>22</v>
      </c>
    </row>
    <row r="76" spans="1:14" ht="16.5" customHeight="1">
      <c r="A76" s="5">
        <v>1992</v>
      </c>
      <c r="B76" s="1"/>
      <c r="C76" s="9">
        <v>250</v>
      </c>
      <c r="D76" s="1" t="s">
        <v>30</v>
      </c>
      <c r="E76" s="1">
        <v>51</v>
      </c>
      <c r="F76" s="1">
        <v>54</v>
      </c>
      <c r="G76" s="1" t="s">
        <v>13</v>
      </c>
      <c r="H76" s="1">
        <v>51.9</v>
      </c>
      <c r="I76" s="1">
        <v>4</v>
      </c>
      <c r="J76" s="1">
        <v>29</v>
      </c>
      <c r="K76" s="1" t="s">
        <v>21</v>
      </c>
      <c r="L76" s="1">
        <v>4.483333333333333</v>
      </c>
      <c r="M76" s="5" t="s">
        <v>105</v>
      </c>
      <c r="N76" s="1" t="s">
        <v>22</v>
      </c>
    </row>
    <row r="77" spans="1:14" ht="16.5" customHeight="1">
      <c r="A77" s="5">
        <v>2003</v>
      </c>
      <c r="B77" s="1"/>
      <c r="C77" s="9">
        <v>275</v>
      </c>
      <c r="D77" s="1" t="s">
        <v>41</v>
      </c>
      <c r="H77" s="1"/>
      <c r="L77" s="1"/>
      <c r="M77" s="5" t="s">
        <v>107</v>
      </c>
      <c r="N77" s="1" t="s">
        <v>22</v>
      </c>
    </row>
    <row r="78" spans="1:14" ht="16.5" customHeight="1">
      <c r="A78" s="5">
        <v>1993</v>
      </c>
      <c r="B78" s="1"/>
      <c r="C78" s="9">
        <v>300</v>
      </c>
      <c r="D78" s="1" t="s">
        <v>46</v>
      </c>
      <c r="M78" s="31" t="s">
        <v>110</v>
      </c>
      <c r="N78" s="1" t="s">
        <v>22</v>
      </c>
    </row>
    <row r="79" spans="1:14" s="15" customFormat="1" ht="16.5" customHeight="1">
      <c r="A79" s="5">
        <v>1995</v>
      </c>
      <c r="B79" s="1"/>
      <c r="C79" s="9">
        <v>300</v>
      </c>
      <c r="D79" s="1" t="s">
        <v>52</v>
      </c>
      <c r="E79" s="1">
        <v>39</v>
      </c>
      <c r="F79" s="1">
        <v>57</v>
      </c>
      <c r="G79" s="1" t="s">
        <v>13</v>
      </c>
      <c r="H79" s="1">
        <v>39.95</v>
      </c>
      <c r="I79" s="1">
        <v>26</v>
      </c>
      <c r="J79" s="1">
        <v>4</v>
      </c>
      <c r="K79" s="1" t="s">
        <v>21</v>
      </c>
      <c r="L79" s="1">
        <v>26.066666666666666</v>
      </c>
      <c r="M79" s="5" t="s">
        <v>128</v>
      </c>
      <c r="N79" s="1" t="s">
        <v>22</v>
      </c>
    </row>
    <row r="80" spans="1:14" ht="16.5" customHeight="1">
      <c r="A80" s="5">
        <v>2000</v>
      </c>
      <c r="B80" s="1"/>
      <c r="C80" s="9">
        <v>300</v>
      </c>
      <c r="D80" s="1" t="s">
        <v>67</v>
      </c>
      <c r="E80" s="1">
        <v>59</v>
      </c>
      <c r="F80" s="1">
        <v>30</v>
      </c>
      <c r="G80" s="1" t="s">
        <v>13</v>
      </c>
      <c r="H80" s="1">
        <v>59.5</v>
      </c>
      <c r="I80" s="1">
        <v>24</v>
      </c>
      <c r="J80" s="1">
        <v>58</v>
      </c>
      <c r="K80" s="1" t="s">
        <v>21</v>
      </c>
      <c r="L80" s="1">
        <v>24.966666666666665</v>
      </c>
      <c r="M80" s="5" t="s">
        <v>109</v>
      </c>
      <c r="N80" s="1" t="s">
        <v>22</v>
      </c>
    </row>
    <row r="81" spans="1:14" ht="16.5" customHeight="1">
      <c r="A81" s="5">
        <v>1994</v>
      </c>
      <c r="B81" s="1"/>
      <c r="C81" s="9">
        <v>360</v>
      </c>
      <c r="D81" s="1" t="s">
        <v>50</v>
      </c>
      <c r="E81" s="1">
        <v>38</v>
      </c>
      <c r="F81" s="1">
        <v>2</v>
      </c>
      <c r="G81" s="1" t="s">
        <v>13</v>
      </c>
      <c r="H81" s="1">
        <v>38.03333333333333</v>
      </c>
      <c r="I81" s="1">
        <v>23</v>
      </c>
      <c r="J81" s="1">
        <v>36</v>
      </c>
      <c r="K81" s="1" t="s">
        <v>21</v>
      </c>
      <c r="L81" s="1">
        <v>23.6</v>
      </c>
      <c r="M81" s="5" t="s">
        <v>105</v>
      </c>
      <c r="N81" s="1" t="s">
        <v>22</v>
      </c>
    </row>
    <row r="82" spans="1:14" ht="16.5" customHeight="1">
      <c r="A82" s="5">
        <v>1994</v>
      </c>
      <c r="B82" s="1"/>
      <c r="C82" s="9">
        <v>425</v>
      </c>
      <c r="D82" s="1" t="s">
        <v>52</v>
      </c>
      <c r="E82" s="1">
        <v>40</v>
      </c>
      <c r="F82" s="1">
        <v>35</v>
      </c>
      <c r="G82" s="1" t="s">
        <v>13</v>
      </c>
      <c r="H82" s="1">
        <v>40.583333333333336</v>
      </c>
      <c r="I82" s="1">
        <v>27</v>
      </c>
      <c r="J82" s="1">
        <v>15</v>
      </c>
      <c r="K82" s="1" t="s">
        <v>21</v>
      </c>
      <c r="L82" s="1">
        <v>27.25</v>
      </c>
      <c r="M82" s="5" t="s">
        <v>105</v>
      </c>
      <c r="N82" s="1" t="s">
        <v>22</v>
      </c>
    </row>
    <row r="83" spans="1:14" ht="16.5" customHeight="1">
      <c r="A83" s="30">
        <v>2005</v>
      </c>
      <c r="B83" s="31"/>
      <c r="C83" s="32">
        <v>500</v>
      </c>
      <c r="D83" s="31" t="s">
        <v>76</v>
      </c>
      <c r="E83" s="32">
        <v>31</v>
      </c>
      <c r="F83" s="32">
        <v>46</v>
      </c>
      <c r="G83" s="31" t="s">
        <v>13</v>
      </c>
      <c r="H83" s="33">
        <v>31.766666</v>
      </c>
      <c r="I83" s="32">
        <v>31</v>
      </c>
      <c r="J83" s="32">
        <v>58</v>
      </c>
      <c r="K83" s="31" t="s">
        <v>21</v>
      </c>
      <c r="L83" s="33">
        <v>31.9666666</v>
      </c>
      <c r="M83" s="5" t="s">
        <v>105</v>
      </c>
      <c r="N83" s="1" t="s">
        <v>22</v>
      </c>
    </row>
    <row r="84" spans="1:14" ht="16.5" customHeight="1">
      <c r="A84" s="30">
        <v>2005</v>
      </c>
      <c r="B84" s="31"/>
      <c r="C84" s="32">
        <v>600</v>
      </c>
      <c r="D84" s="31" t="s">
        <v>41</v>
      </c>
      <c r="E84" s="32">
        <v>37</v>
      </c>
      <c r="F84" s="32">
        <v>8</v>
      </c>
      <c r="G84" s="31" t="s">
        <v>13</v>
      </c>
      <c r="H84" s="33">
        <v>37.133333</v>
      </c>
      <c r="I84" s="32">
        <v>6</v>
      </c>
      <c r="J84" s="32">
        <v>54</v>
      </c>
      <c r="K84" s="31" t="s">
        <v>21</v>
      </c>
      <c r="L84" s="33">
        <v>6.9</v>
      </c>
      <c r="M84" s="31" t="s">
        <v>80</v>
      </c>
      <c r="N84" s="1" t="s">
        <v>22</v>
      </c>
    </row>
    <row r="85" spans="1:14" ht="16.5" customHeight="1">
      <c r="A85" s="5">
        <v>2006</v>
      </c>
      <c r="C85" s="8">
        <v>600</v>
      </c>
      <c r="D85" s="2" t="s">
        <v>76</v>
      </c>
      <c r="E85" s="2">
        <v>30</v>
      </c>
      <c r="F85" s="2">
        <v>16</v>
      </c>
      <c r="G85" s="2" t="s">
        <v>13</v>
      </c>
      <c r="H85" s="2">
        <v>30.27</v>
      </c>
      <c r="I85" s="2">
        <v>32</v>
      </c>
      <c r="J85" s="2">
        <v>27</v>
      </c>
      <c r="K85" s="2" t="s">
        <v>21</v>
      </c>
      <c r="L85" s="2">
        <v>32.45</v>
      </c>
      <c r="M85" s="2" t="s">
        <v>128</v>
      </c>
      <c r="N85" s="1" t="s">
        <v>22</v>
      </c>
    </row>
    <row r="86" spans="1:14" ht="16.5" customHeight="1">
      <c r="A86" s="5">
        <v>1995</v>
      </c>
      <c r="B86" s="1"/>
      <c r="D86" s="1" t="s">
        <v>57</v>
      </c>
      <c r="E86" s="1">
        <v>54</v>
      </c>
      <c r="F86" s="1">
        <v>55</v>
      </c>
      <c r="G86" s="1" t="s">
        <v>13</v>
      </c>
      <c r="H86" s="1">
        <v>54.916666666666664</v>
      </c>
      <c r="I86" s="1">
        <v>10</v>
      </c>
      <c r="J86" s="1">
        <v>55</v>
      </c>
      <c r="K86" s="1" t="s">
        <v>21</v>
      </c>
      <c r="L86" s="1">
        <v>10.916666666666666</v>
      </c>
      <c r="M86" s="5" t="s">
        <v>106</v>
      </c>
      <c r="N86" s="1" t="s">
        <v>22</v>
      </c>
    </row>
    <row r="87" spans="1:14" ht="16.5" customHeight="1">
      <c r="A87" s="30">
        <v>2005</v>
      </c>
      <c r="B87" s="31"/>
      <c r="C87" s="32"/>
      <c r="D87" s="31" t="s">
        <v>46</v>
      </c>
      <c r="E87" s="32">
        <v>59</v>
      </c>
      <c r="F87" s="32">
        <v>56</v>
      </c>
      <c r="G87" s="31" t="s">
        <v>13</v>
      </c>
      <c r="H87" s="33">
        <v>59.933333</v>
      </c>
      <c r="I87" s="32">
        <v>30</v>
      </c>
      <c r="J87" s="32">
        <v>18</v>
      </c>
      <c r="K87" s="31" t="s">
        <v>21</v>
      </c>
      <c r="L87" s="33">
        <v>30.3</v>
      </c>
      <c r="M87" s="5" t="s">
        <v>105</v>
      </c>
      <c r="N87" s="1" t="s">
        <v>22</v>
      </c>
    </row>
    <row r="88" spans="1:14" ht="16.5" customHeight="1">
      <c r="A88" s="5">
        <v>2007</v>
      </c>
      <c r="D88" s="2" t="s">
        <v>42</v>
      </c>
      <c r="F88" s="2" t="s">
        <v>133</v>
      </c>
      <c r="H88" s="2" t="s">
        <v>133</v>
      </c>
      <c r="L88" s="2" t="s">
        <v>133</v>
      </c>
      <c r="M88" s="2" t="s">
        <v>128</v>
      </c>
      <c r="N88" s="1" t="s">
        <v>22</v>
      </c>
    </row>
    <row r="89" spans="1:14" ht="16.5" customHeight="1">
      <c r="A89" s="5">
        <v>1990</v>
      </c>
      <c r="B89" s="1" t="s">
        <v>34</v>
      </c>
      <c r="C89" s="9">
        <v>800</v>
      </c>
      <c r="D89" s="1" t="s">
        <v>54</v>
      </c>
      <c r="E89" s="1">
        <v>56</v>
      </c>
      <c r="F89" s="1">
        <v>0</v>
      </c>
      <c r="G89" s="1" t="s">
        <v>13</v>
      </c>
      <c r="H89" s="1">
        <v>56</v>
      </c>
      <c r="I89" s="1">
        <v>16</v>
      </c>
      <c r="J89" s="1">
        <v>4</v>
      </c>
      <c r="K89" s="1" t="s">
        <v>21</v>
      </c>
      <c r="L89" s="1">
        <v>16.066666666666666</v>
      </c>
      <c r="M89" s="5" t="s">
        <v>105</v>
      </c>
      <c r="N89" s="1" t="s">
        <v>27</v>
      </c>
    </row>
    <row r="90" spans="1:14" ht="16.5" customHeight="1">
      <c r="A90" s="5">
        <v>1992</v>
      </c>
      <c r="B90" s="1" t="s">
        <v>43</v>
      </c>
      <c r="C90" s="9">
        <v>800</v>
      </c>
      <c r="D90" s="1" t="s">
        <v>42</v>
      </c>
      <c r="E90" s="1">
        <v>61</v>
      </c>
      <c r="F90" s="1">
        <v>15</v>
      </c>
      <c r="G90" s="1" t="s">
        <v>13</v>
      </c>
      <c r="H90" s="1">
        <v>61.25</v>
      </c>
      <c r="I90" s="1">
        <v>1</v>
      </c>
      <c r="J90" s="1">
        <v>50</v>
      </c>
      <c r="K90" s="1" t="s">
        <v>21</v>
      </c>
      <c r="L90" s="1">
        <v>1.8333333333333335</v>
      </c>
      <c r="M90" s="5" t="s">
        <v>80</v>
      </c>
      <c r="N90" s="1" t="s">
        <v>27</v>
      </c>
    </row>
    <row r="91" spans="1:14" ht="16.5" customHeight="1">
      <c r="A91" s="5">
        <v>1997</v>
      </c>
      <c r="B91" s="1" t="s">
        <v>61</v>
      </c>
      <c r="C91" s="9">
        <v>900</v>
      </c>
      <c r="D91" s="1" t="s">
        <v>50</v>
      </c>
      <c r="E91" s="1">
        <v>38</v>
      </c>
      <c r="F91" s="1">
        <v>13</v>
      </c>
      <c r="G91" s="1" t="s">
        <v>13</v>
      </c>
      <c r="H91" s="1">
        <v>38.21666666666667</v>
      </c>
      <c r="I91" s="1">
        <v>21</v>
      </c>
      <c r="J91" s="1">
        <v>24</v>
      </c>
      <c r="K91" s="1" t="s">
        <v>21</v>
      </c>
      <c r="L91" s="1">
        <v>21.4</v>
      </c>
      <c r="M91" s="5" t="s">
        <v>128</v>
      </c>
      <c r="N91" s="1" t="s">
        <v>27</v>
      </c>
    </row>
    <row r="92" spans="1:14" ht="16.5" customHeight="1">
      <c r="A92" s="5">
        <v>1990</v>
      </c>
      <c r="B92" s="1" t="s">
        <v>36</v>
      </c>
      <c r="C92" s="9">
        <v>1000</v>
      </c>
      <c r="D92" s="1" t="s">
        <v>50</v>
      </c>
      <c r="E92" s="1">
        <v>39</v>
      </c>
      <c r="F92" s="1">
        <v>24</v>
      </c>
      <c r="G92" s="1" t="s">
        <v>13</v>
      </c>
      <c r="H92" s="1">
        <v>39.4</v>
      </c>
      <c r="I92" s="1">
        <v>22</v>
      </c>
      <c r="J92" s="1">
        <v>58</v>
      </c>
      <c r="K92" s="1" t="s">
        <v>21</v>
      </c>
      <c r="L92" s="1">
        <v>22.966666666666665</v>
      </c>
      <c r="M92" s="5" t="s">
        <v>80</v>
      </c>
      <c r="N92" s="1" t="s">
        <v>27</v>
      </c>
    </row>
    <row r="93" spans="1:14" ht="16.5" customHeight="1">
      <c r="A93" s="5">
        <v>1990</v>
      </c>
      <c r="B93" s="1" t="s">
        <v>33</v>
      </c>
      <c r="C93" s="9">
        <v>1000</v>
      </c>
      <c r="D93" s="1" t="s">
        <v>12</v>
      </c>
      <c r="E93" s="1">
        <v>49</v>
      </c>
      <c r="F93" s="1">
        <v>9</v>
      </c>
      <c r="G93" s="1" t="s">
        <v>13</v>
      </c>
      <c r="H93" s="1">
        <v>49.15</v>
      </c>
      <c r="I93" s="1">
        <v>4</v>
      </c>
      <c r="J93" s="1">
        <v>48</v>
      </c>
      <c r="K93" s="1" t="s">
        <v>14</v>
      </c>
      <c r="L93" s="1">
        <v>-4.8</v>
      </c>
      <c r="M93" s="5" t="s">
        <v>105</v>
      </c>
      <c r="N93" s="1" t="s">
        <v>27</v>
      </c>
    </row>
    <row r="94" spans="1:14" ht="16.5" customHeight="1">
      <c r="A94" s="30">
        <v>2005</v>
      </c>
      <c r="B94" s="31" t="s">
        <v>116</v>
      </c>
      <c r="C94" s="32">
        <v>1000</v>
      </c>
      <c r="D94" s="31" t="s">
        <v>76</v>
      </c>
      <c r="E94" s="32">
        <v>31</v>
      </c>
      <c r="F94" s="32">
        <v>46</v>
      </c>
      <c r="G94" s="31" t="s">
        <v>13</v>
      </c>
      <c r="H94" s="33">
        <v>31.7667</v>
      </c>
      <c r="I94" s="32">
        <v>31</v>
      </c>
      <c r="J94" s="32">
        <v>58</v>
      </c>
      <c r="K94" s="31" t="s">
        <v>21</v>
      </c>
      <c r="L94" s="33">
        <v>31.96667</v>
      </c>
      <c r="M94" s="5" t="s">
        <v>105</v>
      </c>
      <c r="N94" s="1" t="s">
        <v>27</v>
      </c>
    </row>
    <row r="95" spans="1:14" ht="16.5" customHeight="1">
      <c r="A95" s="5">
        <v>2007</v>
      </c>
      <c r="B95" s="2" t="s">
        <v>132</v>
      </c>
      <c r="C95" s="8">
        <v>1200</v>
      </c>
      <c r="D95" s="2" t="s">
        <v>46</v>
      </c>
      <c r="E95" s="2">
        <v>45</v>
      </c>
      <c r="F95" s="2">
        <v>18</v>
      </c>
      <c r="G95" s="2" t="s">
        <v>13</v>
      </c>
      <c r="H95" s="60">
        <f>E95+(F95/60)</f>
        <v>45.3</v>
      </c>
      <c r="I95" s="2">
        <v>36</v>
      </c>
      <c r="J95" s="2">
        <v>37</v>
      </c>
      <c r="K95" s="2" t="s">
        <v>21</v>
      </c>
      <c r="L95" s="60">
        <f>I95+(J95/60)</f>
        <v>36.61666666666667</v>
      </c>
      <c r="M95" s="2" t="s">
        <v>107</v>
      </c>
      <c r="N95" s="1" t="s">
        <v>27</v>
      </c>
    </row>
    <row r="96" spans="1:14" ht="16.5" customHeight="1">
      <c r="A96" s="5">
        <v>2004</v>
      </c>
      <c r="B96" s="1" t="s">
        <v>75</v>
      </c>
      <c r="C96" s="9">
        <v>1353</v>
      </c>
      <c r="D96" s="1" t="s">
        <v>76</v>
      </c>
      <c r="E96" s="1">
        <v>31</v>
      </c>
      <c r="F96" s="1">
        <v>5</v>
      </c>
      <c r="G96" s="1" t="s">
        <v>13</v>
      </c>
      <c r="H96" s="1">
        <v>31.0333333</v>
      </c>
      <c r="I96" s="1">
        <v>29</v>
      </c>
      <c r="J96" s="1">
        <v>40</v>
      </c>
      <c r="K96" s="1" t="s">
        <v>21</v>
      </c>
      <c r="L96" s="1">
        <v>29.6666</v>
      </c>
      <c r="M96" s="5" t="s">
        <v>107</v>
      </c>
      <c r="N96" s="1" t="s">
        <v>27</v>
      </c>
    </row>
    <row r="97" spans="1:14" ht="16.5" customHeight="1">
      <c r="A97" s="5">
        <v>1999</v>
      </c>
      <c r="B97" s="1" t="s">
        <v>66</v>
      </c>
      <c r="C97" s="9">
        <v>1500</v>
      </c>
      <c r="D97" s="1" t="s">
        <v>52</v>
      </c>
      <c r="E97" s="1">
        <v>40</v>
      </c>
      <c r="F97" s="1">
        <v>31</v>
      </c>
      <c r="G97" s="1" t="s">
        <v>13</v>
      </c>
      <c r="H97" s="1">
        <v>40.51666</v>
      </c>
      <c r="I97" s="1">
        <v>28</v>
      </c>
      <c r="J97" s="1">
        <v>49</v>
      </c>
      <c r="K97" s="1" t="s">
        <v>21</v>
      </c>
      <c r="L97" s="1">
        <v>28.81666</v>
      </c>
      <c r="M97" s="31" t="s">
        <v>110</v>
      </c>
      <c r="N97" s="1" t="s">
        <v>27</v>
      </c>
    </row>
    <row r="98" spans="1:14" ht="16.5" customHeight="1">
      <c r="A98" s="5">
        <v>1999</v>
      </c>
      <c r="B98" s="1" t="s">
        <v>69</v>
      </c>
      <c r="C98" s="9">
        <v>1578</v>
      </c>
      <c r="D98" s="1" t="s">
        <v>52</v>
      </c>
      <c r="E98" s="1">
        <v>40</v>
      </c>
      <c r="F98" s="1">
        <v>59</v>
      </c>
      <c r="G98" s="1" t="s">
        <v>13</v>
      </c>
      <c r="H98" s="1">
        <v>40.983333333333334</v>
      </c>
      <c r="I98" s="1">
        <v>28</v>
      </c>
      <c r="J98" s="1">
        <v>47</v>
      </c>
      <c r="K98" s="1" t="s">
        <v>21</v>
      </c>
      <c r="L98" s="1">
        <v>28.783333333333335</v>
      </c>
      <c r="M98" s="5" t="s">
        <v>109</v>
      </c>
      <c r="N98" s="1" t="s">
        <v>27</v>
      </c>
    </row>
    <row r="99" spans="1:14" ht="16.5" customHeight="1">
      <c r="A99" s="5">
        <v>1992</v>
      </c>
      <c r="B99" s="1" t="s">
        <v>29</v>
      </c>
      <c r="C99" s="9">
        <v>1600</v>
      </c>
      <c r="D99" s="1" t="s">
        <v>50</v>
      </c>
      <c r="E99" s="1">
        <v>38</v>
      </c>
      <c r="F99" s="1">
        <v>30</v>
      </c>
      <c r="G99" s="1" t="s">
        <v>13</v>
      </c>
      <c r="H99" s="1">
        <v>38.5</v>
      </c>
      <c r="I99" s="1">
        <v>24</v>
      </c>
      <c r="J99" s="1">
        <v>45</v>
      </c>
      <c r="K99" s="1" t="s">
        <v>21</v>
      </c>
      <c r="L99" s="1">
        <v>24.75</v>
      </c>
      <c r="M99" s="5" t="s">
        <v>105</v>
      </c>
      <c r="N99" s="1" t="s">
        <v>27</v>
      </c>
    </row>
    <row r="100" spans="1:14" ht="16.5" customHeight="1">
      <c r="A100" s="5">
        <v>1994</v>
      </c>
      <c r="B100" s="1" t="s">
        <v>55</v>
      </c>
      <c r="C100" s="9">
        <v>1700</v>
      </c>
      <c r="D100" s="1" t="s">
        <v>32</v>
      </c>
      <c r="E100" s="1">
        <v>41</v>
      </c>
      <c r="F100" s="1">
        <v>11</v>
      </c>
      <c r="G100" s="1" t="s">
        <v>13</v>
      </c>
      <c r="H100" s="1">
        <v>41.18333333333333</v>
      </c>
      <c r="I100" s="1">
        <v>8</v>
      </c>
      <c r="J100" s="1">
        <v>43</v>
      </c>
      <c r="K100" s="1" t="s">
        <v>14</v>
      </c>
      <c r="L100" s="1">
        <v>-8.716666666666667</v>
      </c>
      <c r="M100" s="5" t="s">
        <v>128</v>
      </c>
      <c r="N100" s="1" t="s">
        <v>27</v>
      </c>
    </row>
    <row r="101" spans="1:14" ht="16.5" customHeight="1">
      <c r="A101" s="5">
        <v>1990</v>
      </c>
      <c r="B101" s="1" t="s">
        <v>25</v>
      </c>
      <c r="C101" s="9">
        <v>1800</v>
      </c>
      <c r="D101" s="1" t="s">
        <v>52</v>
      </c>
      <c r="E101" s="1">
        <v>41</v>
      </c>
      <c r="F101" s="1">
        <v>0</v>
      </c>
      <c r="G101" s="1" t="s">
        <v>13</v>
      </c>
      <c r="H101" s="1">
        <v>41</v>
      </c>
      <c r="I101" s="1">
        <v>28</v>
      </c>
      <c r="J101" s="1">
        <v>57</v>
      </c>
      <c r="K101" s="1" t="s">
        <v>21</v>
      </c>
      <c r="L101" s="1">
        <v>28.95</v>
      </c>
      <c r="M101" s="5" t="s">
        <v>105</v>
      </c>
      <c r="N101" s="1" t="s">
        <v>27</v>
      </c>
    </row>
    <row r="102" spans="1:14" ht="16.5" customHeight="1">
      <c r="A102" s="5">
        <v>1991</v>
      </c>
      <c r="B102" s="1" t="s">
        <v>38</v>
      </c>
      <c r="C102" s="9">
        <v>2000</v>
      </c>
      <c r="D102" s="1" t="s">
        <v>40</v>
      </c>
      <c r="E102" s="1">
        <v>43</v>
      </c>
      <c r="F102" s="1">
        <v>33</v>
      </c>
      <c r="G102" s="1" t="s">
        <v>13</v>
      </c>
      <c r="H102" s="1">
        <v>43.55</v>
      </c>
      <c r="I102" s="1">
        <v>10</v>
      </c>
      <c r="J102" s="1">
        <v>14</v>
      </c>
      <c r="K102" s="1" t="s">
        <v>21</v>
      </c>
      <c r="L102" s="1">
        <v>10.233333333333333</v>
      </c>
      <c r="M102" s="5" t="s">
        <v>105</v>
      </c>
      <c r="N102" s="1" t="s">
        <v>27</v>
      </c>
    </row>
    <row r="103" spans="1:14" ht="16.5" customHeight="1">
      <c r="A103" s="5">
        <v>1993</v>
      </c>
      <c r="B103" s="1" t="s">
        <v>47</v>
      </c>
      <c r="C103" s="9">
        <v>2200</v>
      </c>
      <c r="D103" s="1" t="s">
        <v>78</v>
      </c>
      <c r="E103" s="1">
        <v>41</v>
      </c>
      <c r="F103" s="1">
        <v>57</v>
      </c>
      <c r="G103" s="1" t="s">
        <v>13</v>
      </c>
      <c r="H103" s="1">
        <v>41.95</v>
      </c>
      <c r="I103" s="1">
        <v>5</v>
      </c>
      <c r="J103" s="1">
        <v>56</v>
      </c>
      <c r="K103" s="1" t="s">
        <v>21</v>
      </c>
      <c r="L103" s="1">
        <v>5.933333333333334</v>
      </c>
      <c r="M103" s="5" t="s">
        <v>105</v>
      </c>
      <c r="N103" s="1" t="s">
        <v>27</v>
      </c>
    </row>
    <row r="104" spans="1:14" ht="16.5" customHeight="1">
      <c r="A104" s="5">
        <v>2001</v>
      </c>
      <c r="B104" s="1" t="s">
        <v>70</v>
      </c>
      <c r="C104" s="9">
        <v>2400</v>
      </c>
      <c r="D104" s="1" t="s">
        <v>57</v>
      </c>
      <c r="E104" s="1">
        <v>54</v>
      </c>
      <c r="F104" s="1">
        <v>43</v>
      </c>
      <c r="G104" s="1" t="s">
        <v>13</v>
      </c>
      <c r="H104" s="1">
        <v>54.71666666666667</v>
      </c>
      <c r="I104" s="1">
        <v>12</v>
      </c>
      <c r="J104" s="1">
        <v>35</v>
      </c>
      <c r="K104" s="1" t="s">
        <v>21</v>
      </c>
      <c r="L104" s="1">
        <v>12.583333333333334</v>
      </c>
      <c r="M104" s="5" t="s">
        <v>105</v>
      </c>
      <c r="N104" s="1" t="s">
        <v>27</v>
      </c>
    </row>
    <row r="105" spans="1:14" ht="16.5" customHeight="1">
      <c r="A105" s="5">
        <v>1998</v>
      </c>
      <c r="B105" s="1" t="s">
        <v>62</v>
      </c>
      <c r="C105" s="9">
        <v>3000</v>
      </c>
      <c r="D105" s="1" t="s">
        <v>37</v>
      </c>
      <c r="E105" s="1">
        <v>33</v>
      </c>
      <c r="F105" s="1">
        <v>54</v>
      </c>
      <c r="G105" s="1" t="s">
        <v>13</v>
      </c>
      <c r="H105" s="1">
        <v>33.9</v>
      </c>
      <c r="I105" s="1">
        <v>35</v>
      </c>
      <c r="J105" s="1">
        <v>30</v>
      </c>
      <c r="K105" s="1" t="s">
        <v>21</v>
      </c>
      <c r="L105" s="1">
        <v>35.5</v>
      </c>
      <c r="M105" s="31" t="s">
        <v>110</v>
      </c>
      <c r="N105" s="1" t="s">
        <v>27</v>
      </c>
    </row>
    <row r="106" spans="1:14" ht="16.5" customHeight="1">
      <c r="A106" s="5">
        <v>2006</v>
      </c>
      <c r="B106" s="2" t="s">
        <v>130</v>
      </c>
      <c r="C106" s="8">
        <v>3000</v>
      </c>
      <c r="D106" s="2" t="s">
        <v>131</v>
      </c>
      <c r="E106" s="2">
        <v>30</v>
      </c>
      <c r="F106" s="2">
        <v>17</v>
      </c>
      <c r="G106" s="2" t="s">
        <v>13</v>
      </c>
      <c r="H106" s="2">
        <v>30.28</v>
      </c>
      <c r="I106" s="2">
        <v>32</v>
      </c>
      <c r="J106" s="2">
        <v>26</v>
      </c>
      <c r="K106" s="2" t="s">
        <v>21</v>
      </c>
      <c r="L106" s="2">
        <v>32.43</v>
      </c>
      <c r="M106" s="2" t="s">
        <v>128</v>
      </c>
      <c r="N106" s="1" t="s">
        <v>27</v>
      </c>
    </row>
    <row r="107" spans="1:14" ht="16.5" customHeight="1">
      <c r="A107" s="5">
        <v>1993</v>
      </c>
      <c r="B107" s="1" t="s">
        <v>45</v>
      </c>
      <c r="C107" s="9">
        <v>4000</v>
      </c>
      <c r="D107" s="1" t="s">
        <v>24</v>
      </c>
      <c r="E107" s="1">
        <v>51</v>
      </c>
      <c r="F107" s="1">
        <v>21</v>
      </c>
      <c r="G107" s="1" t="s">
        <v>13</v>
      </c>
      <c r="H107" s="1">
        <v>51.35</v>
      </c>
      <c r="I107" s="1">
        <v>2</v>
      </c>
      <c r="J107" s="1">
        <v>46</v>
      </c>
      <c r="K107" s="1" t="s">
        <v>21</v>
      </c>
      <c r="L107" s="1">
        <v>2.7666666666666666</v>
      </c>
      <c r="M107" s="5" t="s">
        <v>105</v>
      </c>
      <c r="N107" s="1" t="s">
        <v>27</v>
      </c>
    </row>
    <row r="108" spans="1:14" ht="16.5" customHeight="1">
      <c r="A108" s="5">
        <v>1997</v>
      </c>
      <c r="B108" s="1" t="s">
        <v>59</v>
      </c>
      <c r="C108" s="9">
        <v>7000</v>
      </c>
      <c r="D108" s="1" t="s">
        <v>78</v>
      </c>
      <c r="E108" s="1">
        <v>51</v>
      </c>
      <c r="F108" s="1">
        <v>23</v>
      </c>
      <c r="G108" s="1" t="s">
        <v>13</v>
      </c>
      <c r="H108" s="1">
        <v>51.385555555555555</v>
      </c>
      <c r="I108" s="1">
        <v>2</v>
      </c>
      <c r="J108" s="1">
        <v>6</v>
      </c>
      <c r="K108" s="1" t="s">
        <v>21</v>
      </c>
      <c r="L108" s="1">
        <v>2.1016666666666666</v>
      </c>
      <c r="M108" s="5" t="s">
        <v>105</v>
      </c>
      <c r="N108" s="1" t="s">
        <v>27</v>
      </c>
    </row>
    <row r="109" spans="1:14" s="15" customFormat="1" ht="16.5" customHeight="1">
      <c r="A109" s="5">
        <v>2004</v>
      </c>
      <c r="B109" s="1" t="s">
        <v>63</v>
      </c>
      <c r="C109" s="9">
        <v>9000</v>
      </c>
      <c r="D109" s="1" t="s">
        <v>76</v>
      </c>
      <c r="E109" s="1">
        <v>31</v>
      </c>
      <c r="F109" s="1">
        <v>30</v>
      </c>
      <c r="G109" s="1" t="s">
        <v>13</v>
      </c>
      <c r="H109" s="1">
        <v>31.5</v>
      </c>
      <c r="I109" s="1">
        <v>32</v>
      </c>
      <c r="J109" s="1">
        <v>26</v>
      </c>
      <c r="K109" s="1" t="s">
        <v>21</v>
      </c>
      <c r="L109" s="1">
        <v>32.433333</v>
      </c>
      <c r="M109" s="5" t="s">
        <v>128</v>
      </c>
      <c r="N109" s="1" t="s">
        <v>27</v>
      </c>
    </row>
    <row r="110" spans="1:14" ht="16.5" customHeight="1">
      <c r="A110" s="5">
        <v>1994</v>
      </c>
      <c r="B110" s="1" t="s">
        <v>56</v>
      </c>
      <c r="C110" s="9">
        <v>11000</v>
      </c>
      <c r="D110" s="1" t="s">
        <v>32</v>
      </c>
      <c r="E110" s="1">
        <v>36</v>
      </c>
      <c r="F110" s="1">
        <v>13</v>
      </c>
      <c r="G110" s="1" t="s">
        <v>13</v>
      </c>
      <c r="H110" s="1">
        <v>36.21666666666667</v>
      </c>
      <c r="I110" s="1">
        <v>12</v>
      </c>
      <c r="J110" s="1">
        <v>59</v>
      </c>
      <c r="K110" s="1" t="s">
        <v>14</v>
      </c>
      <c r="L110" s="1">
        <v>-12.983333333333333</v>
      </c>
      <c r="M110" s="5" t="s">
        <v>105</v>
      </c>
      <c r="N110" s="1" t="s">
        <v>27</v>
      </c>
    </row>
    <row r="111" spans="1:14" ht="16.5" customHeight="1">
      <c r="A111" s="12">
        <v>1999</v>
      </c>
      <c r="B111" s="13" t="s">
        <v>68</v>
      </c>
      <c r="C111" s="14">
        <v>19800</v>
      </c>
      <c r="D111" s="13" t="s">
        <v>78</v>
      </c>
      <c r="E111" s="13">
        <v>47</v>
      </c>
      <c r="F111" s="13">
        <v>12</v>
      </c>
      <c r="G111" s="13" t="s">
        <v>13</v>
      </c>
      <c r="H111" s="13">
        <v>47.2</v>
      </c>
      <c r="I111" s="13">
        <v>4</v>
      </c>
      <c r="J111" s="13">
        <v>36</v>
      </c>
      <c r="K111" s="13" t="s">
        <v>14</v>
      </c>
      <c r="L111" s="13">
        <v>-4.6</v>
      </c>
      <c r="M111" s="5" t="s">
        <v>109</v>
      </c>
      <c r="N111" s="1" t="s">
        <v>27</v>
      </c>
    </row>
    <row r="112" spans="1:14" ht="16.5" customHeight="1">
      <c r="A112" s="12">
        <v>1994</v>
      </c>
      <c r="B112" s="13" t="s">
        <v>51</v>
      </c>
      <c r="C112" s="14">
        <v>33000</v>
      </c>
      <c r="D112" s="13" t="s">
        <v>52</v>
      </c>
      <c r="E112" s="13">
        <v>41</v>
      </c>
      <c r="F112" s="13">
        <v>0</v>
      </c>
      <c r="G112" s="13" t="s">
        <v>13</v>
      </c>
      <c r="H112" s="13">
        <v>41</v>
      </c>
      <c r="I112" s="13">
        <v>29</v>
      </c>
      <c r="J112" s="13">
        <v>0</v>
      </c>
      <c r="K112" s="13" t="s">
        <v>21</v>
      </c>
      <c r="L112" s="13">
        <v>29</v>
      </c>
      <c r="M112" s="5" t="s">
        <v>105</v>
      </c>
      <c r="N112" s="1" t="s">
        <v>27</v>
      </c>
    </row>
    <row r="113" spans="1:14" ht="16.5" customHeight="1">
      <c r="A113" s="12">
        <v>2002</v>
      </c>
      <c r="B113" s="13" t="s">
        <v>71</v>
      </c>
      <c r="C113" s="14">
        <v>62657</v>
      </c>
      <c r="D113" s="13" t="s">
        <v>41</v>
      </c>
      <c r="E113" s="13">
        <v>42</v>
      </c>
      <c r="F113" s="13">
        <v>15</v>
      </c>
      <c r="G113" s="13" t="s">
        <v>13</v>
      </c>
      <c r="H113" s="13">
        <v>42.25</v>
      </c>
      <c r="I113" s="13">
        <v>12</v>
      </c>
      <c r="J113" s="13">
        <v>8</v>
      </c>
      <c r="K113" s="13" t="s">
        <v>14</v>
      </c>
      <c r="L113" s="13">
        <v>-12.133333333333333</v>
      </c>
      <c r="M113" s="5" t="s">
        <v>109</v>
      </c>
      <c r="N113" s="1" t="s">
        <v>27</v>
      </c>
    </row>
    <row r="114" spans="1:14" ht="16.5" customHeight="1">
      <c r="A114" s="12">
        <v>1996</v>
      </c>
      <c r="B114" s="13" t="s">
        <v>58</v>
      </c>
      <c r="C114" s="14">
        <v>72360</v>
      </c>
      <c r="D114" s="13" t="s">
        <v>16</v>
      </c>
      <c r="E114" s="13">
        <v>51</v>
      </c>
      <c r="F114" s="13">
        <v>40</v>
      </c>
      <c r="G114" s="13" t="s">
        <v>13</v>
      </c>
      <c r="H114" s="13">
        <v>51.666666666666664</v>
      </c>
      <c r="I114" s="13">
        <v>5</v>
      </c>
      <c r="J114" s="13">
        <v>10</v>
      </c>
      <c r="K114" s="13" t="s">
        <v>14</v>
      </c>
      <c r="L114" s="13">
        <v>-5.166666666666667</v>
      </c>
      <c r="M114" s="5" t="s">
        <v>128</v>
      </c>
      <c r="N114" s="1" t="s">
        <v>27</v>
      </c>
    </row>
    <row r="115" spans="1:14" ht="16.5" customHeight="1">
      <c r="A115" s="12">
        <v>1992</v>
      </c>
      <c r="B115" s="13" t="s">
        <v>44</v>
      </c>
      <c r="C115" s="14">
        <v>73500</v>
      </c>
      <c r="D115" s="13" t="s">
        <v>41</v>
      </c>
      <c r="E115" s="13">
        <v>43</v>
      </c>
      <c r="F115" s="13">
        <v>23</v>
      </c>
      <c r="G115" s="13" t="s">
        <v>13</v>
      </c>
      <c r="H115" s="13">
        <v>43.38333333333333</v>
      </c>
      <c r="I115" s="13">
        <v>8</v>
      </c>
      <c r="J115" s="13">
        <v>24</v>
      </c>
      <c r="K115" s="13" t="s">
        <v>14</v>
      </c>
      <c r="L115" s="13">
        <v>-8.4</v>
      </c>
      <c r="M115" s="5" t="s">
        <v>128</v>
      </c>
      <c r="N115" s="1" t="s">
        <v>27</v>
      </c>
    </row>
    <row r="116" spans="1:14" ht="16.5" customHeight="1">
      <c r="A116" s="12">
        <v>1993</v>
      </c>
      <c r="B116" s="12" t="s">
        <v>137</v>
      </c>
      <c r="C116" s="14">
        <v>84000</v>
      </c>
      <c r="D116" s="13" t="s">
        <v>31</v>
      </c>
      <c r="E116" s="13">
        <v>59</v>
      </c>
      <c r="F116" s="13">
        <v>53</v>
      </c>
      <c r="G116" s="13" t="s">
        <v>13</v>
      </c>
      <c r="H116" s="13">
        <v>59.88333333333333</v>
      </c>
      <c r="I116" s="13">
        <v>1</v>
      </c>
      <c r="J116" s="13">
        <v>25</v>
      </c>
      <c r="K116" s="13" t="s">
        <v>14</v>
      </c>
      <c r="L116" s="13">
        <v>-1.4166666666666667</v>
      </c>
      <c r="M116" s="5" t="s">
        <v>128</v>
      </c>
      <c r="N116" s="1" t="s">
        <v>27</v>
      </c>
    </row>
    <row r="117" spans="1:14" ht="16.5" customHeight="1">
      <c r="A117" s="12">
        <v>1991</v>
      </c>
      <c r="B117" s="13" t="s">
        <v>39</v>
      </c>
      <c r="C117" s="14">
        <v>144000</v>
      </c>
      <c r="D117" s="13" t="s">
        <v>40</v>
      </c>
      <c r="E117" s="13">
        <v>44</v>
      </c>
      <c r="F117" s="13">
        <v>25</v>
      </c>
      <c r="G117" s="13" t="s">
        <v>13</v>
      </c>
      <c r="H117" s="13">
        <v>44.416666666666664</v>
      </c>
      <c r="I117" s="13">
        <v>8</v>
      </c>
      <c r="J117" s="13">
        <v>49</v>
      </c>
      <c r="K117" s="13" t="s">
        <v>21</v>
      </c>
      <c r="L117" s="13">
        <v>8.816666666666666</v>
      </c>
      <c r="M117" s="31" t="s">
        <v>110</v>
      </c>
      <c r="N117" s="1" t="s">
        <v>27</v>
      </c>
    </row>
    <row r="118" spans="1:14" ht="16.5" customHeight="1">
      <c r="A118" s="5">
        <v>1990</v>
      </c>
      <c r="B118" s="1"/>
      <c r="D118" s="1" t="s">
        <v>52</v>
      </c>
      <c r="E118" s="1">
        <v>36</v>
      </c>
      <c r="F118" s="1">
        <v>48</v>
      </c>
      <c r="G118" s="1" t="s">
        <v>13</v>
      </c>
      <c r="H118" s="1">
        <v>36.8</v>
      </c>
      <c r="I118" s="1">
        <v>34</v>
      </c>
      <c r="J118" s="1">
        <v>38</v>
      </c>
      <c r="K118" s="1" t="s">
        <v>21</v>
      </c>
      <c r="L118" s="1">
        <v>34.63333333333333</v>
      </c>
      <c r="M118" s="5" t="s">
        <v>106</v>
      </c>
      <c r="N118" s="1" t="s">
        <v>15</v>
      </c>
    </row>
    <row r="119" spans="1:14" ht="16.5" customHeight="1">
      <c r="A119" s="5">
        <v>1990</v>
      </c>
      <c r="B119" s="1"/>
      <c r="D119" s="1" t="s">
        <v>52</v>
      </c>
      <c r="E119" s="1">
        <v>36</v>
      </c>
      <c r="F119" s="1">
        <v>53</v>
      </c>
      <c r="G119" s="1" t="s">
        <v>13</v>
      </c>
      <c r="H119" s="1">
        <v>36.88333333333333</v>
      </c>
      <c r="I119" s="1">
        <v>35</v>
      </c>
      <c r="J119" s="1">
        <v>56</v>
      </c>
      <c r="K119" s="1" t="s">
        <v>21</v>
      </c>
      <c r="L119" s="1">
        <v>35.93333333333333</v>
      </c>
      <c r="M119" s="5" t="s">
        <v>106</v>
      </c>
      <c r="N119" s="1" t="s">
        <v>15</v>
      </c>
    </row>
    <row r="120" spans="1:14" ht="16.5" customHeight="1">
      <c r="A120" s="5">
        <v>1990</v>
      </c>
      <c r="B120" s="1"/>
      <c r="D120" s="1" t="s">
        <v>50</v>
      </c>
      <c r="E120" s="1">
        <v>37</v>
      </c>
      <c r="F120" s="1">
        <v>56</v>
      </c>
      <c r="G120" s="1" t="s">
        <v>13</v>
      </c>
      <c r="H120" s="1">
        <v>37.93333333333333</v>
      </c>
      <c r="I120" s="1">
        <v>23</v>
      </c>
      <c r="J120" s="1">
        <v>38</v>
      </c>
      <c r="K120" s="1" t="s">
        <v>21</v>
      </c>
      <c r="L120" s="1">
        <v>23.633333333333333</v>
      </c>
      <c r="M120" s="5" t="s">
        <v>106</v>
      </c>
      <c r="N120" s="1" t="s">
        <v>15</v>
      </c>
    </row>
    <row r="121" spans="1:14" ht="16.5" customHeight="1">
      <c r="A121" s="5">
        <v>1990</v>
      </c>
      <c r="B121" s="1"/>
      <c r="D121" s="1" t="s">
        <v>41</v>
      </c>
      <c r="E121" s="1">
        <v>38</v>
      </c>
      <c r="F121" s="1">
        <v>20</v>
      </c>
      <c r="G121" s="1" t="s">
        <v>13</v>
      </c>
      <c r="H121" s="1">
        <v>38.333333333333336</v>
      </c>
      <c r="I121" s="1">
        <v>0</v>
      </c>
      <c r="J121" s="1">
        <v>29</v>
      </c>
      <c r="K121" s="1" t="s">
        <v>14</v>
      </c>
      <c r="L121" s="1">
        <v>-0.48333333333333334</v>
      </c>
      <c r="M121" s="5" t="s">
        <v>106</v>
      </c>
      <c r="N121" s="1" t="s">
        <v>15</v>
      </c>
    </row>
    <row r="122" spans="1:14" ht="16.5" customHeight="1">
      <c r="A122" s="5">
        <v>1990</v>
      </c>
      <c r="B122" s="1"/>
      <c r="D122" s="1" t="s">
        <v>32</v>
      </c>
      <c r="E122" s="1">
        <v>38</v>
      </c>
      <c r="F122" s="1">
        <v>44</v>
      </c>
      <c r="G122" s="1" t="s">
        <v>13</v>
      </c>
      <c r="H122" s="1">
        <v>38.733333333333334</v>
      </c>
      <c r="I122" s="1">
        <v>9</v>
      </c>
      <c r="J122" s="1">
        <v>7</v>
      </c>
      <c r="K122" s="1" t="s">
        <v>14</v>
      </c>
      <c r="L122" s="1">
        <v>-9.116666666666667</v>
      </c>
      <c r="M122" s="31" t="s">
        <v>110</v>
      </c>
      <c r="N122" s="1" t="s">
        <v>15</v>
      </c>
    </row>
    <row r="123" spans="1:14" ht="16.5" customHeight="1">
      <c r="A123" s="5">
        <v>1990</v>
      </c>
      <c r="B123" s="1"/>
      <c r="D123" s="1" t="s">
        <v>41</v>
      </c>
      <c r="E123" s="1">
        <v>39</v>
      </c>
      <c r="F123" s="1">
        <v>27</v>
      </c>
      <c r="G123" s="1" t="s">
        <v>13</v>
      </c>
      <c r="H123" s="1">
        <v>39.45</v>
      </c>
      <c r="I123" s="1">
        <v>0</v>
      </c>
      <c r="J123" s="1">
        <v>18</v>
      </c>
      <c r="K123" s="1" t="s">
        <v>14</v>
      </c>
      <c r="L123" s="1">
        <v>-0.3</v>
      </c>
      <c r="M123" s="5" t="s">
        <v>107</v>
      </c>
      <c r="N123" s="1" t="s">
        <v>15</v>
      </c>
    </row>
    <row r="124" spans="1:14" ht="16.5" customHeight="1">
      <c r="A124" s="5">
        <v>1990</v>
      </c>
      <c r="B124" s="1"/>
      <c r="D124" s="1" t="s">
        <v>52</v>
      </c>
      <c r="E124" s="1">
        <v>41</v>
      </c>
      <c r="F124" s="1">
        <v>0</v>
      </c>
      <c r="G124" s="1" t="s">
        <v>13</v>
      </c>
      <c r="H124" s="1">
        <v>41</v>
      </c>
      <c r="I124" s="1">
        <v>28</v>
      </c>
      <c r="J124" s="1">
        <v>58</v>
      </c>
      <c r="K124" s="1" t="s">
        <v>21</v>
      </c>
      <c r="L124" s="1">
        <v>28.966666666666665</v>
      </c>
      <c r="M124" s="5" t="s">
        <v>128</v>
      </c>
      <c r="N124" s="1" t="s">
        <v>15</v>
      </c>
    </row>
    <row r="125" spans="1:14" ht="16.5" customHeight="1">
      <c r="A125" s="5">
        <v>1990</v>
      </c>
      <c r="B125" s="1"/>
      <c r="D125" s="1" t="s">
        <v>41</v>
      </c>
      <c r="E125" s="1">
        <v>41</v>
      </c>
      <c r="F125" s="1">
        <v>21</v>
      </c>
      <c r="G125" s="1" t="s">
        <v>13</v>
      </c>
      <c r="H125" s="1">
        <v>41.35</v>
      </c>
      <c r="I125" s="1">
        <v>2</v>
      </c>
      <c r="J125" s="1">
        <v>10</v>
      </c>
      <c r="K125" s="1" t="s">
        <v>21</v>
      </c>
      <c r="L125" s="1">
        <v>2.1666666666666665</v>
      </c>
      <c r="M125" s="5" t="s">
        <v>107</v>
      </c>
      <c r="N125" s="1" t="s">
        <v>15</v>
      </c>
    </row>
    <row r="126" spans="1:14" ht="16.5" customHeight="1">
      <c r="A126" s="5">
        <v>1990</v>
      </c>
      <c r="B126" s="1"/>
      <c r="D126" s="1" t="s">
        <v>41</v>
      </c>
      <c r="E126" s="1">
        <v>43</v>
      </c>
      <c r="F126" s="1">
        <v>17</v>
      </c>
      <c r="G126" s="1" t="s">
        <v>13</v>
      </c>
      <c r="H126" s="1">
        <v>43.28333333333333</v>
      </c>
      <c r="I126" s="1">
        <v>2</v>
      </c>
      <c r="J126" s="1">
        <v>55</v>
      </c>
      <c r="K126" s="1" t="s">
        <v>14</v>
      </c>
      <c r="L126" s="1">
        <v>-2.9166666666666665</v>
      </c>
      <c r="M126" s="5" t="s">
        <v>106</v>
      </c>
      <c r="N126" s="1" t="s">
        <v>15</v>
      </c>
    </row>
    <row r="127" spans="1:14" ht="16.5" customHeight="1">
      <c r="A127" s="5">
        <v>1990</v>
      </c>
      <c r="B127" s="1"/>
      <c r="D127" s="1" t="s">
        <v>78</v>
      </c>
      <c r="E127" s="1">
        <v>43</v>
      </c>
      <c r="F127" s="1">
        <v>23</v>
      </c>
      <c r="G127" s="1" t="s">
        <v>13</v>
      </c>
      <c r="H127" s="1">
        <v>43.38333333333333</v>
      </c>
      <c r="I127" s="1">
        <v>4</v>
      </c>
      <c r="J127" s="1">
        <v>51</v>
      </c>
      <c r="K127" s="1" t="s">
        <v>21</v>
      </c>
      <c r="L127" s="1">
        <v>4.85</v>
      </c>
      <c r="M127" s="5" t="s">
        <v>109</v>
      </c>
      <c r="N127" s="1" t="s">
        <v>15</v>
      </c>
    </row>
    <row r="128" spans="1:14" ht="16.5" customHeight="1">
      <c r="A128" s="5">
        <v>1990</v>
      </c>
      <c r="B128" s="1"/>
      <c r="D128" s="1" t="s">
        <v>41</v>
      </c>
      <c r="E128" s="1">
        <v>43</v>
      </c>
      <c r="F128" s="1">
        <v>23</v>
      </c>
      <c r="G128" s="1" t="s">
        <v>13</v>
      </c>
      <c r="H128" s="1">
        <v>43.38333333333333</v>
      </c>
      <c r="I128" s="1">
        <v>8</v>
      </c>
      <c r="J128" s="1">
        <v>22</v>
      </c>
      <c r="K128" s="1" t="s">
        <v>14</v>
      </c>
      <c r="L128" s="1">
        <v>-8.366666666666667</v>
      </c>
      <c r="M128" s="5" t="s">
        <v>107</v>
      </c>
      <c r="N128" s="1" t="s">
        <v>15</v>
      </c>
    </row>
    <row r="129" spans="1:14" ht="16.5" customHeight="1">
      <c r="A129" s="5">
        <v>1990</v>
      </c>
      <c r="B129" s="1"/>
      <c r="D129" s="1" t="s">
        <v>40</v>
      </c>
      <c r="E129" s="1">
        <v>44</v>
      </c>
      <c r="F129" s="1">
        <v>25</v>
      </c>
      <c r="G129" s="1" t="s">
        <v>13</v>
      </c>
      <c r="H129" s="1">
        <v>44.416666666666664</v>
      </c>
      <c r="I129" s="1">
        <v>8</v>
      </c>
      <c r="J129" s="1">
        <v>55</v>
      </c>
      <c r="K129" s="1" t="s">
        <v>21</v>
      </c>
      <c r="L129" s="1">
        <v>8.916666666666666</v>
      </c>
      <c r="M129" s="5" t="s">
        <v>106</v>
      </c>
      <c r="N129" s="1" t="s">
        <v>15</v>
      </c>
    </row>
    <row r="130" spans="1:14" ht="16.5" customHeight="1">
      <c r="A130" s="5">
        <v>1990</v>
      </c>
      <c r="B130" s="1"/>
      <c r="D130" s="1" t="s">
        <v>40</v>
      </c>
      <c r="E130" s="1">
        <v>45</v>
      </c>
      <c r="F130" s="1">
        <v>39</v>
      </c>
      <c r="G130" s="1" t="s">
        <v>13</v>
      </c>
      <c r="H130" s="1">
        <v>45.65</v>
      </c>
      <c r="I130" s="1">
        <v>13</v>
      </c>
      <c r="J130" s="1">
        <v>48</v>
      </c>
      <c r="K130" s="1" t="s">
        <v>21</v>
      </c>
      <c r="L130" s="1">
        <v>13.8</v>
      </c>
      <c r="M130" s="5" t="s">
        <v>109</v>
      </c>
      <c r="N130" s="1" t="s">
        <v>15</v>
      </c>
    </row>
    <row r="131" spans="1:14" ht="16.5" customHeight="1">
      <c r="A131" s="5">
        <v>1990</v>
      </c>
      <c r="B131" s="1"/>
      <c r="D131" s="1" t="s">
        <v>78</v>
      </c>
      <c r="E131" s="1">
        <v>47</v>
      </c>
      <c r="F131" s="1">
        <v>14</v>
      </c>
      <c r="G131" s="1" t="s">
        <v>13</v>
      </c>
      <c r="H131" s="1">
        <v>47.233333333333334</v>
      </c>
      <c r="I131" s="1">
        <v>1</v>
      </c>
      <c r="J131" s="1">
        <v>34</v>
      </c>
      <c r="K131" s="1" t="s">
        <v>14</v>
      </c>
      <c r="L131" s="1">
        <v>-1.5666666666666667</v>
      </c>
      <c r="M131" s="5" t="s">
        <v>109</v>
      </c>
      <c r="N131" s="1" t="s">
        <v>15</v>
      </c>
    </row>
    <row r="132" spans="1:14" ht="16.5" customHeight="1">
      <c r="A132" s="5">
        <v>1990</v>
      </c>
      <c r="B132" s="1"/>
      <c r="C132" s="9"/>
      <c r="D132" s="1" t="s">
        <v>12</v>
      </c>
      <c r="E132" s="1">
        <v>50</v>
      </c>
      <c r="F132" s="1">
        <v>49</v>
      </c>
      <c r="G132" s="1" t="s">
        <v>13</v>
      </c>
      <c r="H132" s="1">
        <v>50.81666666666667</v>
      </c>
      <c r="I132" s="1">
        <v>1</v>
      </c>
      <c r="J132" s="1">
        <v>20</v>
      </c>
      <c r="K132" s="1" t="s">
        <v>14</v>
      </c>
      <c r="L132" s="1">
        <v>-1.3333333333333333</v>
      </c>
      <c r="M132" s="5" t="s">
        <v>107</v>
      </c>
      <c r="N132" s="1" t="s">
        <v>15</v>
      </c>
    </row>
    <row r="133" spans="1:14" ht="16.5" customHeight="1">
      <c r="A133" s="5">
        <v>1990</v>
      </c>
      <c r="B133" s="1"/>
      <c r="C133" s="9"/>
      <c r="D133" s="1" t="s">
        <v>12</v>
      </c>
      <c r="E133" s="1">
        <v>50</v>
      </c>
      <c r="F133" s="1">
        <v>49</v>
      </c>
      <c r="G133" s="1" t="s">
        <v>13</v>
      </c>
      <c r="H133" s="1">
        <v>50.81666666666667</v>
      </c>
      <c r="I133" s="1">
        <v>1</v>
      </c>
      <c r="J133" s="1">
        <v>20</v>
      </c>
      <c r="K133" s="1" t="s">
        <v>14</v>
      </c>
      <c r="L133" s="1">
        <v>-1.3333333333333333</v>
      </c>
      <c r="M133" s="5" t="s">
        <v>107</v>
      </c>
      <c r="N133" s="1" t="s">
        <v>15</v>
      </c>
    </row>
    <row r="134" spans="1:14" ht="16.5" customHeight="1">
      <c r="A134" s="5">
        <v>1990</v>
      </c>
      <c r="B134" s="1"/>
      <c r="D134" s="1" t="s">
        <v>12</v>
      </c>
      <c r="E134" s="1">
        <v>50</v>
      </c>
      <c r="F134" s="1">
        <v>49</v>
      </c>
      <c r="G134" s="1" t="s">
        <v>13</v>
      </c>
      <c r="H134" s="1">
        <v>50.81666666666667</v>
      </c>
      <c r="I134" s="1">
        <v>1</v>
      </c>
      <c r="J134" s="1">
        <v>20</v>
      </c>
      <c r="K134" s="1" t="s">
        <v>14</v>
      </c>
      <c r="L134" s="1">
        <v>-1.3333333333333333</v>
      </c>
      <c r="M134" s="5" t="s">
        <v>106</v>
      </c>
      <c r="N134" s="1" t="s">
        <v>15</v>
      </c>
    </row>
    <row r="135" spans="1:14" s="15" customFormat="1" ht="16.5" customHeight="1">
      <c r="A135" s="5">
        <v>1990</v>
      </c>
      <c r="B135" s="1"/>
      <c r="C135" s="9"/>
      <c r="D135" s="1" t="s">
        <v>16</v>
      </c>
      <c r="E135" s="1">
        <v>51</v>
      </c>
      <c r="F135" s="1">
        <v>24</v>
      </c>
      <c r="G135" s="1" t="s">
        <v>13</v>
      </c>
      <c r="H135" s="1">
        <v>51.4</v>
      </c>
      <c r="I135" s="1">
        <v>3</v>
      </c>
      <c r="J135" s="1">
        <v>16</v>
      </c>
      <c r="K135" s="1" t="s">
        <v>14</v>
      </c>
      <c r="L135" s="1">
        <v>-3.2666666666666666</v>
      </c>
      <c r="M135" s="5" t="s">
        <v>106</v>
      </c>
      <c r="N135" s="1" t="s">
        <v>15</v>
      </c>
    </row>
    <row r="136" spans="1:14" ht="16.5" customHeight="1">
      <c r="A136" s="5">
        <v>1990</v>
      </c>
      <c r="B136" s="1"/>
      <c r="C136" s="9"/>
      <c r="D136" s="1" t="s">
        <v>50</v>
      </c>
      <c r="E136" s="1">
        <v>51</v>
      </c>
      <c r="F136" s="1">
        <v>29</v>
      </c>
      <c r="G136" s="1" t="s">
        <v>13</v>
      </c>
      <c r="H136" s="1">
        <v>51.483333333333334</v>
      </c>
      <c r="I136" s="1">
        <v>0</v>
      </c>
      <c r="J136" s="1">
        <v>14</v>
      </c>
      <c r="K136" s="1" t="s">
        <v>21</v>
      </c>
      <c r="L136" s="1">
        <v>0.23333333333333334</v>
      </c>
      <c r="M136" s="5" t="s">
        <v>107</v>
      </c>
      <c r="N136" s="1" t="s">
        <v>15</v>
      </c>
    </row>
    <row r="137" spans="1:14" ht="16.5" customHeight="1">
      <c r="A137" s="5">
        <v>1990</v>
      </c>
      <c r="B137" s="1"/>
      <c r="C137" s="9"/>
      <c r="D137" s="1" t="s">
        <v>16</v>
      </c>
      <c r="E137" s="1">
        <v>51</v>
      </c>
      <c r="F137" s="1">
        <v>41</v>
      </c>
      <c r="G137" s="1" t="s">
        <v>13</v>
      </c>
      <c r="H137" s="1">
        <v>51.68333333333333</v>
      </c>
      <c r="I137" s="1">
        <v>5</v>
      </c>
      <c r="J137" s="1">
        <v>5</v>
      </c>
      <c r="K137" s="1" t="s">
        <v>14</v>
      </c>
      <c r="L137" s="1">
        <v>-5.083333333333333</v>
      </c>
      <c r="M137" s="5" t="s">
        <v>109</v>
      </c>
      <c r="N137" s="1" t="s">
        <v>15</v>
      </c>
    </row>
    <row r="138" spans="1:14" ht="16.5" customHeight="1">
      <c r="A138" s="5">
        <v>1990</v>
      </c>
      <c r="B138" s="1"/>
      <c r="C138" s="9"/>
      <c r="D138" s="1" t="s">
        <v>16</v>
      </c>
      <c r="E138" s="1">
        <v>51</v>
      </c>
      <c r="F138" s="1">
        <v>41</v>
      </c>
      <c r="G138" s="1" t="s">
        <v>13</v>
      </c>
      <c r="H138" s="1">
        <v>51.68333333333333</v>
      </c>
      <c r="I138" s="1">
        <v>5</v>
      </c>
      <c r="J138" s="1">
        <v>5</v>
      </c>
      <c r="K138" s="1" t="s">
        <v>14</v>
      </c>
      <c r="L138" s="1">
        <v>-5.083333333333333</v>
      </c>
      <c r="M138" s="5" t="s">
        <v>107</v>
      </c>
      <c r="N138" s="1" t="s">
        <v>15</v>
      </c>
    </row>
    <row r="139" spans="1:14" ht="16.5" customHeight="1">
      <c r="A139" s="5">
        <v>1990</v>
      </c>
      <c r="B139" s="1"/>
      <c r="C139" s="9"/>
      <c r="D139" s="1" t="s">
        <v>16</v>
      </c>
      <c r="E139" s="1">
        <v>51</v>
      </c>
      <c r="F139" s="1">
        <v>41</v>
      </c>
      <c r="G139" s="1" t="s">
        <v>13</v>
      </c>
      <c r="H139" s="1">
        <v>51.68333333333333</v>
      </c>
      <c r="I139" s="1">
        <v>5</v>
      </c>
      <c r="J139" s="1">
        <v>5</v>
      </c>
      <c r="K139" s="1" t="s">
        <v>14</v>
      </c>
      <c r="L139" s="1">
        <v>-5.083333333333333</v>
      </c>
      <c r="M139" s="5" t="s">
        <v>107</v>
      </c>
      <c r="N139" s="1" t="s">
        <v>15</v>
      </c>
    </row>
    <row r="140" spans="1:14" ht="16.5" customHeight="1">
      <c r="A140" s="5">
        <v>1990</v>
      </c>
      <c r="B140" s="1"/>
      <c r="D140" s="1" t="s">
        <v>30</v>
      </c>
      <c r="E140" s="1">
        <v>51</v>
      </c>
      <c r="F140" s="1">
        <v>54</v>
      </c>
      <c r="G140" s="1" t="s">
        <v>13</v>
      </c>
      <c r="H140" s="1">
        <v>51.9</v>
      </c>
      <c r="I140" s="1">
        <v>4</v>
      </c>
      <c r="J140" s="1">
        <v>29</v>
      </c>
      <c r="K140" s="1" t="s">
        <v>21</v>
      </c>
      <c r="L140" s="1">
        <v>4.483333333333333</v>
      </c>
      <c r="M140" s="5" t="s">
        <v>106</v>
      </c>
      <c r="N140" s="1" t="s">
        <v>15</v>
      </c>
    </row>
    <row r="141" spans="1:14" ht="16.5" customHeight="1">
      <c r="A141" s="5">
        <v>1990</v>
      </c>
      <c r="B141" s="1"/>
      <c r="D141" s="1" t="s">
        <v>30</v>
      </c>
      <c r="E141" s="1">
        <v>51</v>
      </c>
      <c r="F141" s="1">
        <v>54</v>
      </c>
      <c r="G141" s="1" t="s">
        <v>13</v>
      </c>
      <c r="H141" s="1">
        <v>51.9</v>
      </c>
      <c r="I141" s="1">
        <v>4</v>
      </c>
      <c r="J141" s="1">
        <v>29</v>
      </c>
      <c r="K141" s="1" t="s">
        <v>21</v>
      </c>
      <c r="L141" s="1">
        <v>4.483333333333333</v>
      </c>
      <c r="M141" s="5" t="s">
        <v>106</v>
      </c>
      <c r="N141" s="1" t="s">
        <v>15</v>
      </c>
    </row>
    <row r="142" spans="1:14" ht="16.5" customHeight="1">
      <c r="A142" s="5">
        <v>1990</v>
      </c>
      <c r="B142" s="1"/>
      <c r="C142" s="9"/>
      <c r="D142" s="1" t="s">
        <v>20</v>
      </c>
      <c r="E142" s="1">
        <v>53</v>
      </c>
      <c r="F142" s="1">
        <v>34</v>
      </c>
      <c r="G142" s="1" t="s">
        <v>13</v>
      </c>
      <c r="H142" s="1">
        <v>53.56666666666667</v>
      </c>
      <c r="I142" s="1">
        <v>0</v>
      </c>
      <c r="J142" s="1">
        <v>7</v>
      </c>
      <c r="K142" s="1" t="s">
        <v>21</v>
      </c>
      <c r="L142" s="1">
        <v>0.11666666666666667</v>
      </c>
      <c r="M142" s="5" t="s">
        <v>107</v>
      </c>
      <c r="N142" s="1" t="s">
        <v>15</v>
      </c>
    </row>
    <row r="143" spans="1:14" ht="16.5" customHeight="1">
      <c r="A143" s="5">
        <v>1990</v>
      </c>
      <c r="B143" s="1"/>
      <c r="D143" s="1" t="s">
        <v>16</v>
      </c>
      <c r="E143" s="1">
        <v>54</v>
      </c>
      <c r="F143" s="1">
        <v>36</v>
      </c>
      <c r="G143" s="1" t="s">
        <v>13</v>
      </c>
      <c r="H143" s="1">
        <v>54.6</v>
      </c>
      <c r="I143" s="1">
        <v>5</v>
      </c>
      <c r="J143" s="1">
        <v>56</v>
      </c>
      <c r="K143" s="1" t="s">
        <v>14</v>
      </c>
      <c r="L143" s="1">
        <v>-5.933333333333334</v>
      </c>
      <c r="M143" s="5" t="s">
        <v>106</v>
      </c>
      <c r="N143" s="1" t="s">
        <v>15</v>
      </c>
    </row>
    <row r="144" spans="1:14" ht="16.5" customHeight="1">
      <c r="A144" s="5">
        <v>1990</v>
      </c>
      <c r="B144" s="1"/>
      <c r="D144" s="1" t="s">
        <v>57</v>
      </c>
      <c r="E144" s="1">
        <v>55</v>
      </c>
      <c r="F144" s="1">
        <v>34</v>
      </c>
      <c r="G144" s="1" t="s">
        <v>13</v>
      </c>
      <c r="H144" s="1">
        <v>55.56666666666667</v>
      </c>
      <c r="I144" s="1">
        <v>9</v>
      </c>
      <c r="J144" s="1">
        <v>45</v>
      </c>
      <c r="K144" s="1" t="s">
        <v>21</v>
      </c>
      <c r="L144" s="1">
        <v>9.75</v>
      </c>
      <c r="M144" s="5" t="s">
        <v>106</v>
      </c>
      <c r="N144" s="1" t="s">
        <v>15</v>
      </c>
    </row>
    <row r="145" spans="1:14" ht="16.5" customHeight="1">
      <c r="A145" s="5">
        <v>1990</v>
      </c>
      <c r="B145" s="1"/>
      <c r="D145" s="1" t="s">
        <v>20</v>
      </c>
      <c r="E145" s="1">
        <v>57</v>
      </c>
      <c r="F145" s="1">
        <v>9</v>
      </c>
      <c r="G145" s="1" t="s">
        <v>13</v>
      </c>
      <c r="H145" s="1">
        <v>57.15</v>
      </c>
      <c r="I145" s="1">
        <v>2</v>
      </c>
      <c r="J145" s="1">
        <v>4</v>
      </c>
      <c r="K145" s="1" t="s">
        <v>21</v>
      </c>
      <c r="L145" s="1">
        <v>2.066666666666667</v>
      </c>
      <c r="M145" s="5" t="s">
        <v>128</v>
      </c>
      <c r="N145" s="1" t="s">
        <v>15</v>
      </c>
    </row>
    <row r="146" spans="1:14" ht="16.5" customHeight="1">
      <c r="A146" s="5">
        <v>1990</v>
      </c>
      <c r="B146" s="1"/>
      <c r="D146" s="1" t="s">
        <v>46</v>
      </c>
      <c r="E146" s="1">
        <v>57</v>
      </c>
      <c r="F146" s="1">
        <v>24</v>
      </c>
      <c r="G146" s="1" t="s">
        <v>13</v>
      </c>
      <c r="H146" s="1">
        <v>57.4</v>
      </c>
      <c r="I146" s="1">
        <v>21</v>
      </c>
      <c r="J146" s="1">
        <v>33</v>
      </c>
      <c r="K146" s="1" t="s">
        <v>21</v>
      </c>
      <c r="L146" s="1">
        <v>21.55</v>
      </c>
      <c r="M146" s="5" t="s">
        <v>106</v>
      </c>
      <c r="N146" s="1" t="s">
        <v>15</v>
      </c>
    </row>
    <row r="147" spans="1:14" ht="16.5" customHeight="1">
      <c r="A147" s="5">
        <v>1990</v>
      </c>
      <c r="B147" s="1"/>
      <c r="C147" s="9"/>
      <c r="D147" s="1" t="s">
        <v>54</v>
      </c>
      <c r="E147" s="1">
        <v>58</v>
      </c>
      <c r="F147" s="1">
        <v>20</v>
      </c>
      <c r="G147" s="1" t="s">
        <v>13</v>
      </c>
      <c r="H147" s="1">
        <v>58.333333333333336</v>
      </c>
      <c r="I147" s="1">
        <v>11</v>
      </c>
      <c r="J147" s="1">
        <v>23</v>
      </c>
      <c r="K147" s="1" t="s">
        <v>21</v>
      </c>
      <c r="L147" s="1">
        <v>11.383333333333333</v>
      </c>
      <c r="M147" s="5" t="s">
        <v>107</v>
      </c>
      <c r="N147" s="1" t="s">
        <v>15</v>
      </c>
    </row>
    <row r="148" spans="1:14" ht="16.5" customHeight="1">
      <c r="A148" s="5">
        <v>1990</v>
      </c>
      <c r="B148" s="1"/>
      <c r="C148" s="9"/>
      <c r="D148" s="1" t="s">
        <v>54</v>
      </c>
      <c r="E148" s="1">
        <v>58</v>
      </c>
      <c r="F148" s="1">
        <v>20</v>
      </c>
      <c r="G148" s="1" t="s">
        <v>13</v>
      </c>
      <c r="H148" s="1">
        <v>58.333333333333336</v>
      </c>
      <c r="I148" s="1">
        <v>11</v>
      </c>
      <c r="J148" s="1">
        <v>23</v>
      </c>
      <c r="K148" s="1" t="s">
        <v>21</v>
      </c>
      <c r="L148" s="1">
        <v>11.383333333333333</v>
      </c>
      <c r="M148" s="5" t="s">
        <v>107</v>
      </c>
      <c r="N148" s="1" t="s">
        <v>15</v>
      </c>
    </row>
    <row r="149" spans="1:14" ht="16.5" customHeight="1">
      <c r="A149" s="5">
        <v>1990</v>
      </c>
      <c r="B149" s="1"/>
      <c r="C149" s="9"/>
      <c r="D149" s="1" t="s">
        <v>54</v>
      </c>
      <c r="E149" s="1">
        <v>58</v>
      </c>
      <c r="F149" s="1">
        <v>20</v>
      </c>
      <c r="G149" s="1" t="s">
        <v>13</v>
      </c>
      <c r="H149" s="1">
        <v>58.333333333333336</v>
      </c>
      <c r="I149" s="1">
        <v>11</v>
      </c>
      <c r="J149" s="1">
        <v>23</v>
      </c>
      <c r="K149" s="1" t="s">
        <v>21</v>
      </c>
      <c r="L149" s="1">
        <v>11.383333333333333</v>
      </c>
      <c r="M149" s="5" t="s">
        <v>107</v>
      </c>
      <c r="N149" s="1" t="s">
        <v>15</v>
      </c>
    </row>
    <row r="150" spans="1:14" s="15" customFormat="1" ht="16.5" customHeight="1">
      <c r="A150" s="5">
        <v>1990</v>
      </c>
      <c r="B150" s="1"/>
      <c r="C150" s="8"/>
      <c r="D150" s="1" t="s">
        <v>31</v>
      </c>
      <c r="E150" s="1">
        <v>60</v>
      </c>
      <c r="F150" s="1">
        <v>27</v>
      </c>
      <c r="G150" s="1" t="s">
        <v>13</v>
      </c>
      <c r="H150" s="1">
        <v>60.45</v>
      </c>
      <c r="I150" s="1">
        <v>1</v>
      </c>
      <c r="J150" s="1">
        <v>21</v>
      </c>
      <c r="K150" s="1" t="s">
        <v>14</v>
      </c>
      <c r="L150" s="1">
        <v>-1.35</v>
      </c>
      <c r="M150" s="5" t="s">
        <v>106</v>
      </c>
      <c r="N150" s="1" t="s">
        <v>15</v>
      </c>
    </row>
    <row r="151" spans="1:14" ht="16.5" customHeight="1">
      <c r="A151" s="5">
        <v>1990</v>
      </c>
      <c r="B151" s="1"/>
      <c r="D151" s="1" t="s">
        <v>57</v>
      </c>
      <c r="M151" s="5" t="s">
        <v>106</v>
      </c>
      <c r="N151" s="1" t="s">
        <v>15</v>
      </c>
    </row>
    <row r="152" spans="1:14" ht="16.5" customHeight="1">
      <c r="A152" s="5">
        <v>1990</v>
      </c>
      <c r="B152" s="1"/>
      <c r="D152" s="1" t="s">
        <v>53</v>
      </c>
      <c r="M152" s="31" t="s">
        <v>110</v>
      </c>
      <c r="N152" s="1" t="s">
        <v>15</v>
      </c>
    </row>
    <row r="153" spans="1:14" ht="16.5" customHeight="1">
      <c r="A153" s="5">
        <v>1990</v>
      </c>
      <c r="B153" s="1"/>
      <c r="D153" s="1" t="s">
        <v>50</v>
      </c>
      <c r="M153" s="5" t="s">
        <v>80</v>
      </c>
      <c r="N153" s="1" t="s">
        <v>15</v>
      </c>
    </row>
    <row r="154" spans="1:14" ht="16.5" customHeight="1">
      <c r="A154" s="5">
        <v>1990</v>
      </c>
      <c r="B154" s="1"/>
      <c r="D154" s="1" t="s">
        <v>50</v>
      </c>
      <c r="M154" s="5" t="s">
        <v>106</v>
      </c>
      <c r="N154" s="1" t="s">
        <v>15</v>
      </c>
    </row>
    <row r="155" spans="1:14" ht="16.5" customHeight="1">
      <c r="A155" s="5">
        <v>1990</v>
      </c>
      <c r="B155" s="1"/>
      <c r="D155" s="1" t="s">
        <v>50</v>
      </c>
      <c r="M155" s="5" t="s">
        <v>107</v>
      </c>
      <c r="N155" s="1" t="s">
        <v>15</v>
      </c>
    </row>
    <row r="156" spans="1:14" ht="16.5" customHeight="1">
      <c r="A156" s="5">
        <v>1990</v>
      </c>
      <c r="B156" s="1"/>
      <c r="D156" s="1" t="s">
        <v>40</v>
      </c>
      <c r="M156" s="5" t="s">
        <v>106</v>
      </c>
      <c r="N156" s="1" t="s">
        <v>15</v>
      </c>
    </row>
    <row r="157" spans="1:14" ht="16.5" customHeight="1">
      <c r="A157" s="5">
        <v>1990</v>
      </c>
      <c r="B157" s="1"/>
      <c r="C157" s="9"/>
      <c r="D157" s="1" t="s">
        <v>41</v>
      </c>
      <c r="M157" s="5" t="s">
        <v>106</v>
      </c>
      <c r="N157" s="1" t="s">
        <v>15</v>
      </c>
    </row>
    <row r="158" spans="1:14" ht="16.5" customHeight="1">
      <c r="A158" s="5">
        <v>1990</v>
      </c>
      <c r="B158" s="1"/>
      <c r="C158" s="9"/>
      <c r="D158" s="1" t="s">
        <v>31</v>
      </c>
      <c r="M158" s="5" t="s">
        <v>107</v>
      </c>
      <c r="N158" s="1" t="s">
        <v>15</v>
      </c>
    </row>
    <row r="159" spans="1:14" ht="16.5" customHeight="1">
      <c r="A159" s="5">
        <v>1990</v>
      </c>
      <c r="B159" s="1"/>
      <c r="D159" s="1" t="s">
        <v>31</v>
      </c>
      <c r="M159" s="5" t="s">
        <v>106</v>
      </c>
      <c r="N159" s="1" t="s">
        <v>15</v>
      </c>
    </row>
    <row r="160" spans="1:14" ht="16.5" customHeight="1">
      <c r="A160" s="5">
        <v>1990</v>
      </c>
      <c r="B160" s="1"/>
      <c r="D160" s="1" t="s">
        <v>16</v>
      </c>
      <c r="M160" s="5" t="s">
        <v>128</v>
      </c>
      <c r="N160" s="1" t="s">
        <v>15</v>
      </c>
    </row>
    <row r="161" spans="1:14" ht="16.5" customHeight="1">
      <c r="A161" s="5">
        <v>1991</v>
      </c>
      <c r="B161" s="1"/>
      <c r="C161" s="9"/>
      <c r="D161" s="1" t="s">
        <v>41</v>
      </c>
      <c r="E161" s="1">
        <v>36</v>
      </c>
      <c r="F161" s="1">
        <v>7</v>
      </c>
      <c r="G161" s="1" t="s">
        <v>13</v>
      </c>
      <c r="H161" s="1">
        <v>36.11666666666667</v>
      </c>
      <c r="I161" s="1">
        <v>5</v>
      </c>
      <c r="J161" s="1">
        <v>26</v>
      </c>
      <c r="K161" s="1" t="s">
        <v>14</v>
      </c>
      <c r="L161" s="1">
        <v>-5.433333333333334</v>
      </c>
      <c r="M161" s="5" t="s">
        <v>107</v>
      </c>
      <c r="N161" s="1" t="s">
        <v>15</v>
      </c>
    </row>
    <row r="162" spans="1:14" ht="16.5" customHeight="1">
      <c r="A162" s="5">
        <v>1991</v>
      </c>
      <c r="B162" s="1"/>
      <c r="D162" s="1" t="s">
        <v>40</v>
      </c>
      <c r="E162" s="1">
        <v>36</v>
      </c>
      <c r="F162" s="1">
        <v>43</v>
      </c>
      <c r="G162" s="1" t="s">
        <v>13</v>
      </c>
      <c r="H162" s="1">
        <v>36.71666666666667</v>
      </c>
      <c r="I162" s="1">
        <v>14</v>
      </c>
      <c r="J162" s="1">
        <v>51</v>
      </c>
      <c r="K162" s="1" t="s">
        <v>21</v>
      </c>
      <c r="L162" s="1">
        <v>14.85</v>
      </c>
      <c r="M162" s="5" t="s">
        <v>128</v>
      </c>
      <c r="N162" s="1" t="s">
        <v>15</v>
      </c>
    </row>
    <row r="163" spans="1:14" ht="16.5" customHeight="1">
      <c r="A163" s="5">
        <v>1991</v>
      </c>
      <c r="B163" s="1"/>
      <c r="D163" s="1" t="s">
        <v>40</v>
      </c>
      <c r="E163" s="1">
        <v>37</v>
      </c>
      <c r="F163" s="1">
        <v>7</v>
      </c>
      <c r="G163" s="1" t="s">
        <v>13</v>
      </c>
      <c r="H163" s="1">
        <v>37.11666666666667</v>
      </c>
      <c r="I163" s="1">
        <v>15</v>
      </c>
      <c r="J163" s="1">
        <v>16</v>
      </c>
      <c r="K163" s="1" t="s">
        <v>21</v>
      </c>
      <c r="L163" s="1">
        <v>15.266666666666667</v>
      </c>
      <c r="M163" s="5" t="s">
        <v>106</v>
      </c>
      <c r="N163" s="1" t="s">
        <v>15</v>
      </c>
    </row>
    <row r="164" spans="1:14" ht="16.5" customHeight="1">
      <c r="A164" s="5">
        <v>1991</v>
      </c>
      <c r="B164" s="1"/>
      <c r="D164" s="1" t="s">
        <v>40</v>
      </c>
      <c r="E164" s="1">
        <v>37</v>
      </c>
      <c r="F164" s="1">
        <v>12</v>
      </c>
      <c r="G164" s="1" t="s">
        <v>13</v>
      </c>
      <c r="H164" s="1">
        <v>37.2</v>
      </c>
      <c r="I164" s="1">
        <v>15</v>
      </c>
      <c r="J164" s="1">
        <v>13</v>
      </c>
      <c r="K164" s="1" t="s">
        <v>21</v>
      </c>
      <c r="L164" s="1">
        <v>15.216666666666667</v>
      </c>
      <c r="M164" s="5" t="s">
        <v>109</v>
      </c>
      <c r="N164" s="1" t="s">
        <v>15</v>
      </c>
    </row>
    <row r="165" spans="1:14" ht="16.5" customHeight="1">
      <c r="A165" s="5">
        <v>1991</v>
      </c>
      <c r="B165" s="1"/>
      <c r="D165" s="1" t="s">
        <v>40</v>
      </c>
      <c r="E165" s="1">
        <v>38</v>
      </c>
      <c r="F165" s="1">
        <v>13</v>
      </c>
      <c r="G165" s="1" t="s">
        <v>13</v>
      </c>
      <c r="H165" s="1">
        <v>38.21666666666667</v>
      </c>
      <c r="I165" s="1">
        <v>15</v>
      </c>
      <c r="J165" s="1">
        <v>15</v>
      </c>
      <c r="K165" s="1" t="s">
        <v>21</v>
      </c>
      <c r="L165" s="1">
        <v>15.25</v>
      </c>
      <c r="M165" s="5" t="s">
        <v>107</v>
      </c>
      <c r="N165" s="1" t="s">
        <v>15</v>
      </c>
    </row>
    <row r="166" spans="1:14" ht="16.5" customHeight="1">
      <c r="A166" s="5">
        <v>1991</v>
      </c>
      <c r="B166" s="1"/>
      <c r="C166" s="9"/>
      <c r="D166" s="1" t="s">
        <v>32</v>
      </c>
      <c r="E166" s="1">
        <v>38</v>
      </c>
      <c r="F166" s="1">
        <v>44</v>
      </c>
      <c r="G166" s="1" t="s">
        <v>13</v>
      </c>
      <c r="H166" s="1">
        <v>38.733333333333334</v>
      </c>
      <c r="I166" s="1">
        <v>9</v>
      </c>
      <c r="J166" s="1">
        <v>7</v>
      </c>
      <c r="K166" s="1" t="s">
        <v>14</v>
      </c>
      <c r="L166" s="1">
        <v>-9.116666666666667</v>
      </c>
      <c r="M166" s="5" t="s">
        <v>107</v>
      </c>
      <c r="N166" s="1" t="s">
        <v>15</v>
      </c>
    </row>
    <row r="167" spans="1:14" ht="16.5" customHeight="1">
      <c r="A167" s="5">
        <v>1991</v>
      </c>
      <c r="B167" s="1"/>
      <c r="C167" s="9"/>
      <c r="D167" s="1" t="s">
        <v>40</v>
      </c>
      <c r="E167" s="1">
        <v>40</v>
      </c>
      <c r="F167" s="1">
        <v>27</v>
      </c>
      <c r="G167" s="1" t="s">
        <v>13</v>
      </c>
      <c r="H167" s="1">
        <v>40.45</v>
      </c>
      <c r="I167" s="1">
        <v>17</v>
      </c>
      <c r="J167" s="1">
        <v>12</v>
      </c>
      <c r="K167" s="1" t="s">
        <v>21</v>
      </c>
      <c r="L167" s="1">
        <v>17.2</v>
      </c>
      <c r="M167" s="5" t="s">
        <v>107</v>
      </c>
      <c r="N167" s="1" t="s">
        <v>15</v>
      </c>
    </row>
    <row r="168" spans="1:14" ht="16.5" customHeight="1">
      <c r="A168" s="5">
        <v>1991</v>
      </c>
      <c r="B168" s="1"/>
      <c r="D168" s="1" t="s">
        <v>41</v>
      </c>
      <c r="E168" s="1">
        <v>41</v>
      </c>
      <c r="F168" s="1">
        <v>21</v>
      </c>
      <c r="G168" s="1" t="s">
        <v>13</v>
      </c>
      <c r="H168" s="1">
        <v>41.35</v>
      </c>
      <c r="I168" s="1">
        <v>2</v>
      </c>
      <c r="J168" s="1">
        <v>10</v>
      </c>
      <c r="K168" s="1" t="s">
        <v>21</v>
      </c>
      <c r="L168" s="1">
        <v>2.1666666666666665</v>
      </c>
      <c r="M168" s="5" t="s">
        <v>106</v>
      </c>
      <c r="N168" s="1" t="s">
        <v>15</v>
      </c>
    </row>
    <row r="169" spans="1:14" ht="16.5" customHeight="1">
      <c r="A169" s="5">
        <v>1991</v>
      </c>
      <c r="B169" s="1"/>
      <c r="D169" s="1" t="s">
        <v>41</v>
      </c>
      <c r="E169" s="1">
        <v>41</v>
      </c>
      <c r="F169" s="1">
        <v>21</v>
      </c>
      <c r="G169" s="1" t="s">
        <v>13</v>
      </c>
      <c r="H169" s="1">
        <v>41.35</v>
      </c>
      <c r="I169" s="1">
        <v>2</v>
      </c>
      <c r="J169" s="1">
        <v>10</v>
      </c>
      <c r="K169" s="1" t="s">
        <v>21</v>
      </c>
      <c r="L169" s="1">
        <v>2.1666666666666665</v>
      </c>
      <c r="M169" s="5" t="s">
        <v>106</v>
      </c>
      <c r="N169" s="1" t="s">
        <v>15</v>
      </c>
    </row>
    <row r="170" spans="1:14" s="15" customFormat="1" ht="16.5" customHeight="1">
      <c r="A170" s="5">
        <v>1991</v>
      </c>
      <c r="B170" s="1"/>
      <c r="C170" s="9"/>
      <c r="D170" s="1" t="s">
        <v>78</v>
      </c>
      <c r="E170" s="1">
        <v>43</v>
      </c>
      <c r="F170" s="1">
        <v>20</v>
      </c>
      <c r="G170" s="1" t="s">
        <v>13</v>
      </c>
      <c r="H170" s="1">
        <v>43.333333333333336</v>
      </c>
      <c r="I170" s="1">
        <v>5</v>
      </c>
      <c r="J170" s="1">
        <v>21</v>
      </c>
      <c r="K170" s="1" t="s">
        <v>21</v>
      </c>
      <c r="L170" s="1">
        <v>5.35</v>
      </c>
      <c r="M170" s="5" t="s">
        <v>107</v>
      </c>
      <c r="N170" s="1" t="s">
        <v>15</v>
      </c>
    </row>
    <row r="171" spans="1:14" ht="16.5" customHeight="1">
      <c r="A171" s="5">
        <v>1991</v>
      </c>
      <c r="B171" s="1"/>
      <c r="D171" s="1" t="s">
        <v>41</v>
      </c>
      <c r="E171" s="1">
        <v>43</v>
      </c>
      <c r="F171" s="1">
        <v>23</v>
      </c>
      <c r="G171" s="1" t="s">
        <v>13</v>
      </c>
      <c r="H171" s="1">
        <v>43.38333333333333</v>
      </c>
      <c r="I171" s="1">
        <v>8</v>
      </c>
      <c r="J171" s="1">
        <v>22</v>
      </c>
      <c r="K171" s="1" t="s">
        <v>14</v>
      </c>
      <c r="L171" s="1">
        <v>-8.366666666666667</v>
      </c>
      <c r="M171" s="5" t="s">
        <v>106</v>
      </c>
      <c r="N171" s="1" t="s">
        <v>15</v>
      </c>
    </row>
    <row r="172" spans="1:14" ht="16.5" customHeight="1">
      <c r="A172" s="5">
        <v>1991</v>
      </c>
      <c r="B172" s="1"/>
      <c r="C172" s="9"/>
      <c r="D172" s="1" t="s">
        <v>12</v>
      </c>
      <c r="E172" s="1">
        <v>50</v>
      </c>
      <c r="F172" s="1">
        <v>49</v>
      </c>
      <c r="G172" s="1" t="s">
        <v>13</v>
      </c>
      <c r="H172" s="1">
        <v>50.81666666666667</v>
      </c>
      <c r="I172" s="1">
        <v>1</v>
      </c>
      <c r="J172" s="1">
        <v>20</v>
      </c>
      <c r="K172" s="1" t="s">
        <v>14</v>
      </c>
      <c r="L172" s="1">
        <v>-1.3333333333333333</v>
      </c>
      <c r="M172" s="5" t="s">
        <v>107</v>
      </c>
      <c r="N172" s="1" t="s">
        <v>15</v>
      </c>
    </row>
    <row r="173" spans="1:14" ht="16.5" customHeight="1">
      <c r="A173" s="5">
        <v>1991</v>
      </c>
      <c r="B173" s="1"/>
      <c r="C173" s="9"/>
      <c r="D173" s="1" t="s">
        <v>12</v>
      </c>
      <c r="E173" s="1">
        <v>50</v>
      </c>
      <c r="F173" s="1">
        <v>54</v>
      </c>
      <c r="G173" s="1" t="s">
        <v>13</v>
      </c>
      <c r="H173" s="1">
        <v>50.9</v>
      </c>
      <c r="I173" s="1">
        <v>1</v>
      </c>
      <c r="J173" s="1">
        <v>24</v>
      </c>
      <c r="K173" s="1" t="s">
        <v>14</v>
      </c>
      <c r="L173" s="1">
        <v>-1.4</v>
      </c>
      <c r="M173" s="5" t="s">
        <v>107</v>
      </c>
      <c r="N173" s="1" t="s">
        <v>15</v>
      </c>
    </row>
    <row r="174" spans="1:14" ht="16.5" customHeight="1">
      <c r="A174" s="5">
        <v>1991</v>
      </c>
      <c r="B174" s="1"/>
      <c r="C174" s="9"/>
      <c r="D174" s="1" t="s">
        <v>16</v>
      </c>
      <c r="E174" s="1">
        <v>51</v>
      </c>
      <c r="F174" s="1">
        <v>41</v>
      </c>
      <c r="G174" s="1" t="s">
        <v>13</v>
      </c>
      <c r="H174" s="1">
        <v>51.68333333333333</v>
      </c>
      <c r="I174" s="1">
        <v>5</v>
      </c>
      <c r="J174" s="1">
        <v>5</v>
      </c>
      <c r="K174" s="1" t="s">
        <v>14</v>
      </c>
      <c r="L174" s="1">
        <v>-5.083333333333333</v>
      </c>
      <c r="M174" s="5" t="s">
        <v>107</v>
      </c>
      <c r="N174" s="1" t="s">
        <v>15</v>
      </c>
    </row>
    <row r="175" spans="1:14" ht="16.5" customHeight="1">
      <c r="A175" s="5">
        <v>1991</v>
      </c>
      <c r="B175" s="1"/>
      <c r="C175" s="9"/>
      <c r="D175" s="1" t="s">
        <v>16</v>
      </c>
      <c r="E175" s="1">
        <v>51</v>
      </c>
      <c r="F175" s="1">
        <v>41</v>
      </c>
      <c r="G175" s="1" t="s">
        <v>13</v>
      </c>
      <c r="H175" s="1">
        <v>51.68333333333333</v>
      </c>
      <c r="I175" s="1">
        <v>5</v>
      </c>
      <c r="J175" s="1">
        <v>5</v>
      </c>
      <c r="K175" s="1" t="s">
        <v>14</v>
      </c>
      <c r="L175" s="1">
        <v>-5.083333333333333</v>
      </c>
      <c r="M175" s="5" t="s">
        <v>106</v>
      </c>
      <c r="N175" s="1" t="s">
        <v>15</v>
      </c>
    </row>
    <row r="176" spans="1:14" ht="16.5" customHeight="1">
      <c r="A176" s="5">
        <v>1991</v>
      </c>
      <c r="B176" s="1"/>
      <c r="D176" s="1" t="s">
        <v>20</v>
      </c>
      <c r="E176" s="1">
        <v>56</v>
      </c>
      <c r="F176" s="1">
        <v>2</v>
      </c>
      <c r="G176" s="1" t="s">
        <v>13</v>
      </c>
      <c r="H176" s="1">
        <v>56.03333333333333</v>
      </c>
      <c r="I176" s="1">
        <v>3</v>
      </c>
      <c r="J176" s="1">
        <v>41</v>
      </c>
      <c r="K176" s="1" t="s">
        <v>14</v>
      </c>
      <c r="L176" s="1">
        <v>-3.6833333333333336</v>
      </c>
      <c r="M176" s="5" t="s">
        <v>105</v>
      </c>
      <c r="N176" s="1" t="s">
        <v>15</v>
      </c>
    </row>
    <row r="177" spans="1:14" ht="16.5" customHeight="1">
      <c r="A177" s="5">
        <v>1991</v>
      </c>
      <c r="B177" s="1"/>
      <c r="C177" s="9"/>
      <c r="D177" s="1" t="s">
        <v>31</v>
      </c>
      <c r="E177" s="1">
        <v>60</v>
      </c>
      <c r="F177" s="1">
        <v>27</v>
      </c>
      <c r="G177" s="1" t="s">
        <v>13</v>
      </c>
      <c r="H177" s="1">
        <v>60.45</v>
      </c>
      <c r="I177" s="1">
        <v>1</v>
      </c>
      <c r="J177" s="1">
        <v>21</v>
      </c>
      <c r="K177" s="1" t="s">
        <v>14</v>
      </c>
      <c r="L177" s="1">
        <v>-1.35</v>
      </c>
      <c r="M177" s="5" t="s">
        <v>107</v>
      </c>
      <c r="N177" s="1" t="s">
        <v>15</v>
      </c>
    </row>
    <row r="178" spans="1:14" ht="16.5" customHeight="1">
      <c r="A178" s="5">
        <v>1991</v>
      </c>
      <c r="B178" s="1"/>
      <c r="C178" s="9"/>
      <c r="D178" s="1" t="s">
        <v>31</v>
      </c>
      <c r="E178" s="1">
        <v>60</v>
      </c>
      <c r="F178" s="1">
        <v>27</v>
      </c>
      <c r="G178" s="1" t="s">
        <v>13</v>
      </c>
      <c r="H178" s="1">
        <v>60.45</v>
      </c>
      <c r="I178" s="1">
        <v>1</v>
      </c>
      <c r="J178" s="1">
        <v>20</v>
      </c>
      <c r="K178" s="1" t="s">
        <v>14</v>
      </c>
      <c r="L178" s="1">
        <v>-1.3333333333333333</v>
      </c>
      <c r="M178" s="5" t="s">
        <v>107</v>
      </c>
      <c r="N178" s="1" t="s">
        <v>15</v>
      </c>
    </row>
    <row r="179" spans="1:14" ht="16.5" customHeight="1">
      <c r="A179" s="5">
        <v>1991</v>
      </c>
      <c r="B179" s="1"/>
      <c r="D179" s="1" t="s">
        <v>42</v>
      </c>
      <c r="E179" s="1">
        <v>60</v>
      </c>
      <c r="F179" s="1">
        <v>49</v>
      </c>
      <c r="G179" s="1" t="s">
        <v>13</v>
      </c>
      <c r="H179" s="1">
        <v>60.81666666666667</v>
      </c>
      <c r="I179" s="1">
        <v>5</v>
      </c>
      <c r="J179" s="1">
        <v>2</v>
      </c>
      <c r="K179" s="1" t="s">
        <v>21</v>
      </c>
      <c r="L179" s="1">
        <v>5.033333333333333</v>
      </c>
      <c r="M179" s="5" t="s">
        <v>106</v>
      </c>
      <c r="N179" s="1" t="s">
        <v>15</v>
      </c>
    </row>
    <row r="180" spans="1:14" ht="16.5" customHeight="1">
      <c r="A180" s="5">
        <v>1991</v>
      </c>
      <c r="B180" s="1"/>
      <c r="D180" s="1" t="s">
        <v>76</v>
      </c>
      <c r="M180" s="5" t="s">
        <v>107</v>
      </c>
      <c r="N180" s="1" t="s">
        <v>15</v>
      </c>
    </row>
    <row r="181" spans="1:14" ht="16.5" customHeight="1">
      <c r="A181" s="5">
        <v>1991</v>
      </c>
      <c r="B181" s="1"/>
      <c r="C181" s="9"/>
      <c r="D181" s="1" t="s">
        <v>40</v>
      </c>
      <c r="M181" s="5" t="s">
        <v>107</v>
      </c>
      <c r="N181" s="1" t="s">
        <v>15</v>
      </c>
    </row>
    <row r="182" spans="1:14" ht="16.5" customHeight="1">
      <c r="A182" s="5">
        <v>1992</v>
      </c>
      <c r="B182" s="1"/>
      <c r="D182" s="1" t="s">
        <v>50</v>
      </c>
      <c r="E182" s="1">
        <v>37</v>
      </c>
      <c r="F182" s="1">
        <v>38</v>
      </c>
      <c r="G182" s="1" t="s">
        <v>13</v>
      </c>
      <c r="H182" s="1">
        <v>37.63333333333333</v>
      </c>
      <c r="I182" s="1">
        <v>24</v>
      </c>
      <c r="J182" s="1">
        <v>20</v>
      </c>
      <c r="K182" s="1" t="s">
        <v>21</v>
      </c>
      <c r="L182" s="1">
        <v>24.333333333333332</v>
      </c>
      <c r="M182" s="5" t="s">
        <v>106</v>
      </c>
      <c r="N182" s="1" t="s">
        <v>15</v>
      </c>
    </row>
    <row r="183" spans="1:14" ht="16.5" customHeight="1">
      <c r="A183" s="5">
        <v>1992</v>
      </c>
      <c r="B183" s="1"/>
      <c r="D183" s="1" t="s">
        <v>41</v>
      </c>
      <c r="E183" s="1">
        <v>39</v>
      </c>
      <c r="F183" s="1">
        <v>58</v>
      </c>
      <c r="G183" s="1" t="s">
        <v>13</v>
      </c>
      <c r="H183" s="1">
        <v>39.96666666666667</v>
      </c>
      <c r="I183" s="1">
        <v>0</v>
      </c>
      <c r="J183" s="1">
        <v>1</v>
      </c>
      <c r="K183" s="1" t="s">
        <v>21</v>
      </c>
      <c r="L183" s="1">
        <v>0.016666666666666666</v>
      </c>
      <c r="M183" s="5" t="s">
        <v>109</v>
      </c>
      <c r="N183" s="1" t="s">
        <v>15</v>
      </c>
    </row>
    <row r="184" spans="1:14" ht="16.5" customHeight="1">
      <c r="A184" s="5">
        <v>1992</v>
      </c>
      <c r="B184" s="1"/>
      <c r="D184" s="1" t="s">
        <v>50</v>
      </c>
      <c r="E184" s="1">
        <v>40</v>
      </c>
      <c r="F184" s="1">
        <v>38</v>
      </c>
      <c r="G184" s="1" t="s">
        <v>13</v>
      </c>
      <c r="H184" s="1">
        <v>40.63333333333333</v>
      </c>
      <c r="I184" s="1">
        <v>22</v>
      </c>
      <c r="J184" s="1">
        <v>56</v>
      </c>
      <c r="K184" s="1" t="s">
        <v>21</v>
      </c>
      <c r="L184" s="1">
        <v>22.933333333333334</v>
      </c>
      <c r="M184" s="5" t="s">
        <v>106</v>
      </c>
      <c r="N184" s="1" t="s">
        <v>15</v>
      </c>
    </row>
    <row r="185" spans="1:14" ht="16.5" customHeight="1">
      <c r="A185" s="5">
        <v>1992</v>
      </c>
      <c r="B185" s="1"/>
      <c r="D185" s="1" t="s">
        <v>53</v>
      </c>
      <c r="E185" s="1">
        <v>53</v>
      </c>
      <c r="F185" s="1">
        <v>54</v>
      </c>
      <c r="G185" s="1" t="s">
        <v>13</v>
      </c>
      <c r="H185" s="1">
        <v>53.9</v>
      </c>
      <c r="I185" s="1">
        <v>9</v>
      </c>
      <c r="J185" s="1">
        <v>8</v>
      </c>
      <c r="K185" s="1" t="s">
        <v>21</v>
      </c>
      <c r="L185" s="1">
        <v>9.133333333333333</v>
      </c>
      <c r="M185" s="5" t="s">
        <v>107</v>
      </c>
      <c r="N185" s="1" t="s">
        <v>15</v>
      </c>
    </row>
    <row r="186" spans="1:14" ht="16.5" customHeight="1">
      <c r="A186" s="5">
        <v>1992</v>
      </c>
      <c r="B186" s="1"/>
      <c r="C186" s="9"/>
      <c r="D186" s="1" t="s">
        <v>31</v>
      </c>
      <c r="M186" s="5" t="s">
        <v>109</v>
      </c>
      <c r="N186" s="1" t="s">
        <v>15</v>
      </c>
    </row>
    <row r="187" spans="1:14" ht="16.5" customHeight="1">
      <c r="A187" s="5">
        <v>1992</v>
      </c>
      <c r="B187" s="1"/>
      <c r="D187" s="1" t="s">
        <v>16</v>
      </c>
      <c r="M187" s="5" t="s">
        <v>106</v>
      </c>
      <c r="N187" s="1" t="s">
        <v>15</v>
      </c>
    </row>
    <row r="188" spans="1:14" ht="16.5" customHeight="1">
      <c r="A188" s="5">
        <v>1993</v>
      </c>
      <c r="B188" s="1"/>
      <c r="D188" s="1" t="s">
        <v>37</v>
      </c>
      <c r="E188" s="1">
        <v>33</v>
      </c>
      <c r="F188" s="1">
        <v>54</v>
      </c>
      <c r="G188" s="1" t="s">
        <v>13</v>
      </c>
      <c r="H188" s="1">
        <v>33.9</v>
      </c>
      <c r="I188" s="1">
        <v>35</v>
      </c>
      <c r="J188" s="1">
        <v>31</v>
      </c>
      <c r="K188" s="1" t="s">
        <v>21</v>
      </c>
      <c r="L188" s="1">
        <v>35.516666666666666</v>
      </c>
      <c r="M188" s="5" t="s">
        <v>107</v>
      </c>
      <c r="N188" s="1" t="s">
        <v>15</v>
      </c>
    </row>
    <row r="189" spans="1:14" ht="16.5" customHeight="1">
      <c r="A189" s="5">
        <v>1993</v>
      </c>
      <c r="B189" s="1"/>
      <c r="D189" s="1" t="s">
        <v>50</v>
      </c>
      <c r="E189" s="1">
        <v>38</v>
      </c>
      <c r="F189" s="1">
        <v>39</v>
      </c>
      <c r="G189" s="1" t="s">
        <v>13</v>
      </c>
      <c r="H189" s="1">
        <v>38.65</v>
      </c>
      <c r="I189" s="1">
        <v>26</v>
      </c>
      <c r="J189" s="1">
        <v>8</v>
      </c>
      <c r="K189" s="1" t="s">
        <v>21</v>
      </c>
      <c r="L189" s="1">
        <v>26.133333333333333</v>
      </c>
      <c r="M189" s="5" t="s">
        <v>107</v>
      </c>
      <c r="N189" s="1" t="s">
        <v>15</v>
      </c>
    </row>
    <row r="190" spans="1:14" ht="16.5" customHeight="1">
      <c r="A190" s="5">
        <v>1993</v>
      </c>
      <c r="B190" s="1"/>
      <c r="C190" s="9"/>
      <c r="D190" s="1" t="s">
        <v>40</v>
      </c>
      <c r="E190" s="1">
        <v>41</v>
      </c>
      <c r="F190" s="1">
        <v>46</v>
      </c>
      <c r="G190" s="1" t="s">
        <v>13</v>
      </c>
      <c r="H190" s="1">
        <v>41.766666666666666</v>
      </c>
      <c r="I190" s="1">
        <v>12</v>
      </c>
      <c r="J190" s="1">
        <v>12</v>
      </c>
      <c r="K190" s="1" t="s">
        <v>21</v>
      </c>
      <c r="L190" s="1">
        <v>12.2</v>
      </c>
      <c r="M190" s="5" t="s">
        <v>107</v>
      </c>
      <c r="N190" s="1" t="s">
        <v>15</v>
      </c>
    </row>
    <row r="191" spans="1:14" ht="16.5" customHeight="1">
      <c r="A191" s="5">
        <v>1993</v>
      </c>
      <c r="B191" s="1"/>
      <c r="D191" s="1" t="s">
        <v>40</v>
      </c>
      <c r="E191" s="1">
        <v>43</v>
      </c>
      <c r="F191" s="1">
        <v>36</v>
      </c>
      <c r="G191" s="1" t="s">
        <v>13</v>
      </c>
      <c r="H191" s="1">
        <v>43.6</v>
      </c>
      <c r="I191" s="1">
        <v>13</v>
      </c>
      <c r="J191" s="1">
        <v>31</v>
      </c>
      <c r="K191" s="1" t="s">
        <v>21</v>
      </c>
      <c r="L191" s="1">
        <v>13.516666666666667</v>
      </c>
      <c r="M191" s="31" t="s">
        <v>110</v>
      </c>
      <c r="N191" s="1" t="s">
        <v>15</v>
      </c>
    </row>
    <row r="192" spans="1:14" ht="16.5" customHeight="1">
      <c r="A192" s="5">
        <v>1993</v>
      </c>
      <c r="B192" s="1"/>
      <c r="C192" s="9"/>
      <c r="D192" s="1" t="s">
        <v>16</v>
      </c>
      <c r="E192" s="1">
        <v>53</v>
      </c>
      <c r="F192" s="1">
        <v>21</v>
      </c>
      <c r="G192" s="1" t="s">
        <v>13</v>
      </c>
      <c r="H192" s="1">
        <v>53.35</v>
      </c>
      <c r="I192" s="1">
        <v>2</v>
      </c>
      <c r="J192" s="1">
        <v>58</v>
      </c>
      <c r="K192" s="1" t="s">
        <v>14</v>
      </c>
      <c r="L192" s="1">
        <v>-2.966666666666667</v>
      </c>
      <c r="M192" s="5" t="s">
        <v>107</v>
      </c>
      <c r="N192" s="1" t="s">
        <v>15</v>
      </c>
    </row>
    <row r="193" spans="1:14" ht="16.5" customHeight="1">
      <c r="A193" s="5">
        <v>1993</v>
      </c>
      <c r="B193" s="1"/>
      <c r="D193" s="1" t="s">
        <v>16</v>
      </c>
      <c r="E193" s="1">
        <v>53</v>
      </c>
      <c r="F193" s="1">
        <v>25</v>
      </c>
      <c r="G193" s="1" t="s">
        <v>13</v>
      </c>
      <c r="H193" s="1">
        <v>53.416666666666664</v>
      </c>
      <c r="I193" s="1">
        <v>3</v>
      </c>
      <c r="J193" s="1">
        <v>0</v>
      </c>
      <c r="K193" s="1" t="s">
        <v>14</v>
      </c>
      <c r="L193" s="1">
        <v>-3</v>
      </c>
      <c r="M193" s="5" t="s">
        <v>109</v>
      </c>
      <c r="N193" s="1" t="s">
        <v>15</v>
      </c>
    </row>
    <row r="194" spans="1:14" ht="16.5" customHeight="1">
      <c r="A194" s="5">
        <v>1993</v>
      </c>
      <c r="B194" s="1"/>
      <c r="D194" s="1" t="s">
        <v>31</v>
      </c>
      <c r="E194" s="1">
        <v>57</v>
      </c>
      <c r="F194" s="1">
        <v>25</v>
      </c>
      <c r="G194" s="1" t="s">
        <v>13</v>
      </c>
      <c r="H194" s="1">
        <v>57.416666666666664</v>
      </c>
      <c r="I194" s="1">
        <v>7</v>
      </c>
      <c r="J194" s="1">
        <v>23</v>
      </c>
      <c r="K194" s="1" t="s">
        <v>14</v>
      </c>
      <c r="L194" s="1">
        <v>-7.383333333333334</v>
      </c>
      <c r="M194" s="5" t="s">
        <v>106</v>
      </c>
      <c r="N194" s="1" t="s">
        <v>15</v>
      </c>
    </row>
    <row r="195" spans="1:14" ht="16.5" customHeight="1">
      <c r="A195" s="5">
        <v>1993</v>
      </c>
      <c r="B195" s="1"/>
      <c r="D195" s="1" t="s">
        <v>37</v>
      </c>
      <c r="M195" s="5" t="s">
        <v>106</v>
      </c>
      <c r="N195" s="1" t="s">
        <v>15</v>
      </c>
    </row>
    <row r="196" spans="1:14" ht="16.5" customHeight="1">
      <c r="A196" s="5">
        <v>1993</v>
      </c>
      <c r="B196" s="1"/>
      <c r="D196" s="1" t="s">
        <v>32</v>
      </c>
      <c r="M196" s="5" t="s">
        <v>109</v>
      </c>
      <c r="N196" s="1" t="s">
        <v>15</v>
      </c>
    </row>
    <row r="197" spans="1:14" ht="16.5" customHeight="1">
      <c r="A197" s="5">
        <v>1993</v>
      </c>
      <c r="B197" s="1"/>
      <c r="D197" s="1" t="s">
        <v>46</v>
      </c>
      <c r="M197" s="31" t="s">
        <v>110</v>
      </c>
      <c r="N197" s="1" t="s">
        <v>15</v>
      </c>
    </row>
    <row r="198" spans="1:14" s="15" customFormat="1" ht="16.5" customHeight="1">
      <c r="A198" s="5">
        <v>1993</v>
      </c>
      <c r="B198" s="1"/>
      <c r="C198" s="8"/>
      <c r="D198" s="1" t="s">
        <v>48</v>
      </c>
      <c r="E198" s="2"/>
      <c r="F198" s="2"/>
      <c r="G198" s="2"/>
      <c r="H198" s="2"/>
      <c r="I198" s="2"/>
      <c r="J198" s="2"/>
      <c r="K198" s="2"/>
      <c r="L198" s="2"/>
      <c r="M198" s="5" t="s">
        <v>105</v>
      </c>
      <c r="N198" s="1" t="s">
        <v>15</v>
      </c>
    </row>
    <row r="199" spans="1:14" ht="16.5" customHeight="1">
      <c r="A199" s="5">
        <v>1993</v>
      </c>
      <c r="B199" s="1"/>
      <c r="D199" s="1" t="s">
        <v>48</v>
      </c>
      <c r="M199" s="5" t="s">
        <v>107</v>
      </c>
      <c r="N199" s="1" t="s">
        <v>15</v>
      </c>
    </row>
    <row r="200" spans="1:14" ht="16.5" customHeight="1">
      <c r="A200" s="5">
        <v>1994</v>
      </c>
      <c r="B200" s="1"/>
      <c r="C200" s="9"/>
      <c r="D200" s="1" t="s">
        <v>50</v>
      </c>
      <c r="E200" s="1">
        <v>38</v>
      </c>
      <c r="F200" s="1">
        <v>2</v>
      </c>
      <c r="G200" s="1" t="s">
        <v>13</v>
      </c>
      <c r="H200" s="1">
        <v>38.03333333333333</v>
      </c>
      <c r="I200" s="1">
        <v>23</v>
      </c>
      <c r="J200" s="1">
        <v>30</v>
      </c>
      <c r="K200" s="1" t="s">
        <v>21</v>
      </c>
      <c r="L200" s="1">
        <v>23.5</v>
      </c>
      <c r="M200" s="5" t="s">
        <v>81</v>
      </c>
      <c r="N200" s="1" t="s">
        <v>15</v>
      </c>
    </row>
    <row r="201" spans="1:14" ht="16.5" customHeight="1">
      <c r="A201" s="5">
        <v>1994</v>
      </c>
      <c r="B201" s="1"/>
      <c r="C201" s="9"/>
      <c r="D201" s="1" t="s">
        <v>48</v>
      </c>
      <c r="E201" s="1">
        <v>50</v>
      </c>
      <c r="F201" s="1">
        <v>54</v>
      </c>
      <c r="G201" s="1" t="s">
        <v>13</v>
      </c>
      <c r="H201" s="1">
        <v>50.9</v>
      </c>
      <c r="I201" s="1">
        <v>1</v>
      </c>
      <c r="J201" s="1">
        <v>24</v>
      </c>
      <c r="K201" s="1" t="s">
        <v>14</v>
      </c>
      <c r="L201" s="1">
        <v>-1.4</v>
      </c>
      <c r="M201" s="5" t="s">
        <v>128</v>
      </c>
      <c r="N201" s="1" t="s">
        <v>15</v>
      </c>
    </row>
    <row r="202" spans="1:14" ht="16.5" customHeight="1">
      <c r="A202" s="5">
        <v>1994</v>
      </c>
      <c r="B202" s="1"/>
      <c r="D202" s="1" t="s">
        <v>20</v>
      </c>
      <c r="E202" s="1">
        <v>51</v>
      </c>
      <c r="F202" s="1">
        <v>30</v>
      </c>
      <c r="G202" s="1" t="s">
        <v>13</v>
      </c>
      <c r="H202" s="1">
        <v>51.5</v>
      </c>
      <c r="I202" s="1">
        <v>0</v>
      </c>
      <c r="J202" s="1">
        <v>31</v>
      </c>
      <c r="K202" s="1" t="s">
        <v>21</v>
      </c>
      <c r="L202" s="1">
        <v>0.5166666666666667</v>
      </c>
      <c r="M202" s="5" t="s">
        <v>106</v>
      </c>
      <c r="N202" s="1" t="s">
        <v>15</v>
      </c>
    </row>
    <row r="203" spans="1:14" ht="16.5" customHeight="1">
      <c r="A203" s="5">
        <v>1994</v>
      </c>
      <c r="B203" s="1"/>
      <c r="D203" s="1" t="s">
        <v>20</v>
      </c>
      <c r="E203" s="1">
        <v>53</v>
      </c>
      <c r="F203" s="1">
        <v>38</v>
      </c>
      <c r="G203" s="1" t="s">
        <v>13</v>
      </c>
      <c r="H203" s="1">
        <v>53.63333333333333</v>
      </c>
      <c r="I203" s="1">
        <v>0</v>
      </c>
      <c r="J203" s="1">
        <v>11</v>
      </c>
      <c r="K203" s="1" t="s">
        <v>14</v>
      </c>
      <c r="L203" s="1">
        <v>-0.18333333333333332</v>
      </c>
      <c r="M203" s="5" t="s">
        <v>107</v>
      </c>
      <c r="N203" s="1" t="s">
        <v>15</v>
      </c>
    </row>
    <row r="204" spans="1:14" ht="16.5" customHeight="1">
      <c r="A204" s="5">
        <v>1994</v>
      </c>
      <c r="B204" s="1"/>
      <c r="C204" s="9"/>
      <c r="D204" s="1" t="s">
        <v>49</v>
      </c>
      <c r="M204" s="5" t="s">
        <v>107</v>
      </c>
      <c r="N204" s="1" t="s">
        <v>15</v>
      </c>
    </row>
    <row r="205" spans="1:14" ht="16.5" customHeight="1">
      <c r="A205" s="5">
        <v>1994</v>
      </c>
      <c r="B205" s="1"/>
      <c r="C205" s="9"/>
      <c r="D205" s="1" t="s">
        <v>53</v>
      </c>
      <c r="M205" s="5" t="s">
        <v>109</v>
      </c>
      <c r="N205" s="1" t="s">
        <v>15</v>
      </c>
    </row>
    <row r="206" spans="1:14" ht="16.5" customHeight="1">
      <c r="A206" s="5">
        <v>1994</v>
      </c>
      <c r="B206" s="1"/>
      <c r="D206" s="1" t="s">
        <v>30</v>
      </c>
      <c r="M206" s="5" t="s">
        <v>105</v>
      </c>
      <c r="N206" s="1" t="s">
        <v>15</v>
      </c>
    </row>
    <row r="207" spans="1:14" ht="16.5" customHeight="1">
      <c r="A207" s="5">
        <v>1994</v>
      </c>
      <c r="B207" s="1"/>
      <c r="D207" s="1" t="s">
        <v>30</v>
      </c>
      <c r="M207" s="5" t="s">
        <v>105</v>
      </c>
      <c r="N207" s="1" t="s">
        <v>15</v>
      </c>
    </row>
    <row r="208" spans="1:14" ht="16.5" customHeight="1">
      <c r="A208" s="5">
        <v>1994</v>
      </c>
      <c r="B208" s="1"/>
      <c r="D208" s="1" t="s">
        <v>54</v>
      </c>
      <c r="M208" s="5" t="s">
        <v>128</v>
      </c>
      <c r="N208" s="1" t="s">
        <v>15</v>
      </c>
    </row>
    <row r="209" spans="1:14" ht="16.5" customHeight="1">
      <c r="A209" s="5">
        <v>1994</v>
      </c>
      <c r="B209" s="1"/>
      <c r="D209" s="1" t="s">
        <v>48</v>
      </c>
      <c r="M209" s="5" t="s">
        <v>107</v>
      </c>
      <c r="N209" s="1" t="s">
        <v>15</v>
      </c>
    </row>
    <row r="210" spans="1:14" ht="16.5" customHeight="1">
      <c r="A210" s="5">
        <v>1995</v>
      </c>
      <c r="B210" s="1"/>
      <c r="D210" s="1" t="s">
        <v>50</v>
      </c>
      <c r="E210" s="1">
        <v>37</v>
      </c>
      <c r="F210" s="1">
        <v>56</v>
      </c>
      <c r="G210" s="1" t="s">
        <v>13</v>
      </c>
      <c r="H210" s="1">
        <v>37.93333333333333</v>
      </c>
      <c r="I210" s="1">
        <v>23</v>
      </c>
      <c r="J210" s="1">
        <v>38</v>
      </c>
      <c r="K210" s="1" t="s">
        <v>21</v>
      </c>
      <c r="L210" s="1">
        <v>23.633333333333333</v>
      </c>
      <c r="M210" s="5" t="s">
        <v>107</v>
      </c>
      <c r="N210" s="1" t="s">
        <v>15</v>
      </c>
    </row>
    <row r="211" spans="1:14" ht="16.5" customHeight="1">
      <c r="A211" s="5">
        <v>1995</v>
      </c>
      <c r="B211" s="1"/>
      <c r="C211" s="9"/>
      <c r="D211" s="1" t="s">
        <v>31</v>
      </c>
      <c r="E211" s="1">
        <v>60</v>
      </c>
      <c r="F211" s="1">
        <v>27</v>
      </c>
      <c r="G211" s="1" t="s">
        <v>13</v>
      </c>
      <c r="H211" s="1">
        <v>60.45</v>
      </c>
      <c r="I211" s="1">
        <v>1</v>
      </c>
      <c r="J211" s="1">
        <v>20</v>
      </c>
      <c r="K211" s="1" t="s">
        <v>14</v>
      </c>
      <c r="L211" s="1">
        <v>-1.3333333333333333</v>
      </c>
      <c r="M211" s="5" t="s">
        <v>109</v>
      </c>
      <c r="N211" s="1" t="s">
        <v>15</v>
      </c>
    </row>
    <row r="212" spans="1:14" ht="16.5" customHeight="1">
      <c r="A212" s="5">
        <v>1996</v>
      </c>
      <c r="B212" s="1"/>
      <c r="C212" s="9"/>
      <c r="D212" s="1" t="s">
        <v>48</v>
      </c>
      <c r="E212" s="1">
        <v>50</v>
      </c>
      <c r="F212" s="1">
        <v>48</v>
      </c>
      <c r="G212" s="1" t="s">
        <v>13</v>
      </c>
      <c r="H212" s="1">
        <v>50.8</v>
      </c>
      <c r="I212" s="1">
        <v>1</v>
      </c>
      <c r="J212" s="1">
        <v>6</v>
      </c>
      <c r="K212" s="1" t="s">
        <v>14</v>
      </c>
      <c r="L212" s="1">
        <v>-1.1</v>
      </c>
      <c r="M212" s="5" t="s">
        <v>128</v>
      </c>
      <c r="N212" s="1" t="s">
        <v>15</v>
      </c>
    </row>
    <row r="213" spans="1:14" ht="16.5" customHeight="1">
      <c r="A213" s="5">
        <v>1996</v>
      </c>
      <c r="B213" s="1"/>
      <c r="C213" s="9"/>
      <c r="D213" s="1" t="s">
        <v>30</v>
      </c>
      <c r="E213" s="1">
        <v>52</v>
      </c>
      <c r="F213" s="1">
        <v>22</v>
      </c>
      <c r="G213" s="1" t="s">
        <v>13</v>
      </c>
      <c r="H213" s="1">
        <v>52.36666666666667</v>
      </c>
      <c r="I213" s="1">
        <v>4</v>
      </c>
      <c r="J213" s="1">
        <v>54</v>
      </c>
      <c r="K213" s="1" t="s">
        <v>21</v>
      </c>
      <c r="L213" s="1">
        <v>4.9</v>
      </c>
      <c r="M213" s="5" t="s">
        <v>105</v>
      </c>
      <c r="N213" s="1" t="s">
        <v>15</v>
      </c>
    </row>
    <row r="214" spans="1:14" ht="16.5" customHeight="1">
      <c r="A214" s="5">
        <v>1996</v>
      </c>
      <c r="B214" s="1"/>
      <c r="C214" s="9"/>
      <c r="D214" s="1" t="s">
        <v>48</v>
      </c>
      <c r="E214" s="1">
        <v>60</v>
      </c>
      <c r="F214" s="1">
        <v>27</v>
      </c>
      <c r="G214" s="1" t="s">
        <v>13</v>
      </c>
      <c r="H214" s="1">
        <v>60.45</v>
      </c>
      <c r="I214" s="1">
        <v>1</v>
      </c>
      <c r="J214" s="1">
        <v>20</v>
      </c>
      <c r="K214" s="1" t="s">
        <v>14</v>
      </c>
      <c r="L214" s="1">
        <v>-1.3333333333333333</v>
      </c>
      <c r="M214" s="5" t="s">
        <v>109</v>
      </c>
      <c r="N214" s="1" t="s">
        <v>15</v>
      </c>
    </row>
    <row r="215" spans="1:14" ht="16.5" customHeight="1">
      <c r="A215" s="5">
        <v>1997</v>
      </c>
      <c r="B215" s="1"/>
      <c r="C215" s="9"/>
      <c r="D215" s="1" t="s">
        <v>30</v>
      </c>
      <c r="E215" s="1">
        <v>51</v>
      </c>
      <c r="F215" s="1">
        <v>54</v>
      </c>
      <c r="G215" s="1" t="s">
        <v>13</v>
      </c>
      <c r="H215" s="1">
        <v>51.9</v>
      </c>
      <c r="I215" s="1">
        <v>4</v>
      </c>
      <c r="J215" s="1">
        <v>29</v>
      </c>
      <c r="K215" s="1" t="s">
        <v>21</v>
      </c>
      <c r="L215" s="1">
        <v>4.483333333333333</v>
      </c>
      <c r="M215" s="5" t="s">
        <v>107</v>
      </c>
      <c r="N215" s="1" t="s">
        <v>15</v>
      </c>
    </row>
    <row r="216" spans="1:14" ht="16.5" customHeight="1">
      <c r="A216" s="5">
        <v>1997</v>
      </c>
      <c r="B216" s="1"/>
      <c r="C216" s="9"/>
      <c r="D216" s="1" t="s">
        <v>54</v>
      </c>
      <c r="M216" s="2" t="s">
        <v>80</v>
      </c>
      <c r="N216" s="1" t="s">
        <v>15</v>
      </c>
    </row>
    <row r="217" spans="1:14" ht="16.5" customHeight="1">
      <c r="A217" s="5">
        <v>1998</v>
      </c>
      <c r="B217" s="1"/>
      <c r="C217" s="9"/>
      <c r="D217" s="1" t="s">
        <v>40</v>
      </c>
      <c r="E217" s="1">
        <v>45</v>
      </c>
      <c r="F217" s="1">
        <v>39</v>
      </c>
      <c r="G217" s="1" t="s">
        <v>13</v>
      </c>
      <c r="H217" s="1">
        <v>45.65</v>
      </c>
      <c r="I217" s="1">
        <v>13</v>
      </c>
      <c r="J217" s="1">
        <v>48</v>
      </c>
      <c r="K217" s="1" t="s">
        <v>21</v>
      </c>
      <c r="L217" s="1">
        <v>13.8</v>
      </c>
      <c r="M217" s="5" t="s">
        <v>107</v>
      </c>
      <c r="N217" s="1" t="s">
        <v>15</v>
      </c>
    </row>
    <row r="218" spans="1:14" ht="16.5" customHeight="1">
      <c r="A218" s="5">
        <v>1998</v>
      </c>
      <c r="B218" s="1"/>
      <c r="C218" s="9"/>
      <c r="D218" s="1" t="s">
        <v>20</v>
      </c>
      <c r="E218" s="1">
        <v>51</v>
      </c>
      <c r="F218" s="1">
        <v>31</v>
      </c>
      <c r="G218" s="1" t="s">
        <v>13</v>
      </c>
      <c r="H218" s="1">
        <v>51.516666666666666</v>
      </c>
      <c r="I218" s="1">
        <v>0</v>
      </c>
      <c r="J218" s="1">
        <v>32</v>
      </c>
      <c r="K218" s="1" t="s">
        <v>21</v>
      </c>
      <c r="L218" s="1">
        <v>0.5333333333333333</v>
      </c>
      <c r="M218" s="5" t="s">
        <v>109</v>
      </c>
      <c r="N218" s="1" t="s">
        <v>15</v>
      </c>
    </row>
    <row r="219" spans="1:14" ht="16.5" customHeight="1">
      <c r="A219" s="5">
        <v>1998</v>
      </c>
      <c r="B219" s="1"/>
      <c r="C219" s="9"/>
      <c r="D219" s="1" t="s">
        <v>16</v>
      </c>
      <c r="E219" s="1">
        <v>51</v>
      </c>
      <c r="F219" s="1">
        <v>37</v>
      </c>
      <c r="G219" s="1" t="s">
        <v>13</v>
      </c>
      <c r="H219" s="1">
        <v>51.6167</v>
      </c>
      <c r="I219" s="1">
        <v>3</v>
      </c>
      <c r="J219" s="1">
        <v>56</v>
      </c>
      <c r="K219" s="1" t="s">
        <v>14</v>
      </c>
      <c r="L219" s="1">
        <v>-3.9333</v>
      </c>
      <c r="M219" s="5" t="s">
        <v>128</v>
      </c>
      <c r="N219" s="1" t="s">
        <v>15</v>
      </c>
    </row>
    <row r="220" spans="1:14" s="15" customFormat="1" ht="16.5" customHeight="1">
      <c r="A220" s="5">
        <v>1998</v>
      </c>
      <c r="B220" s="1"/>
      <c r="C220" s="9"/>
      <c r="D220" s="1" t="s">
        <v>67</v>
      </c>
      <c r="E220" s="1">
        <v>59</v>
      </c>
      <c r="F220" s="1">
        <v>30</v>
      </c>
      <c r="G220" s="1" t="s">
        <v>13</v>
      </c>
      <c r="H220" s="1">
        <v>59.5</v>
      </c>
      <c r="I220" s="1">
        <v>24</v>
      </c>
      <c r="J220" s="1">
        <v>49</v>
      </c>
      <c r="K220" s="1" t="s">
        <v>21</v>
      </c>
      <c r="L220" s="1">
        <v>24.816666666666666</v>
      </c>
      <c r="M220" s="2" t="s">
        <v>80</v>
      </c>
      <c r="N220" s="1" t="s">
        <v>15</v>
      </c>
    </row>
    <row r="221" spans="1:14" ht="16.5" customHeight="1">
      <c r="A221" s="5">
        <v>1998</v>
      </c>
      <c r="B221" s="1"/>
      <c r="C221" s="9"/>
      <c r="D221" s="1" t="s">
        <v>48</v>
      </c>
      <c r="E221" s="1">
        <v>60</v>
      </c>
      <c r="F221" s="1">
        <v>27</v>
      </c>
      <c r="G221" s="1" t="s">
        <v>13</v>
      </c>
      <c r="H221" s="1">
        <v>60.45</v>
      </c>
      <c r="I221" s="1">
        <v>1</v>
      </c>
      <c r="J221" s="1">
        <v>20</v>
      </c>
      <c r="K221" s="1" t="s">
        <v>14</v>
      </c>
      <c r="L221" s="1">
        <v>-1.3333333333333333</v>
      </c>
      <c r="M221" s="5" t="s">
        <v>105</v>
      </c>
      <c r="N221" s="1" t="s">
        <v>15</v>
      </c>
    </row>
    <row r="222" spans="1:14" ht="16.5" customHeight="1">
      <c r="A222" s="5">
        <v>1998</v>
      </c>
      <c r="B222" s="1"/>
      <c r="C222" s="9"/>
      <c r="D222" s="1" t="s">
        <v>53</v>
      </c>
      <c r="M222" s="5" t="s">
        <v>105</v>
      </c>
      <c r="N222" s="1" t="s">
        <v>15</v>
      </c>
    </row>
    <row r="223" spans="1:14" ht="16.5" customHeight="1">
      <c r="A223" s="5">
        <v>1998</v>
      </c>
      <c r="B223" s="1"/>
      <c r="C223" s="9"/>
      <c r="D223" s="1" t="s">
        <v>32</v>
      </c>
      <c r="M223" s="5" t="s">
        <v>109</v>
      </c>
      <c r="N223" s="1" t="s">
        <v>15</v>
      </c>
    </row>
    <row r="224" spans="1:14" ht="16.5" customHeight="1">
      <c r="A224" s="5">
        <v>1999</v>
      </c>
      <c r="B224" s="1"/>
      <c r="C224" s="9"/>
      <c r="D224" s="1" t="s">
        <v>64</v>
      </c>
      <c r="E224" s="1">
        <v>31</v>
      </c>
      <c r="F224" s="1">
        <v>40</v>
      </c>
      <c r="G224" s="1" t="s">
        <v>13</v>
      </c>
      <c r="H224" s="1">
        <v>31.666666666666668</v>
      </c>
      <c r="I224" s="1">
        <v>34</v>
      </c>
      <c r="J224" s="1">
        <v>29</v>
      </c>
      <c r="K224" s="1" t="s">
        <v>21</v>
      </c>
      <c r="L224" s="1">
        <v>34.483333333333334</v>
      </c>
      <c r="M224" s="5" t="s">
        <v>109</v>
      </c>
      <c r="N224" s="1" t="s">
        <v>15</v>
      </c>
    </row>
    <row r="225" spans="1:14" ht="16.5" customHeight="1">
      <c r="A225" s="5">
        <v>1999</v>
      </c>
      <c r="B225" s="1"/>
      <c r="C225" s="9"/>
      <c r="D225" s="1" t="s">
        <v>60</v>
      </c>
      <c r="E225" s="1">
        <v>46</v>
      </c>
      <c r="F225" s="1">
        <v>30</v>
      </c>
      <c r="G225" s="1" t="s">
        <v>13</v>
      </c>
      <c r="H225" s="1">
        <v>46.5</v>
      </c>
      <c r="I225" s="1">
        <v>30</v>
      </c>
      <c r="J225" s="1">
        <v>45</v>
      </c>
      <c r="K225" s="1" t="s">
        <v>21</v>
      </c>
      <c r="L225" s="1">
        <v>30.75</v>
      </c>
      <c r="M225" s="5" t="s">
        <v>107</v>
      </c>
      <c r="N225" s="1" t="s">
        <v>15</v>
      </c>
    </row>
    <row r="226" spans="1:14" ht="16.5" customHeight="1">
      <c r="A226" s="5">
        <v>1999</v>
      </c>
      <c r="B226" s="1"/>
      <c r="D226" s="1" t="s">
        <v>65</v>
      </c>
      <c r="E226" s="1">
        <v>55</v>
      </c>
      <c r="F226" s="1">
        <v>43</v>
      </c>
      <c r="G226" s="1" t="s">
        <v>13</v>
      </c>
      <c r="H226" s="1">
        <v>55.71666666666667</v>
      </c>
      <c r="I226" s="1">
        <v>21</v>
      </c>
      <c r="J226" s="1">
        <v>8</v>
      </c>
      <c r="K226" s="1" t="s">
        <v>21</v>
      </c>
      <c r="L226" s="1">
        <v>21.133333333333333</v>
      </c>
      <c r="M226" s="5" t="s">
        <v>106</v>
      </c>
      <c r="N226" s="1" t="s">
        <v>15</v>
      </c>
    </row>
    <row r="227" spans="1:14" ht="16.5" customHeight="1">
      <c r="A227" s="5">
        <v>1999</v>
      </c>
      <c r="B227" s="1"/>
      <c r="C227" s="9"/>
      <c r="D227" s="1" t="s">
        <v>31</v>
      </c>
      <c r="E227" s="1">
        <v>58</v>
      </c>
      <c r="F227" s="1">
        <v>1</v>
      </c>
      <c r="G227" s="1" t="s">
        <v>13</v>
      </c>
      <c r="H227" s="1">
        <v>58.016666666666666</v>
      </c>
      <c r="I227" s="1">
        <v>1</v>
      </c>
      <c r="J227" s="1">
        <v>2</v>
      </c>
      <c r="K227" s="1" t="s">
        <v>21</v>
      </c>
      <c r="L227" s="1">
        <v>1.0333333333333334</v>
      </c>
      <c r="M227" s="5" t="s">
        <v>105</v>
      </c>
      <c r="N227" s="1" t="s">
        <v>15</v>
      </c>
    </row>
    <row r="228" spans="1:14" ht="16.5" customHeight="1">
      <c r="A228" s="5">
        <v>1999</v>
      </c>
      <c r="B228" s="1"/>
      <c r="D228" s="1" t="s">
        <v>42</v>
      </c>
      <c r="E228" s="1">
        <v>60</v>
      </c>
      <c r="F228" s="1">
        <v>48</v>
      </c>
      <c r="G228" s="1" t="s">
        <v>13</v>
      </c>
      <c r="H228" s="1">
        <v>60.8</v>
      </c>
      <c r="I228" s="1">
        <v>4</v>
      </c>
      <c r="J228" s="1">
        <v>59</v>
      </c>
      <c r="K228" s="1" t="s">
        <v>21</v>
      </c>
      <c r="L228" s="1">
        <v>4.983333333333333</v>
      </c>
      <c r="M228" s="5" t="s">
        <v>109</v>
      </c>
      <c r="N228" s="1" t="s">
        <v>15</v>
      </c>
    </row>
    <row r="229" spans="1:14" ht="16.5" customHeight="1">
      <c r="A229" s="5">
        <v>2000</v>
      </c>
      <c r="B229" s="1"/>
      <c r="C229" s="9"/>
      <c r="D229" s="1" t="s">
        <v>50</v>
      </c>
      <c r="E229" s="1">
        <v>37</v>
      </c>
      <c r="F229" s="1">
        <v>58</v>
      </c>
      <c r="G229" s="1" t="s">
        <v>13</v>
      </c>
      <c r="H229" s="1">
        <v>37.9667</v>
      </c>
      <c r="I229" s="1">
        <v>23</v>
      </c>
      <c r="J229" s="1">
        <v>30</v>
      </c>
      <c r="K229" s="1" t="s">
        <v>21</v>
      </c>
      <c r="L229" s="1">
        <v>23.5</v>
      </c>
      <c r="M229" s="5" t="s">
        <v>128</v>
      </c>
      <c r="N229" s="1" t="s">
        <v>15</v>
      </c>
    </row>
    <row r="230" spans="1:14" ht="16.5" customHeight="1">
      <c r="A230" s="5">
        <v>2000</v>
      </c>
      <c r="B230" s="1"/>
      <c r="C230" s="9"/>
      <c r="D230" s="1" t="s">
        <v>50</v>
      </c>
      <c r="M230" s="5" t="s">
        <v>107</v>
      </c>
      <c r="N230" s="1" t="s">
        <v>15</v>
      </c>
    </row>
    <row r="231" spans="1:14" ht="16.5" customHeight="1">
      <c r="A231" s="5">
        <v>2001</v>
      </c>
      <c r="B231" s="1"/>
      <c r="D231" s="1" t="s">
        <v>50</v>
      </c>
      <c r="E231" s="1">
        <v>36</v>
      </c>
      <c r="F231" s="1">
        <v>15</v>
      </c>
      <c r="G231" s="1" t="s">
        <v>13</v>
      </c>
      <c r="H231" s="1">
        <v>36.25</v>
      </c>
      <c r="I231" s="1">
        <v>25</v>
      </c>
      <c r="J231" s="1">
        <v>30</v>
      </c>
      <c r="K231" s="1" t="s">
        <v>21</v>
      </c>
      <c r="L231" s="1">
        <v>25.5</v>
      </c>
      <c r="M231" s="5" t="s">
        <v>106</v>
      </c>
      <c r="N231" s="1" t="s">
        <v>15</v>
      </c>
    </row>
    <row r="232" spans="1:14" ht="16.5" customHeight="1">
      <c r="A232" s="5">
        <v>2001</v>
      </c>
      <c r="B232" s="1"/>
      <c r="D232" s="1" t="s">
        <v>50</v>
      </c>
      <c r="E232" s="1">
        <v>36</v>
      </c>
      <c r="F232" s="1">
        <v>26</v>
      </c>
      <c r="G232" s="1" t="s">
        <v>13</v>
      </c>
      <c r="H232" s="1">
        <v>36.4333</v>
      </c>
      <c r="I232" s="1">
        <v>23</v>
      </c>
      <c r="J232" s="1">
        <v>7</v>
      </c>
      <c r="K232" s="1" t="s">
        <v>21</v>
      </c>
      <c r="L232" s="1">
        <v>23.1167</v>
      </c>
      <c r="M232" s="5" t="s">
        <v>128</v>
      </c>
      <c r="N232" s="1" t="s">
        <v>15</v>
      </c>
    </row>
    <row r="233" spans="1:14" ht="16.5" customHeight="1">
      <c r="A233" s="5">
        <v>2001</v>
      </c>
      <c r="B233" s="1"/>
      <c r="D233" s="1" t="s">
        <v>53</v>
      </c>
      <c r="E233" s="1">
        <v>53</v>
      </c>
      <c r="F233" s="1">
        <v>33</v>
      </c>
      <c r="G233" s="1" t="s">
        <v>13</v>
      </c>
      <c r="H233" s="1">
        <v>53.55</v>
      </c>
      <c r="I233" s="1">
        <v>8</v>
      </c>
      <c r="J233" s="1">
        <v>35</v>
      </c>
      <c r="K233" s="1" t="s">
        <v>21</v>
      </c>
      <c r="L233" s="1">
        <v>8.583333333333334</v>
      </c>
      <c r="M233" s="5" t="s">
        <v>105</v>
      </c>
      <c r="N233" s="1" t="s">
        <v>15</v>
      </c>
    </row>
    <row r="234" spans="1:14" ht="16.5" customHeight="1">
      <c r="A234" s="5">
        <v>2001</v>
      </c>
      <c r="B234" s="1"/>
      <c r="C234" s="9"/>
      <c r="D234" s="1" t="s">
        <v>65</v>
      </c>
      <c r="E234" s="1">
        <v>56</v>
      </c>
      <c r="F234" s="1">
        <v>3</v>
      </c>
      <c r="G234" s="1" t="s">
        <v>13</v>
      </c>
      <c r="H234" s="1">
        <v>56.05</v>
      </c>
      <c r="I234" s="1">
        <v>20</v>
      </c>
      <c r="J234" s="1">
        <v>58</v>
      </c>
      <c r="K234" s="1" t="s">
        <v>21</v>
      </c>
      <c r="L234" s="1">
        <v>20.966666666666665</v>
      </c>
      <c r="M234" s="2" t="s">
        <v>80</v>
      </c>
      <c r="N234" s="1" t="s">
        <v>15</v>
      </c>
    </row>
    <row r="235" spans="1:14" ht="16.5" customHeight="1">
      <c r="A235" s="5">
        <v>2001</v>
      </c>
      <c r="B235" s="1"/>
      <c r="D235" s="1" t="s">
        <v>50</v>
      </c>
      <c r="M235" s="5" t="s">
        <v>107</v>
      </c>
      <c r="N235" s="1" t="s">
        <v>15</v>
      </c>
    </row>
    <row r="236" spans="1:14" ht="16.5" customHeight="1">
      <c r="A236" s="5">
        <v>2001</v>
      </c>
      <c r="B236" s="1"/>
      <c r="D236" s="1" t="s">
        <v>42</v>
      </c>
      <c r="M236" s="5" t="s">
        <v>107</v>
      </c>
      <c r="N236" s="1" t="s">
        <v>15</v>
      </c>
    </row>
    <row r="237" spans="1:14" ht="16.5" customHeight="1">
      <c r="A237" s="5">
        <v>2001</v>
      </c>
      <c r="B237" s="1"/>
      <c r="C237" s="9"/>
      <c r="D237" s="1" t="s">
        <v>46</v>
      </c>
      <c r="M237" s="5" t="s">
        <v>105</v>
      </c>
      <c r="N237" s="1" t="s">
        <v>15</v>
      </c>
    </row>
    <row r="238" spans="1:14" ht="16.5" customHeight="1">
      <c r="A238" s="5">
        <v>2002</v>
      </c>
      <c r="B238" s="1"/>
      <c r="C238" s="9"/>
      <c r="D238" s="1" t="s">
        <v>48</v>
      </c>
      <c r="E238" s="1">
        <v>51</v>
      </c>
      <c r="F238" s="1">
        <v>30</v>
      </c>
      <c r="G238" s="1" t="s">
        <v>13</v>
      </c>
      <c r="H238" s="1">
        <v>51.5</v>
      </c>
      <c r="I238" s="1">
        <v>5</v>
      </c>
      <c r="J238" s="1">
        <v>15</v>
      </c>
      <c r="K238" s="1" t="s">
        <v>14</v>
      </c>
      <c r="L238" s="1">
        <v>-5.25</v>
      </c>
      <c r="M238" s="5" t="s">
        <v>109</v>
      </c>
      <c r="N238" s="1" t="s">
        <v>15</v>
      </c>
    </row>
    <row r="239" spans="1:14" ht="16.5" customHeight="1">
      <c r="A239" s="5">
        <v>2002</v>
      </c>
      <c r="B239" s="1"/>
      <c r="C239" s="9"/>
      <c r="D239" s="1" t="s">
        <v>31</v>
      </c>
      <c r="E239" s="1">
        <v>58</v>
      </c>
      <c r="F239" s="1">
        <v>49</v>
      </c>
      <c r="G239" s="1" t="s">
        <v>13</v>
      </c>
      <c r="H239" s="1">
        <v>58.81666666666667</v>
      </c>
      <c r="I239" s="1">
        <v>3</v>
      </c>
      <c r="J239" s="1">
        <v>7</v>
      </c>
      <c r="K239" s="1" t="s">
        <v>14</v>
      </c>
      <c r="L239" s="1">
        <v>-3.1166666666666667</v>
      </c>
      <c r="M239" s="5" t="s">
        <v>109</v>
      </c>
      <c r="N239" s="1" t="s">
        <v>15</v>
      </c>
    </row>
    <row r="240" spans="1:14" ht="16.5" customHeight="1">
      <c r="A240" s="5">
        <v>2002</v>
      </c>
      <c r="B240" s="1"/>
      <c r="D240" s="1" t="s">
        <v>31</v>
      </c>
      <c r="E240" s="1">
        <v>60</v>
      </c>
      <c r="F240" s="1">
        <v>27</v>
      </c>
      <c r="G240" s="1" t="s">
        <v>13</v>
      </c>
      <c r="H240" s="1">
        <v>60.45</v>
      </c>
      <c r="I240" s="1">
        <v>1</v>
      </c>
      <c r="J240" s="1">
        <v>20</v>
      </c>
      <c r="K240" s="1" t="s">
        <v>14</v>
      </c>
      <c r="L240" s="1">
        <v>-1.3333333333333333</v>
      </c>
      <c r="M240" s="2" t="s">
        <v>80</v>
      </c>
      <c r="N240" s="1" t="s">
        <v>15</v>
      </c>
    </row>
    <row r="241" spans="1:14" ht="16.5" customHeight="1">
      <c r="A241" s="5">
        <v>2003</v>
      </c>
      <c r="B241" s="1"/>
      <c r="C241" s="9"/>
      <c r="D241" s="1" t="s">
        <v>76</v>
      </c>
      <c r="H241" s="1"/>
      <c r="L241" s="1"/>
      <c r="M241" s="31" t="s">
        <v>110</v>
      </c>
      <c r="N241" s="1" t="s">
        <v>15</v>
      </c>
    </row>
    <row r="242" spans="1:14" ht="16.5" customHeight="1">
      <c r="A242" s="5">
        <v>2003</v>
      </c>
      <c r="B242" s="1"/>
      <c r="D242" s="1" t="s">
        <v>78</v>
      </c>
      <c r="H242" s="1"/>
      <c r="L242" s="1"/>
      <c r="M242" s="5" t="s">
        <v>105</v>
      </c>
      <c r="N242" s="1" t="s">
        <v>15</v>
      </c>
    </row>
    <row r="243" spans="1:14" ht="16.5" customHeight="1">
      <c r="A243" s="5">
        <v>2003</v>
      </c>
      <c r="B243" s="1"/>
      <c r="D243" s="1" t="s">
        <v>50</v>
      </c>
      <c r="H243" s="1"/>
      <c r="L243" s="1"/>
      <c r="M243" s="5" t="s">
        <v>105</v>
      </c>
      <c r="N243" s="1" t="s">
        <v>15</v>
      </c>
    </row>
    <row r="244" spans="1:14" ht="16.5" customHeight="1">
      <c r="A244" s="5">
        <v>2003</v>
      </c>
      <c r="B244" s="1"/>
      <c r="D244" s="1" t="s">
        <v>50</v>
      </c>
      <c r="H244" s="1"/>
      <c r="L244" s="1"/>
      <c r="M244" s="5" t="s">
        <v>107</v>
      </c>
      <c r="N244" s="1" t="s">
        <v>15</v>
      </c>
    </row>
    <row r="245" spans="1:14" ht="16.5" customHeight="1">
      <c r="A245" s="5">
        <v>2003</v>
      </c>
      <c r="B245" s="1"/>
      <c r="C245" s="9"/>
      <c r="D245" s="1" t="s">
        <v>48</v>
      </c>
      <c r="H245" s="1"/>
      <c r="L245" s="1"/>
      <c r="M245" s="2" t="s">
        <v>80</v>
      </c>
      <c r="N245" s="1" t="s">
        <v>15</v>
      </c>
    </row>
    <row r="246" spans="1:14" ht="16.5" customHeight="1">
      <c r="A246" s="5">
        <v>2003</v>
      </c>
      <c r="B246" s="1"/>
      <c r="C246" s="9"/>
      <c r="D246" s="1" t="s">
        <v>48</v>
      </c>
      <c r="H246" s="1"/>
      <c r="L246" s="1"/>
      <c r="M246" s="2" t="s">
        <v>80</v>
      </c>
      <c r="N246" s="1" t="s">
        <v>15</v>
      </c>
    </row>
    <row r="247" spans="1:14" ht="16.5" customHeight="1">
      <c r="A247" s="5">
        <v>2003</v>
      </c>
      <c r="B247" s="1"/>
      <c r="C247" s="9"/>
      <c r="D247" s="1" t="s">
        <v>72</v>
      </c>
      <c r="E247" s="1">
        <v>36</v>
      </c>
      <c r="F247" s="1">
        <v>54</v>
      </c>
      <c r="G247" s="1" t="s">
        <v>13</v>
      </c>
      <c r="H247" s="1">
        <v>36.9</v>
      </c>
      <c r="I247" s="1">
        <v>7</v>
      </c>
      <c r="J247" s="1">
        <v>1</v>
      </c>
      <c r="K247" s="1" t="s">
        <v>21</v>
      </c>
      <c r="L247" s="1">
        <v>7.0167</v>
      </c>
      <c r="M247" s="5" t="s">
        <v>128</v>
      </c>
      <c r="N247" s="1" t="s">
        <v>15</v>
      </c>
    </row>
    <row r="248" spans="1:14" ht="16.5" customHeight="1">
      <c r="A248" s="5">
        <v>2003</v>
      </c>
      <c r="B248" s="1"/>
      <c r="C248" s="9"/>
      <c r="D248" s="1" t="s">
        <v>72</v>
      </c>
      <c r="E248" s="1">
        <v>36</v>
      </c>
      <c r="F248" s="1">
        <v>54</v>
      </c>
      <c r="G248" s="1" t="s">
        <v>13</v>
      </c>
      <c r="H248" s="1">
        <v>36.9</v>
      </c>
      <c r="I248" s="1">
        <v>7</v>
      </c>
      <c r="J248" s="1">
        <v>1</v>
      </c>
      <c r="K248" s="1" t="s">
        <v>21</v>
      </c>
      <c r="L248" s="1">
        <v>7.0167</v>
      </c>
      <c r="M248" s="5" t="s">
        <v>128</v>
      </c>
      <c r="N248" s="1" t="s">
        <v>15</v>
      </c>
    </row>
    <row r="249" spans="1:14" ht="16.5" customHeight="1">
      <c r="A249" s="5">
        <v>2003</v>
      </c>
      <c r="B249" s="1"/>
      <c r="C249" s="9"/>
      <c r="D249" s="1" t="s">
        <v>60</v>
      </c>
      <c r="H249" s="1"/>
      <c r="L249" s="1"/>
      <c r="M249" s="2" t="s">
        <v>80</v>
      </c>
      <c r="N249" s="1" t="s">
        <v>15</v>
      </c>
    </row>
    <row r="250" spans="1:14" ht="16.5" customHeight="1">
      <c r="A250" s="5">
        <v>2004</v>
      </c>
      <c r="B250" s="1"/>
      <c r="D250" s="1" t="s">
        <v>57</v>
      </c>
      <c r="E250" s="1">
        <v>57</v>
      </c>
      <c r="F250" s="1">
        <v>43</v>
      </c>
      <c r="G250" s="1" t="s">
        <v>13</v>
      </c>
      <c r="H250" s="1">
        <v>57.72</v>
      </c>
      <c r="I250" s="1">
        <v>10</v>
      </c>
      <c r="J250" s="1">
        <v>36</v>
      </c>
      <c r="K250" s="1" t="s">
        <v>21</v>
      </c>
      <c r="L250" s="1">
        <v>10.6</v>
      </c>
      <c r="M250" s="2" t="s">
        <v>80</v>
      </c>
      <c r="N250" s="1" t="s">
        <v>15</v>
      </c>
    </row>
    <row r="251" spans="1:14" ht="16.5" customHeight="1">
      <c r="A251" s="5">
        <v>2004</v>
      </c>
      <c r="B251" s="1"/>
      <c r="D251" s="1" t="s">
        <v>78</v>
      </c>
      <c r="H251" s="1"/>
      <c r="L251" s="1"/>
      <c r="M251" s="5" t="s">
        <v>107</v>
      </c>
      <c r="N251" s="1" t="s">
        <v>15</v>
      </c>
    </row>
    <row r="252" spans="1:14" ht="16.5" customHeight="1">
      <c r="A252" s="5">
        <v>2004</v>
      </c>
      <c r="B252" s="1"/>
      <c r="D252" s="1" t="s">
        <v>50</v>
      </c>
      <c r="H252" s="1"/>
      <c r="L252" s="1"/>
      <c r="M252" s="5" t="s">
        <v>128</v>
      </c>
      <c r="N252" s="1" t="s">
        <v>15</v>
      </c>
    </row>
    <row r="253" spans="1:14" ht="16.5" customHeight="1">
      <c r="A253" s="5">
        <v>2004</v>
      </c>
      <c r="B253" s="1"/>
      <c r="C253" s="9"/>
      <c r="D253" s="1" t="s">
        <v>50</v>
      </c>
      <c r="E253" s="1">
        <v>38</v>
      </c>
      <c r="F253" s="1">
        <v>2</v>
      </c>
      <c r="G253" s="1" t="s">
        <v>13</v>
      </c>
      <c r="H253" s="1">
        <v>38.03</v>
      </c>
      <c r="I253" s="1">
        <v>23</v>
      </c>
      <c r="J253" s="1">
        <v>33</v>
      </c>
      <c r="K253" s="1" t="s">
        <v>21</v>
      </c>
      <c r="L253" s="1">
        <v>23.55</v>
      </c>
      <c r="M253" s="2" t="s">
        <v>80</v>
      </c>
      <c r="N253" s="1" t="s">
        <v>15</v>
      </c>
    </row>
    <row r="254" spans="1:14" ht="16.5" customHeight="1">
      <c r="A254" s="5">
        <v>2004</v>
      </c>
      <c r="B254" s="1"/>
      <c r="C254" s="9"/>
      <c r="D254" s="1" t="s">
        <v>30</v>
      </c>
      <c r="H254" s="1"/>
      <c r="L254" s="1"/>
      <c r="M254" s="5" t="s">
        <v>106</v>
      </c>
      <c r="N254" s="1" t="s">
        <v>15</v>
      </c>
    </row>
    <row r="255" spans="1:14" ht="16.5" customHeight="1">
      <c r="A255" s="5">
        <v>2004</v>
      </c>
      <c r="B255" s="1"/>
      <c r="C255" s="9"/>
      <c r="D255" s="1" t="s">
        <v>46</v>
      </c>
      <c r="E255" s="1">
        <v>45</v>
      </c>
      <c r="F255" s="1">
        <v>10</v>
      </c>
      <c r="G255" s="1" t="s">
        <v>13</v>
      </c>
      <c r="H255" s="1">
        <v>45.1667</v>
      </c>
      <c r="I255" s="1">
        <v>36</v>
      </c>
      <c r="J255" s="1">
        <v>30</v>
      </c>
      <c r="K255" s="1" t="s">
        <v>21</v>
      </c>
      <c r="L255" s="1">
        <v>36.5</v>
      </c>
      <c r="M255" s="2" t="s">
        <v>80</v>
      </c>
      <c r="N255" s="1" t="s">
        <v>15</v>
      </c>
    </row>
    <row r="256" spans="1:14" ht="16.5" customHeight="1">
      <c r="A256" s="30">
        <v>2005</v>
      </c>
      <c r="B256" s="31"/>
      <c r="C256" s="34"/>
      <c r="D256" s="31" t="s">
        <v>117</v>
      </c>
      <c r="E256" s="32">
        <v>39</v>
      </c>
      <c r="F256" s="32">
        <v>13</v>
      </c>
      <c r="G256" s="31" t="s">
        <v>13</v>
      </c>
      <c r="H256" s="33">
        <v>39.216666</v>
      </c>
      <c r="I256" s="32">
        <v>9</v>
      </c>
      <c r="J256" s="32">
        <v>7</v>
      </c>
      <c r="K256" s="31" t="s">
        <v>21</v>
      </c>
      <c r="L256" s="33">
        <v>9.116666</v>
      </c>
      <c r="M256" s="31" t="s">
        <v>110</v>
      </c>
      <c r="N256" s="1" t="s">
        <v>15</v>
      </c>
    </row>
    <row r="257" spans="1:14" ht="16.5" customHeight="1">
      <c r="A257" s="30">
        <v>2005</v>
      </c>
      <c r="B257" s="31"/>
      <c r="C257" s="32"/>
      <c r="D257" s="31" t="s">
        <v>41</v>
      </c>
      <c r="E257" s="32">
        <v>36</v>
      </c>
      <c r="F257" s="32">
        <v>7</v>
      </c>
      <c r="G257" s="31" t="s">
        <v>13</v>
      </c>
      <c r="H257" s="33">
        <v>36.116666</v>
      </c>
      <c r="I257" s="32">
        <v>5</v>
      </c>
      <c r="J257" s="32">
        <v>26</v>
      </c>
      <c r="K257" s="31" t="s">
        <v>14</v>
      </c>
      <c r="L257" s="33">
        <v>-5.433333</v>
      </c>
      <c r="M257" s="31" t="s">
        <v>73</v>
      </c>
      <c r="N257" s="1" t="s">
        <v>15</v>
      </c>
    </row>
    <row r="258" spans="1:14" ht="16.5" customHeight="1">
      <c r="A258" s="30">
        <v>2005</v>
      </c>
      <c r="B258" s="31"/>
      <c r="C258" s="32"/>
      <c r="D258" s="31" t="s">
        <v>50</v>
      </c>
      <c r="E258" s="32">
        <v>38</v>
      </c>
      <c r="F258" s="32">
        <v>2</v>
      </c>
      <c r="G258" s="31" t="s">
        <v>13</v>
      </c>
      <c r="H258" s="33">
        <v>38.033333</v>
      </c>
      <c r="I258" s="32">
        <v>23</v>
      </c>
      <c r="J258" s="32">
        <v>36</v>
      </c>
      <c r="K258" s="31" t="s">
        <v>21</v>
      </c>
      <c r="L258" s="33">
        <v>23.6</v>
      </c>
      <c r="M258" s="31" t="s">
        <v>73</v>
      </c>
      <c r="N258" s="1" t="s">
        <v>15</v>
      </c>
    </row>
    <row r="259" spans="1:14" ht="16.5" customHeight="1">
      <c r="A259" s="5">
        <v>2005</v>
      </c>
      <c r="D259" s="59" t="s">
        <v>53</v>
      </c>
      <c r="E259" s="2">
        <v>51</v>
      </c>
      <c r="F259" s="2">
        <v>22</v>
      </c>
      <c r="G259" s="2" t="s">
        <v>13</v>
      </c>
      <c r="H259" s="2">
        <v>51.37</v>
      </c>
      <c r="I259" s="2">
        <v>6</v>
      </c>
      <c r="J259" s="2">
        <v>49</v>
      </c>
      <c r="K259" s="2" t="s">
        <v>21</v>
      </c>
      <c r="L259" s="2">
        <v>6.82</v>
      </c>
      <c r="M259" s="2" t="s">
        <v>105</v>
      </c>
      <c r="N259" s="1" t="s">
        <v>15</v>
      </c>
    </row>
    <row r="260" spans="1:14" ht="16.5" customHeight="1">
      <c r="A260" s="5">
        <v>2005</v>
      </c>
      <c r="D260" s="2" t="s">
        <v>48</v>
      </c>
      <c r="E260" s="2">
        <v>23</v>
      </c>
      <c r="F260" s="2">
        <v>22</v>
      </c>
      <c r="G260" s="2" t="s">
        <v>129</v>
      </c>
      <c r="H260" s="2">
        <v>-23</v>
      </c>
      <c r="I260" s="2">
        <v>166</v>
      </c>
      <c r="J260" s="2">
        <v>30</v>
      </c>
      <c r="K260" s="2" t="s">
        <v>21</v>
      </c>
      <c r="L260" s="2">
        <v>166.5</v>
      </c>
      <c r="M260" s="2" t="s">
        <v>107</v>
      </c>
      <c r="N260" s="1" t="s">
        <v>15</v>
      </c>
    </row>
    <row r="261" spans="1:14" ht="16.5" customHeight="1">
      <c r="A261" s="5">
        <v>2006</v>
      </c>
      <c r="D261" s="2" t="s">
        <v>50</v>
      </c>
      <c r="M261" s="2" t="s">
        <v>105</v>
      </c>
      <c r="N261" s="1" t="s">
        <v>15</v>
      </c>
    </row>
    <row r="262" spans="1:14" ht="16.5" customHeight="1">
      <c r="A262" s="5">
        <v>2006</v>
      </c>
      <c r="D262" s="2" t="s">
        <v>40</v>
      </c>
      <c r="E262" s="2">
        <v>44</v>
      </c>
      <c r="F262" s="2">
        <v>18</v>
      </c>
      <c r="G262" s="2" t="s">
        <v>13</v>
      </c>
      <c r="H262" s="2">
        <v>44.3</v>
      </c>
      <c r="I262" s="2">
        <v>8</v>
      </c>
      <c r="J262" s="2">
        <v>28</v>
      </c>
      <c r="K262" s="2" t="s">
        <v>21</v>
      </c>
      <c r="L262" s="2">
        <v>8.67</v>
      </c>
      <c r="M262" s="2" t="s">
        <v>80</v>
      </c>
      <c r="N262" s="1" t="s">
        <v>15</v>
      </c>
    </row>
    <row r="263" spans="1:14" ht="16.5" customHeight="1">
      <c r="A263" s="5">
        <v>2006</v>
      </c>
      <c r="D263" s="2" t="s">
        <v>30</v>
      </c>
      <c r="E263" s="2">
        <v>52</v>
      </c>
      <c r="F263" s="2">
        <v>30</v>
      </c>
      <c r="G263" s="2" t="s">
        <v>13</v>
      </c>
      <c r="H263" s="2">
        <v>52.3</v>
      </c>
      <c r="I263" s="2">
        <v>6</v>
      </c>
      <c r="J263" s="2">
        <v>7</v>
      </c>
      <c r="K263" s="2" t="s">
        <v>21</v>
      </c>
      <c r="L263" s="2">
        <v>6.12</v>
      </c>
      <c r="M263" s="2" t="s">
        <v>106</v>
      </c>
      <c r="N263" s="1" t="s">
        <v>15</v>
      </c>
    </row>
    <row r="264" spans="1:14" ht="16.5" customHeight="1">
      <c r="A264" s="5">
        <v>2007</v>
      </c>
      <c r="D264" s="2" t="s">
        <v>30</v>
      </c>
      <c r="E264" s="2">
        <v>51</v>
      </c>
      <c r="F264" s="2">
        <v>46</v>
      </c>
      <c r="G264" s="2" t="s">
        <v>13</v>
      </c>
      <c r="H264" s="2">
        <v>51.77</v>
      </c>
      <c r="I264" s="2">
        <v>5</v>
      </c>
      <c r="J264" s="2">
        <v>52</v>
      </c>
      <c r="K264" s="2" t="s">
        <v>21</v>
      </c>
      <c r="L264" s="60">
        <v>5.87</v>
      </c>
      <c r="M264" s="2" t="s">
        <v>105</v>
      </c>
      <c r="N264" s="1" t="s">
        <v>15</v>
      </c>
    </row>
    <row r="265" spans="1:14" ht="16.5" customHeight="1">
      <c r="A265" s="5">
        <v>2007</v>
      </c>
      <c r="D265" s="2" t="s">
        <v>53</v>
      </c>
      <c r="F265" s="2" t="s">
        <v>133</v>
      </c>
      <c r="H265" s="2" t="s">
        <v>133</v>
      </c>
      <c r="L265" s="2" t="s">
        <v>133</v>
      </c>
      <c r="M265" s="2" t="s">
        <v>80</v>
      </c>
      <c r="N265" s="1" t="s">
        <v>15</v>
      </c>
    </row>
    <row r="266" spans="1:14" ht="16.5" customHeight="1">
      <c r="A266" s="5">
        <v>2007</v>
      </c>
      <c r="D266" s="2" t="s">
        <v>30</v>
      </c>
      <c r="E266" s="2">
        <v>51</v>
      </c>
      <c r="F266" s="2">
        <v>30</v>
      </c>
      <c r="G266" s="2" t="s">
        <v>13</v>
      </c>
      <c r="H266" s="60">
        <f>E266+(F266/60)</f>
        <v>51.5</v>
      </c>
      <c r="I266" s="2">
        <v>4</v>
      </c>
      <c r="J266" s="2">
        <v>3</v>
      </c>
      <c r="K266" s="2" t="s">
        <v>21</v>
      </c>
      <c r="L266" s="60">
        <f>I266+(J266/60)</f>
        <v>4.05</v>
      </c>
      <c r="M266" s="2" t="s">
        <v>107</v>
      </c>
      <c r="N266" s="1" t="s">
        <v>15</v>
      </c>
    </row>
    <row r="267" spans="1:14" ht="16.5" customHeight="1">
      <c r="A267" s="5">
        <v>2007</v>
      </c>
      <c r="D267" s="2" t="s">
        <v>48</v>
      </c>
      <c r="F267" s="2" t="s">
        <v>133</v>
      </c>
      <c r="H267" s="60" t="s">
        <v>133</v>
      </c>
      <c r="L267" s="60" t="s">
        <v>133</v>
      </c>
      <c r="M267" s="2" t="s">
        <v>107</v>
      </c>
      <c r="N267" s="1" t="s">
        <v>15</v>
      </c>
    </row>
    <row r="268" spans="1:14" ht="16.5" customHeight="1">
      <c r="A268" s="5">
        <v>2007</v>
      </c>
      <c r="D268" s="2" t="s">
        <v>30</v>
      </c>
      <c r="E268" s="2">
        <v>51</v>
      </c>
      <c r="F268" s="2">
        <v>55</v>
      </c>
      <c r="G268" s="2" t="s">
        <v>13</v>
      </c>
      <c r="H268" s="60">
        <f>E268+(F268/60)</f>
        <v>51.916666666666664</v>
      </c>
      <c r="I268" s="2">
        <v>4</v>
      </c>
      <c r="J268" s="2">
        <v>27</v>
      </c>
      <c r="K268" s="2" t="s">
        <v>21</v>
      </c>
      <c r="L268" s="60">
        <f>I268+(J268/60)</f>
        <v>4.45</v>
      </c>
      <c r="M268" s="2" t="s">
        <v>107</v>
      </c>
      <c r="N268" s="1" t="s">
        <v>15</v>
      </c>
    </row>
  </sheetData>
  <printOptions/>
  <pageMargins left="0.75" right="0.75" top="1" bottom="1" header="0.5" footer="0.5"/>
  <pageSetup fitToHeight="7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2">
      <selection activeCell="H5" sqref="H5"/>
    </sheetView>
  </sheetViews>
  <sheetFormatPr defaultColWidth="9.140625" defaultRowHeight="12.75"/>
  <cols>
    <col min="1" max="1" width="15.57421875" style="0" customWidth="1"/>
    <col min="2" max="3" width="17.00390625" style="0" bestFit="1" customWidth="1"/>
    <col min="4" max="4" width="17.00390625" style="0" customWidth="1"/>
    <col min="5" max="5" width="11.140625" style="0" customWidth="1"/>
  </cols>
  <sheetData>
    <row r="3" spans="1:5" ht="12.75">
      <c r="A3" s="35" t="s">
        <v>124</v>
      </c>
      <c r="B3" s="35" t="s">
        <v>11</v>
      </c>
      <c r="C3" s="43"/>
      <c r="D3" s="43"/>
      <c r="E3" s="44"/>
    </row>
    <row r="4" spans="1:8" ht="12.75">
      <c r="A4" s="35" t="s">
        <v>79</v>
      </c>
      <c r="B4" s="37" t="s">
        <v>15</v>
      </c>
      <c r="C4" s="45" t="s">
        <v>27</v>
      </c>
      <c r="D4" s="45" t="s">
        <v>22</v>
      </c>
      <c r="E4" s="36" t="s">
        <v>125</v>
      </c>
      <c r="F4" s="66"/>
      <c r="G4" t="s">
        <v>142</v>
      </c>
      <c r="H4" t="s">
        <v>143</v>
      </c>
    </row>
    <row r="5" spans="1:10" ht="12.75">
      <c r="A5" s="37">
        <v>1990</v>
      </c>
      <c r="B5" s="46">
        <v>43</v>
      </c>
      <c r="C5" s="47">
        <v>4</v>
      </c>
      <c r="D5" s="47">
        <v>15</v>
      </c>
      <c r="E5" s="38">
        <v>62</v>
      </c>
      <c r="F5">
        <v>19</v>
      </c>
      <c r="G5">
        <f aca="true" t="shared" si="0" ref="G5:G22">SUM(C5:D5)</f>
        <v>19</v>
      </c>
      <c r="H5" s="53">
        <f aca="true" t="shared" si="1" ref="H5:H22">SUM(C27:D27)</f>
        <v>5795.700004577637</v>
      </c>
      <c r="J5">
        <f>F5-G5</f>
        <v>0</v>
      </c>
    </row>
    <row r="6" spans="1:10" ht="12.75">
      <c r="A6" s="39">
        <v>1991</v>
      </c>
      <c r="B6" s="48">
        <v>21</v>
      </c>
      <c r="C6" s="49">
        <v>2</v>
      </c>
      <c r="D6" s="49">
        <v>8</v>
      </c>
      <c r="E6" s="40">
        <v>31</v>
      </c>
      <c r="F6">
        <v>10</v>
      </c>
      <c r="G6">
        <f t="shared" si="0"/>
        <v>10</v>
      </c>
      <c r="H6" s="53">
        <f t="shared" si="1"/>
        <v>146522.09999990463</v>
      </c>
      <c r="J6">
        <f aca="true" t="shared" si="2" ref="J6:J20">F6-G6</f>
        <v>0</v>
      </c>
    </row>
    <row r="7" spans="1:10" ht="12.75">
      <c r="A7" s="39">
        <v>1992</v>
      </c>
      <c r="B7" s="48">
        <v>6</v>
      </c>
      <c r="C7" s="49">
        <v>3</v>
      </c>
      <c r="D7" s="49">
        <v>11</v>
      </c>
      <c r="E7" s="40">
        <v>20</v>
      </c>
      <c r="F7">
        <v>14</v>
      </c>
      <c r="G7">
        <f t="shared" si="0"/>
        <v>14</v>
      </c>
      <c r="H7" s="53">
        <f t="shared" si="1"/>
        <v>76914.00000572205</v>
      </c>
      <c r="J7">
        <f t="shared" si="2"/>
        <v>0</v>
      </c>
    </row>
    <row r="8" spans="1:10" ht="12.75">
      <c r="A8" s="39">
        <v>1993</v>
      </c>
      <c r="B8" s="48">
        <v>12</v>
      </c>
      <c r="C8" s="49">
        <v>3</v>
      </c>
      <c r="D8" s="49">
        <v>9</v>
      </c>
      <c r="E8" s="40">
        <v>24</v>
      </c>
      <c r="F8">
        <v>12</v>
      </c>
      <c r="G8">
        <f t="shared" si="0"/>
        <v>12</v>
      </c>
      <c r="H8" s="53">
        <f t="shared" si="1"/>
        <v>91267.60000610352</v>
      </c>
      <c r="J8">
        <f t="shared" si="2"/>
        <v>0</v>
      </c>
    </row>
    <row r="9" spans="1:14" ht="12.75">
      <c r="A9" s="39">
        <v>1994</v>
      </c>
      <c r="B9" s="48">
        <v>10</v>
      </c>
      <c r="C9" s="49">
        <v>3</v>
      </c>
      <c r="D9" s="49">
        <v>7</v>
      </c>
      <c r="E9" s="40">
        <v>20</v>
      </c>
      <c r="F9">
        <v>10</v>
      </c>
      <c r="G9">
        <f t="shared" si="0"/>
        <v>10</v>
      </c>
      <c r="H9" s="53">
        <f t="shared" si="1"/>
        <v>46605</v>
      </c>
      <c r="J9">
        <f t="shared" si="2"/>
        <v>0</v>
      </c>
      <c r="L9">
        <f>AVERAGE(G5:G9)</f>
        <v>13</v>
      </c>
      <c r="M9">
        <f>AVERAGE(E5:E9)</f>
        <v>31.4</v>
      </c>
      <c r="N9" t="s">
        <v>139</v>
      </c>
    </row>
    <row r="10" spans="1:14" ht="12.75">
      <c r="A10" s="39">
        <v>1995</v>
      </c>
      <c r="B10" s="48">
        <v>2</v>
      </c>
      <c r="C10" s="49"/>
      <c r="D10" s="49">
        <v>4</v>
      </c>
      <c r="E10" s="40">
        <v>6</v>
      </c>
      <c r="F10">
        <v>3</v>
      </c>
      <c r="G10">
        <f t="shared" si="0"/>
        <v>4</v>
      </c>
      <c r="H10" s="53">
        <f t="shared" si="1"/>
        <v>470</v>
      </c>
      <c r="J10">
        <f t="shared" si="2"/>
        <v>-1</v>
      </c>
      <c r="L10">
        <f>AVERAGE(G10:G14)</f>
        <v>5</v>
      </c>
      <c r="M10">
        <f>AVERAGE(E10:E14)</f>
        <v>8.8</v>
      </c>
      <c r="N10" t="s">
        <v>140</v>
      </c>
    </row>
    <row r="11" spans="1:14" ht="12.75">
      <c r="A11" s="39">
        <v>1996</v>
      </c>
      <c r="B11" s="48">
        <v>3</v>
      </c>
      <c r="C11" s="49">
        <v>1</v>
      </c>
      <c r="D11" s="49">
        <v>1</v>
      </c>
      <c r="E11" s="40">
        <v>5</v>
      </c>
      <c r="F11" s="26">
        <v>2</v>
      </c>
      <c r="G11">
        <f t="shared" si="0"/>
        <v>2</v>
      </c>
      <c r="H11" s="53">
        <f t="shared" si="1"/>
        <v>72390</v>
      </c>
      <c r="J11">
        <f t="shared" si="2"/>
        <v>0</v>
      </c>
      <c r="L11">
        <f>AVERAGE(G15:G19)</f>
        <v>2.6</v>
      </c>
      <c r="M11">
        <f>AVERAGE(E15:E19)</f>
        <v>8</v>
      </c>
      <c r="N11" t="s">
        <v>138</v>
      </c>
    </row>
    <row r="12" spans="1:14" ht="12.75">
      <c r="A12" s="39">
        <v>1997</v>
      </c>
      <c r="B12" s="48">
        <v>2</v>
      </c>
      <c r="C12" s="49">
        <v>2</v>
      </c>
      <c r="D12" s="49">
        <v>5</v>
      </c>
      <c r="E12" s="40">
        <v>9</v>
      </c>
      <c r="F12">
        <v>7</v>
      </c>
      <c r="G12">
        <f t="shared" si="0"/>
        <v>7</v>
      </c>
      <c r="H12" s="53">
        <f t="shared" si="1"/>
        <v>8190</v>
      </c>
      <c r="J12">
        <f t="shared" si="2"/>
        <v>0</v>
      </c>
      <c r="L12">
        <f>AVERAGE(G20:G22)</f>
        <v>4.333333333333333</v>
      </c>
      <c r="M12">
        <f>AVERAGE(E20:E22)</f>
        <v>8.666666666666666</v>
      </c>
      <c r="N12" t="s">
        <v>141</v>
      </c>
    </row>
    <row r="13" spans="1:10" ht="12.75">
      <c r="A13" s="39">
        <v>1998</v>
      </c>
      <c r="B13" s="48">
        <v>7</v>
      </c>
      <c r="C13" s="49">
        <v>1</v>
      </c>
      <c r="D13" s="49">
        <v>3</v>
      </c>
      <c r="E13" s="40">
        <v>11</v>
      </c>
      <c r="F13">
        <v>4</v>
      </c>
      <c r="G13">
        <f t="shared" si="0"/>
        <v>4</v>
      </c>
      <c r="H13" s="53">
        <f t="shared" si="1"/>
        <v>3250</v>
      </c>
      <c r="J13">
        <f t="shared" si="2"/>
        <v>0</v>
      </c>
    </row>
    <row r="14" spans="1:10" ht="12.75">
      <c r="A14" s="39">
        <v>1999</v>
      </c>
      <c r="B14" s="48">
        <v>5</v>
      </c>
      <c r="C14" s="49">
        <v>3</v>
      </c>
      <c r="D14" s="49">
        <v>5</v>
      </c>
      <c r="E14" s="40">
        <v>13</v>
      </c>
      <c r="F14">
        <v>8</v>
      </c>
      <c r="G14">
        <f t="shared" si="0"/>
        <v>8</v>
      </c>
      <c r="H14" s="53">
        <f t="shared" si="1"/>
        <v>23113</v>
      </c>
      <c r="J14">
        <f t="shared" si="2"/>
        <v>0</v>
      </c>
    </row>
    <row r="15" spans="1:10" ht="12.75">
      <c r="A15" s="39">
        <v>2000</v>
      </c>
      <c r="B15" s="48">
        <v>2</v>
      </c>
      <c r="C15" s="49"/>
      <c r="D15" s="49">
        <v>2</v>
      </c>
      <c r="E15" s="40">
        <v>4</v>
      </c>
      <c r="F15">
        <v>2</v>
      </c>
      <c r="G15">
        <f t="shared" si="0"/>
        <v>2</v>
      </c>
      <c r="H15" s="53">
        <f t="shared" si="1"/>
        <v>308.80000019073486</v>
      </c>
      <c r="J15">
        <f t="shared" si="2"/>
        <v>0</v>
      </c>
    </row>
    <row r="16" spans="1:10" ht="12.75">
      <c r="A16" s="39">
        <v>2001</v>
      </c>
      <c r="B16" s="48">
        <v>7</v>
      </c>
      <c r="C16" s="49">
        <v>1</v>
      </c>
      <c r="D16" s="49">
        <v>3</v>
      </c>
      <c r="E16" s="40">
        <v>11</v>
      </c>
      <c r="F16">
        <v>4</v>
      </c>
      <c r="G16">
        <f t="shared" si="0"/>
        <v>4</v>
      </c>
      <c r="H16" s="53">
        <f t="shared" si="1"/>
        <v>2638</v>
      </c>
      <c r="J16">
        <f t="shared" si="2"/>
        <v>0</v>
      </c>
    </row>
    <row r="17" spans="1:10" ht="12.75">
      <c r="A17" s="39">
        <v>2002</v>
      </c>
      <c r="B17" s="48">
        <v>3</v>
      </c>
      <c r="C17" s="49">
        <v>1</v>
      </c>
      <c r="D17" s="49"/>
      <c r="E17" s="40">
        <v>4</v>
      </c>
      <c r="F17" s="26">
        <v>1</v>
      </c>
      <c r="G17">
        <f t="shared" si="0"/>
        <v>1</v>
      </c>
      <c r="H17" s="53">
        <f t="shared" si="1"/>
        <v>62657</v>
      </c>
      <c r="J17">
        <f t="shared" si="2"/>
        <v>0</v>
      </c>
    </row>
    <row r="18" spans="1:10" ht="12.75">
      <c r="A18" s="39">
        <v>2003</v>
      </c>
      <c r="B18" s="48">
        <v>9</v>
      </c>
      <c r="C18" s="49"/>
      <c r="D18" s="49">
        <v>2</v>
      </c>
      <c r="E18" s="40">
        <v>11</v>
      </c>
      <c r="F18">
        <v>2</v>
      </c>
      <c r="G18">
        <f t="shared" si="0"/>
        <v>2</v>
      </c>
      <c r="H18" s="53">
        <f t="shared" si="1"/>
        <v>295</v>
      </c>
      <c r="J18">
        <f t="shared" si="2"/>
        <v>0</v>
      </c>
    </row>
    <row r="19" spans="1:10" ht="12.75">
      <c r="A19" s="39">
        <v>2004</v>
      </c>
      <c r="B19" s="48">
        <v>6</v>
      </c>
      <c r="C19" s="49">
        <v>2</v>
      </c>
      <c r="D19" s="49">
        <v>2</v>
      </c>
      <c r="E19" s="40">
        <v>10</v>
      </c>
      <c r="F19">
        <v>4</v>
      </c>
      <c r="G19">
        <f t="shared" si="0"/>
        <v>4</v>
      </c>
      <c r="H19" s="53">
        <f t="shared" si="1"/>
        <v>10443</v>
      </c>
      <c r="J19">
        <f t="shared" si="2"/>
        <v>0</v>
      </c>
    </row>
    <row r="20" spans="1:10" ht="12.75">
      <c r="A20" s="39">
        <v>2005</v>
      </c>
      <c r="B20" s="48">
        <v>5</v>
      </c>
      <c r="C20" s="49">
        <v>1</v>
      </c>
      <c r="D20" s="49">
        <v>4</v>
      </c>
      <c r="E20" s="40">
        <v>10</v>
      </c>
      <c r="F20">
        <v>4</v>
      </c>
      <c r="G20">
        <f t="shared" si="0"/>
        <v>5</v>
      </c>
      <c r="H20" s="53">
        <f t="shared" si="1"/>
        <v>2130</v>
      </c>
      <c r="J20">
        <f t="shared" si="2"/>
        <v>-1</v>
      </c>
    </row>
    <row r="21" spans="1:8" ht="12.75">
      <c r="A21" s="39">
        <v>2006</v>
      </c>
      <c r="B21" s="48">
        <v>3</v>
      </c>
      <c r="C21" s="49">
        <v>1</v>
      </c>
      <c r="D21" s="49">
        <v>3</v>
      </c>
      <c r="E21" s="40">
        <v>7</v>
      </c>
      <c r="G21">
        <f t="shared" si="0"/>
        <v>4</v>
      </c>
      <c r="H21" s="53">
        <f t="shared" si="1"/>
        <v>3645</v>
      </c>
    </row>
    <row r="22" spans="1:8" ht="12.75">
      <c r="A22" s="39">
        <v>2007</v>
      </c>
      <c r="B22" s="48">
        <v>5</v>
      </c>
      <c r="C22" s="49">
        <v>1</v>
      </c>
      <c r="D22" s="49">
        <v>3</v>
      </c>
      <c r="E22" s="40">
        <v>9</v>
      </c>
      <c r="G22">
        <f t="shared" si="0"/>
        <v>4</v>
      </c>
      <c r="H22" s="53">
        <f t="shared" si="1"/>
        <v>1230</v>
      </c>
    </row>
    <row r="23" spans="1:7" ht="12.75">
      <c r="A23" s="41" t="s">
        <v>125</v>
      </c>
      <c r="B23" s="50">
        <v>151</v>
      </c>
      <c r="C23" s="51">
        <v>29</v>
      </c>
      <c r="D23" s="51">
        <v>87</v>
      </c>
      <c r="E23" s="42">
        <v>267</v>
      </c>
      <c r="G23">
        <f>SUM(G5:G22)</f>
        <v>116</v>
      </c>
    </row>
    <row r="25" spans="1:5" ht="12.75">
      <c r="A25" s="35" t="s">
        <v>126</v>
      </c>
      <c r="B25" s="35" t="s">
        <v>11</v>
      </c>
      <c r="C25" s="43"/>
      <c r="D25" s="43"/>
      <c r="E25" s="44"/>
    </row>
    <row r="26" spans="1:5" ht="12.75">
      <c r="A26" s="35" t="s">
        <v>79</v>
      </c>
      <c r="B26" s="37" t="s">
        <v>15</v>
      </c>
      <c r="C26" s="45" t="s">
        <v>27</v>
      </c>
      <c r="D26" s="45" t="s">
        <v>22</v>
      </c>
      <c r="E26" s="36" t="s">
        <v>125</v>
      </c>
    </row>
    <row r="27" spans="1:5" ht="12.75">
      <c r="A27" s="37">
        <v>1990</v>
      </c>
      <c r="B27" s="46"/>
      <c r="C27" s="47">
        <v>4600</v>
      </c>
      <c r="D27" s="52">
        <v>1195.7000045776367</v>
      </c>
      <c r="E27" s="54">
        <v>5795.700004577637</v>
      </c>
    </row>
    <row r="28" spans="1:5" ht="12.75">
      <c r="A28" s="39">
        <v>1991</v>
      </c>
      <c r="B28" s="48"/>
      <c r="C28" s="49">
        <v>146000</v>
      </c>
      <c r="D28" s="53">
        <v>522.0999999046326</v>
      </c>
      <c r="E28" s="55">
        <v>146522.09999990463</v>
      </c>
    </row>
    <row r="29" spans="1:5" ht="12.75">
      <c r="A29" s="39">
        <v>1992</v>
      </c>
      <c r="B29" s="48"/>
      <c r="C29" s="49">
        <v>75900</v>
      </c>
      <c r="D29" s="53">
        <v>1014.0000057220459</v>
      </c>
      <c r="E29" s="55">
        <v>76914.00000572205</v>
      </c>
    </row>
    <row r="30" spans="1:5" ht="12.75">
      <c r="A30" s="39">
        <v>1993</v>
      </c>
      <c r="B30" s="48"/>
      <c r="C30" s="49">
        <v>90200</v>
      </c>
      <c r="D30" s="53">
        <v>1067.6000061035156</v>
      </c>
      <c r="E30" s="55">
        <v>91267.60000610352</v>
      </c>
    </row>
    <row r="31" spans="1:5" ht="12.75">
      <c r="A31" s="39">
        <v>1994</v>
      </c>
      <c r="B31" s="48"/>
      <c r="C31" s="49">
        <v>45700</v>
      </c>
      <c r="D31" s="53">
        <v>905</v>
      </c>
      <c r="E31" s="55">
        <v>46605</v>
      </c>
    </row>
    <row r="32" spans="1:11" ht="12.75">
      <c r="A32" s="39">
        <v>1995</v>
      </c>
      <c r="B32" s="48"/>
      <c r="C32" s="49"/>
      <c r="D32" s="53">
        <v>470</v>
      </c>
      <c r="E32" s="55">
        <v>470</v>
      </c>
      <c r="G32" s="53">
        <f>SUM(E27:E31)</f>
        <v>367104.40001630783</v>
      </c>
      <c r="H32" s="58">
        <f>G32/GETPIVOTDATA("TONNES",$A$25)</f>
        <v>0.6580533398727699</v>
      </c>
      <c r="K32" s="14">
        <v>19800</v>
      </c>
    </row>
    <row r="33" spans="1:11" ht="12.75">
      <c r="A33" s="39">
        <v>1996</v>
      </c>
      <c r="B33" s="48"/>
      <c r="C33" s="49">
        <v>72360</v>
      </c>
      <c r="D33" s="53">
        <v>30</v>
      </c>
      <c r="E33" s="55">
        <v>72390</v>
      </c>
      <c r="G33" s="53">
        <f>SUM(E32:E36)</f>
        <v>107413</v>
      </c>
      <c r="H33" s="58">
        <f>G33/GETPIVOTDATA("TONNES",$A$25)</f>
        <v>0.1925432748629923</v>
      </c>
      <c r="K33" s="14">
        <v>33000</v>
      </c>
    </row>
    <row r="34" spans="1:11" ht="12.75">
      <c r="A34" s="39">
        <v>1997</v>
      </c>
      <c r="B34" s="48"/>
      <c r="C34" s="49">
        <v>7900</v>
      </c>
      <c r="D34" s="53">
        <v>290</v>
      </c>
      <c r="E34" s="55">
        <v>8190</v>
      </c>
      <c r="G34" s="53">
        <f>SUM(E37:E41)</f>
        <v>76341.80000019073</v>
      </c>
      <c r="H34" s="58">
        <f>G34/GETPIVOTDATA("TONNES",$A$25)</f>
        <v>0.13684656588096702</v>
      </c>
      <c r="K34" s="14">
        <v>62657</v>
      </c>
    </row>
    <row r="35" spans="1:11" ht="12.75">
      <c r="A35" s="39">
        <v>1998</v>
      </c>
      <c r="B35" s="48"/>
      <c r="C35" s="49">
        <v>3000</v>
      </c>
      <c r="D35" s="53">
        <v>250</v>
      </c>
      <c r="E35" s="55">
        <v>3250</v>
      </c>
      <c r="G35" s="53">
        <f>SUM(E42:E44)</f>
        <v>7005</v>
      </c>
      <c r="H35" s="58">
        <f>G35/GETPIVOTDATA("TONNES",$A$25)</f>
        <v>0.01255681938327075</v>
      </c>
      <c r="K35" s="14">
        <v>72360</v>
      </c>
    </row>
    <row r="36" spans="1:11" ht="12.75">
      <c r="A36" s="39">
        <v>1999</v>
      </c>
      <c r="B36" s="48"/>
      <c r="C36" s="49">
        <v>22878</v>
      </c>
      <c r="D36" s="53">
        <v>235</v>
      </c>
      <c r="E36" s="55">
        <v>23113</v>
      </c>
      <c r="K36" s="14">
        <v>73500</v>
      </c>
    </row>
    <row r="37" spans="1:11" ht="12.75">
      <c r="A37" s="39">
        <v>2000</v>
      </c>
      <c r="B37" s="48"/>
      <c r="C37" s="49"/>
      <c r="D37" s="53">
        <v>308.80000019073486</v>
      </c>
      <c r="E37" s="55">
        <v>308.80000019073486</v>
      </c>
      <c r="K37" s="14">
        <v>84000</v>
      </c>
    </row>
    <row r="38" spans="1:11" ht="12.75">
      <c r="A38" s="39">
        <v>2001</v>
      </c>
      <c r="B38" s="48"/>
      <c r="C38" s="49">
        <v>2400</v>
      </c>
      <c r="D38" s="53">
        <v>238</v>
      </c>
      <c r="E38" s="55">
        <v>2638</v>
      </c>
      <c r="K38" s="14">
        <v>144000</v>
      </c>
    </row>
    <row r="39" spans="1:13" ht="12.75">
      <c r="A39" s="39">
        <v>2002</v>
      </c>
      <c r="B39" s="48"/>
      <c r="C39" s="49">
        <v>62657</v>
      </c>
      <c r="D39" s="53"/>
      <c r="E39" s="55">
        <v>62657</v>
      </c>
      <c r="K39" s="73">
        <f>SUM(K32:K38)</f>
        <v>489317</v>
      </c>
      <c r="L39" s="58">
        <f>K39/GETPIVOTDATA("TONNES",$A$25)</f>
        <v>0.87712565170077</v>
      </c>
      <c r="M39" s="58"/>
    </row>
    <row r="40" spans="1:5" ht="12.75">
      <c r="A40" s="39">
        <v>2003</v>
      </c>
      <c r="B40" s="48"/>
      <c r="C40" s="49"/>
      <c r="D40" s="53">
        <v>295</v>
      </c>
      <c r="E40" s="55">
        <v>295</v>
      </c>
    </row>
    <row r="41" spans="1:5" ht="12.75">
      <c r="A41" s="39">
        <v>2004</v>
      </c>
      <c r="B41" s="48"/>
      <c r="C41" s="49">
        <v>10353</v>
      </c>
      <c r="D41" s="53">
        <v>90</v>
      </c>
      <c r="E41" s="55">
        <v>10443</v>
      </c>
    </row>
    <row r="42" spans="1:7" ht="12.75">
      <c r="A42" s="39">
        <v>2005</v>
      </c>
      <c r="B42" s="48"/>
      <c r="C42" s="49">
        <v>1000</v>
      </c>
      <c r="D42" s="53">
        <v>1130</v>
      </c>
      <c r="E42" s="55">
        <v>2130</v>
      </c>
      <c r="G42" t="s">
        <v>136</v>
      </c>
    </row>
    <row r="43" spans="1:5" ht="12.75">
      <c r="A43" s="39">
        <v>2006</v>
      </c>
      <c r="B43" s="48"/>
      <c r="C43" s="49">
        <v>3000</v>
      </c>
      <c r="D43" s="53">
        <v>645</v>
      </c>
      <c r="E43" s="55">
        <v>3645</v>
      </c>
    </row>
    <row r="44" spans="1:5" ht="12.75">
      <c r="A44" s="39">
        <v>2007</v>
      </c>
      <c r="B44" s="48"/>
      <c r="C44" s="49">
        <v>1200</v>
      </c>
      <c r="D44" s="53">
        <v>30</v>
      </c>
      <c r="E44" s="55">
        <v>1230</v>
      </c>
    </row>
    <row r="45" spans="1:5" ht="12.75">
      <c r="A45" s="41" t="s">
        <v>125</v>
      </c>
      <c r="B45" s="50"/>
      <c r="C45" s="51">
        <v>549148</v>
      </c>
      <c r="D45" s="56">
        <v>8716.200016498566</v>
      </c>
      <c r="E45" s="57">
        <v>557864.2000164986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F19" sqref="F19:F26"/>
    </sheetView>
  </sheetViews>
  <sheetFormatPr defaultColWidth="9.140625" defaultRowHeight="12.75"/>
  <cols>
    <col min="1" max="1" width="19.140625" style="0" bestFit="1" customWidth="1"/>
    <col min="2" max="3" width="17.00390625" style="0" bestFit="1" customWidth="1"/>
    <col min="4" max="4" width="17.00390625" style="0" customWidth="1"/>
    <col min="5" max="5" width="11.140625" style="0" customWidth="1"/>
    <col min="6" max="6" width="23.7109375" style="0" bestFit="1" customWidth="1"/>
  </cols>
  <sheetData>
    <row r="3" spans="1:5" ht="12.75">
      <c r="A3" s="35" t="s">
        <v>127</v>
      </c>
      <c r="B3" s="35" t="s">
        <v>11</v>
      </c>
      <c r="C3" s="43"/>
      <c r="D3" s="43"/>
      <c r="E3" s="44"/>
    </row>
    <row r="4" spans="1:5" ht="12.75">
      <c r="A4" s="35" t="s">
        <v>10</v>
      </c>
      <c r="B4" s="37" t="s">
        <v>15</v>
      </c>
      <c r="C4" s="45" t="s">
        <v>27</v>
      </c>
      <c r="D4" s="45" t="s">
        <v>22</v>
      </c>
      <c r="E4" s="36" t="s">
        <v>125</v>
      </c>
    </row>
    <row r="5" spans="1:8" ht="12.75">
      <c r="A5" s="37" t="s">
        <v>81</v>
      </c>
      <c r="B5" s="46">
        <v>1</v>
      </c>
      <c r="C5" s="47"/>
      <c r="D5" s="47"/>
      <c r="E5" s="38">
        <v>1</v>
      </c>
      <c r="F5" s="37" t="s">
        <v>134</v>
      </c>
      <c r="G5">
        <f>SUM(C5:D5)</f>
        <v>0</v>
      </c>
      <c r="H5" s="58">
        <f>G5/$G$13</f>
        <v>0</v>
      </c>
    </row>
    <row r="6" spans="1:8" ht="12.75">
      <c r="A6" s="39" t="s">
        <v>105</v>
      </c>
      <c r="B6" s="48">
        <v>15</v>
      </c>
      <c r="C6" s="49">
        <v>12</v>
      </c>
      <c r="D6" s="49">
        <v>23</v>
      </c>
      <c r="E6" s="40">
        <v>50</v>
      </c>
      <c r="F6" s="39" t="s">
        <v>26</v>
      </c>
      <c r="G6">
        <f aca="true" t="shared" si="0" ref="G6:G27">SUM(C6:D6)</f>
        <v>35</v>
      </c>
      <c r="H6" s="58">
        <f aca="true" t="shared" si="1" ref="H6:H12">G6/$G$13</f>
        <v>0.3017241379310345</v>
      </c>
    </row>
    <row r="7" spans="1:8" ht="12.75">
      <c r="A7" s="39" t="s">
        <v>110</v>
      </c>
      <c r="B7" s="48">
        <v>6</v>
      </c>
      <c r="C7" s="49">
        <v>3</v>
      </c>
      <c r="D7" s="49">
        <v>3</v>
      </c>
      <c r="E7" s="40">
        <v>12</v>
      </c>
      <c r="F7" s="39" t="s">
        <v>35</v>
      </c>
      <c r="G7">
        <f t="shared" si="0"/>
        <v>6</v>
      </c>
      <c r="H7" s="58">
        <f t="shared" si="1"/>
        <v>0.05172413793103448</v>
      </c>
    </row>
    <row r="8" spans="1:8" ht="12.75">
      <c r="A8" s="39" t="s">
        <v>128</v>
      </c>
      <c r="B8" s="48">
        <v>13</v>
      </c>
      <c r="C8" s="49">
        <v>7</v>
      </c>
      <c r="D8" s="49">
        <v>15</v>
      </c>
      <c r="E8" s="40">
        <v>35</v>
      </c>
      <c r="F8" s="39" t="s">
        <v>23</v>
      </c>
      <c r="G8">
        <f t="shared" si="0"/>
        <v>22</v>
      </c>
      <c r="H8" s="58">
        <f t="shared" si="1"/>
        <v>0.1896551724137931</v>
      </c>
    </row>
    <row r="9" spans="1:8" ht="12.75">
      <c r="A9" s="39" t="s">
        <v>109</v>
      </c>
      <c r="B9" s="48">
        <v>18</v>
      </c>
      <c r="C9" s="49">
        <v>3</v>
      </c>
      <c r="D9" s="49">
        <v>9</v>
      </c>
      <c r="E9" s="40">
        <v>30</v>
      </c>
      <c r="F9" s="39" t="s">
        <v>18</v>
      </c>
      <c r="G9">
        <f t="shared" si="0"/>
        <v>12</v>
      </c>
      <c r="H9" s="58">
        <f t="shared" si="1"/>
        <v>0.10344827586206896</v>
      </c>
    </row>
    <row r="10" spans="1:8" ht="12.75">
      <c r="A10" s="39" t="s">
        <v>80</v>
      </c>
      <c r="B10" s="48">
        <v>15</v>
      </c>
      <c r="C10" s="49">
        <v>2</v>
      </c>
      <c r="D10" s="49">
        <v>13</v>
      </c>
      <c r="E10" s="40">
        <v>30</v>
      </c>
      <c r="F10" s="39" t="s">
        <v>135</v>
      </c>
      <c r="G10">
        <f t="shared" si="0"/>
        <v>15</v>
      </c>
      <c r="H10" s="58">
        <f t="shared" si="1"/>
        <v>0.12931034482758622</v>
      </c>
    </row>
    <row r="11" spans="1:8" ht="12.75">
      <c r="A11" s="39" t="s">
        <v>107</v>
      </c>
      <c r="B11" s="48">
        <v>48</v>
      </c>
      <c r="C11" s="49">
        <v>2</v>
      </c>
      <c r="D11" s="49">
        <v>18</v>
      </c>
      <c r="E11" s="40">
        <v>68</v>
      </c>
      <c r="F11" s="39" t="s">
        <v>17</v>
      </c>
      <c r="G11">
        <f t="shared" si="0"/>
        <v>20</v>
      </c>
      <c r="H11" s="58">
        <f t="shared" si="1"/>
        <v>0.1724137931034483</v>
      </c>
    </row>
    <row r="12" spans="1:8" ht="12.75">
      <c r="A12" s="39" t="s">
        <v>106</v>
      </c>
      <c r="B12" s="48">
        <v>35</v>
      </c>
      <c r="C12" s="49"/>
      <c r="D12" s="49">
        <v>6</v>
      </c>
      <c r="E12" s="40">
        <v>41</v>
      </c>
      <c r="F12" s="39" t="s">
        <v>19</v>
      </c>
      <c r="G12">
        <f t="shared" si="0"/>
        <v>6</v>
      </c>
      <c r="H12" s="58">
        <f t="shared" si="1"/>
        <v>0.05172413793103448</v>
      </c>
    </row>
    <row r="13" spans="1:8" ht="12.75">
      <c r="A13" s="41" t="s">
        <v>125</v>
      </c>
      <c r="B13" s="50">
        <v>151</v>
      </c>
      <c r="C13" s="51">
        <v>29</v>
      </c>
      <c r="D13" s="51">
        <v>87</v>
      </c>
      <c r="E13" s="42">
        <v>267</v>
      </c>
      <c r="F13" s="39"/>
      <c r="G13">
        <f t="shared" si="0"/>
        <v>116</v>
      </c>
      <c r="H13" s="58">
        <f>SUM(H5:H12)</f>
        <v>1</v>
      </c>
    </row>
    <row r="14" ht="12.75">
      <c r="H14" s="58"/>
    </row>
    <row r="17" spans="1:5" ht="12.75">
      <c r="A17" s="35" t="s">
        <v>126</v>
      </c>
      <c r="B17" s="35" t="s">
        <v>11</v>
      </c>
      <c r="C17" s="43"/>
      <c r="D17" s="43"/>
      <c r="E17" s="44"/>
    </row>
    <row r="18" spans="1:5" ht="12.75">
      <c r="A18" s="35" t="s">
        <v>10</v>
      </c>
      <c r="B18" s="37" t="s">
        <v>15</v>
      </c>
      <c r="C18" s="45" t="s">
        <v>27</v>
      </c>
      <c r="D18" s="45" t="s">
        <v>22</v>
      </c>
      <c r="E18" s="36" t="s">
        <v>125</v>
      </c>
    </row>
    <row r="19" spans="1:8" ht="12.75">
      <c r="A19" s="37" t="s">
        <v>81</v>
      </c>
      <c r="B19" s="46"/>
      <c r="C19" s="47"/>
      <c r="D19" s="47"/>
      <c r="E19" s="38"/>
      <c r="F19" s="37" t="s">
        <v>134</v>
      </c>
      <c r="G19">
        <f t="shared" si="0"/>
        <v>0</v>
      </c>
      <c r="H19" s="58">
        <f>G19/$G$27</f>
        <v>0</v>
      </c>
    </row>
    <row r="20" spans="1:8" ht="12.75">
      <c r="A20" s="39" t="s">
        <v>105</v>
      </c>
      <c r="B20" s="48"/>
      <c r="C20" s="49">
        <v>67800</v>
      </c>
      <c r="D20" s="53">
        <v>2633.9000091552734</v>
      </c>
      <c r="E20" s="55">
        <v>70433.90000915527</v>
      </c>
      <c r="F20" s="39" t="s">
        <v>26</v>
      </c>
      <c r="G20">
        <f t="shared" si="0"/>
        <v>70433.90000915527</v>
      </c>
      <c r="H20" s="58">
        <f aca="true" t="shared" si="2" ref="H20:H27">G20/$G$27</f>
        <v>0.12625635415764666</v>
      </c>
    </row>
    <row r="21" spans="1:8" ht="12.75">
      <c r="A21" s="39" t="s">
        <v>110</v>
      </c>
      <c r="B21" s="48"/>
      <c r="C21" s="49">
        <v>148500</v>
      </c>
      <c r="D21" s="53">
        <v>510</v>
      </c>
      <c r="E21" s="55">
        <v>149010</v>
      </c>
      <c r="F21" s="39" t="s">
        <v>35</v>
      </c>
      <c r="G21">
        <f t="shared" si="0"/>
        <v>149010</v>
      </c>
      <c r="H21" s="58">
        <f t="shared" si="2"/>
        <v>0.2671080166025945</v>
      </c>
    </row>
    <row r="22" spans="1:8" ht="12.75">
      <c r="A22" s="39" t="s">
        <v>128</v>
      </c>
      <c r="B22" s="48"/>
      <c r="C22" s="49">
        <v>244460</v>
      </c>
      <c r="D22" s="53">
        <v>1783</v>
      </c>
      <c r="E22" s="55">
        <v>246243</v>
      </c>
      <c r="F22" s="39" t="s">
        <v>23</v>
      </c>
      <c r="G22">
        <f t="shared" si="0"/>
        <v>246243</v>
      </c>
      <c r="H22" s="58">
        <f t="shared" si="2"/>
        <v>0.44140312282580146</v>
      </c>
    </row>
    <row r="23" spans="1:8" ht="12.75">
      <c r="A23" s="39" t="s">
        <v>109</v>
      </c>
      <c r="B23" s="48"/>
      <c r="C23" s="49">
        <v>84035</v>
      </c>
      <c r="D23" s="53">
        <v>732.9000000953674</v>
      </c>
      <c r="E23" s="55">
        <v>84767.90000009537</v>
      </c>
      <c r="F23" s="39" t="s">
        <v>18</v>
      </c>
      <c r="G23">
        <f t="shared" si="0"/>
        <v>84767.90000009537</v>
      </c>
      <c r="H23" s="58">
        <f t="shared" si="2"/>
        <v>0.15195077941475435</v>
      </c>
    </row>
    <row r="24" spans="1:8" ht="12.75">
      <c r="A24" s="39" t="s">
        <v>80</v>
      </c>
      <c r="B24" s="48"/>
      <c r="C24" s="49">
        <v>1800</v>
      </c>
      <c r="D24" s="53">
        <v>1513.6000061035156</v>
      </c>
      <c r="E24" s="55">
        <v>3313.6000061035156</v>
      </c>
      <c r="F24" s="39" t="s">
        <v>135</v>
      </c>
      <c r="G24">
        <f t="shared" si="0"/>
        <v>3313.6000061035156</v>
      </c>
      <c r="H24" s="58">
        <f t="shared" si="2"/>
        <v>0.005939796828700457</v>
      </c>
    </row>
    <row r="25" spans="1:8" ht="12.75">
      <c r="A25" s="39" t="s">
        <v>107</v>
      </c>
      <c r="B25" s="48"/>
      <c r="C25" s="49">
        <v>2553</v>
      </c>
      <c r="D25" s="53">
        <v>1182.8000011444092</v>
      </c>
      <c r="E25" s="55">
        <v>3735.800001144409</v>
      </c>
      <c r="F25" s="39" t="s">
        <v>17</v>
      </c>
      <c r="G25">
        <f t="shared" si="0"/>
        <v>3735.800001144409</v>
      </c>
      <c r="H25" s="58">
        <f t="shared" si="2"/>
        <v>0.006696611829606425</v>
      </c>
    </row>
    <row r="26" spans="1:8" ht="12.75">
      <c r="A26" s="39" t="s">
        <v>106</v>
      </c>
      <c r="B26" s="48"/>
      <c r="C26" s="49"/>
      <c r="D26" s="53">
        <v>360</v>
      </c>
      <c r="E26" s="55">
        <v>360</v>
      </c>
      <c r="F26" s="39" t="s">
        <v>19</v>
      </c>
      <c r="G26">
        <f t="shared" si="0"/>
        <v>360</v>
      </c>
      <c r="H26" s="58">
        <f t="shared" si="2"/>
        <v>0.0006453183408961414</v>
      </c>
    </row>
    <row r="27" spans="1:8" ht="12.75">
      <c r="A27" s="41" t="s">
        <v>125</v>
      </c>
      <c r="B27" s="50"/>
      <c r="C27" s="51">
        <v>549148</v>
      </c>
      <c r="D27" s="56">
        <v>8716.200016498566</v>
      </c>
      <c r="E27" s="57">
        <v>557864.2000164986</v>
      </c>
      <c r="G27" s="53">
        <f t="shared" si="0"/>
        <v>557864.2000164986</v>
      </c>
      <c r="H27" s="58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I15" sqref="I15"/>
    </sheetView>
  </sheetViews>
  <sheetFormatPr defaultColWidth="9.140625" defaultRowHeight="16.5" customHeight="1"/>
  <cols>
    <col min="1" max="1" width="6.00390625" style="61" bestFit="1" customWidth="1"/>
    <col min="2" max="2" width="12.00390625" style="63" bestFit="1" customWidth="1"/>
    <col min="3" max="3" width="22.421875" style="63" bestFit="1" customWidth="1"/>
    <col min="4" max="4" width="24.28125" style="63" bestFit="1" customWidth="1"/>
    <col min="5" max="5" width="19.140625" style="63" bestFit="1" customWidth="1"/>
    <col min="6" max="6" width="17.421875" style="63" bestFit="1" customWidth="1"/>
    <col min="7" max="8" width="14.00390625" style="63" customWidth="1"/>
    <col min="9" max="9" width="22.140625" style="63" bestFit="1" customWidth="1"/>
    <col min="10" max="16384" width="14.00390625" style="63" customWidth="1"/>
  </cols>
  <sheetData>
    <row r="1" spans="1:6" s="72" customFormat="1" ht="16.5" customHeight="1">
      <c r="A1" s="70" t="s">
        <v>79</v>
      </c>
      <c r="B1" s="71" t="s">
        <v>1</v>
      </c>
      <c r="C1" s="72" t="s">
        <v>5</v>
      </c>
      <c r="D1" s="72" t="s">
        <v>9</v>
      </c>
      <c r="E1" s="72" t="s">
        <v>10</v>
      </c>
      <c r="F1" s="72" t="s">
        <v>11</v>
      </c>
    </row>
    <row r="2" spans="1:6" ht="16.5" customHeight="1">
      <c r="A2" s="61">
        <v>1990</v>
      </c>
      <c r="B2" s="62">
        <v>200</v>
      </c>
      <c r="C2" s="63">
        <v>33.96666666666667</v>
      </c>
      <c r="D2" s="63">
        <v>35.63333333333333</v>
      </c>
      <c r="E2" s="63" t="s">
        <v>110</v>
      </c>
      <c r="F2" s="63" t="s">
        <v>22</v>
      </c>
    </row>
    <row r="3" spans="1:6" ht="16.5" customHeight="1">
      <c r="A3" s="61">
        <v>1990</v>
      </c>
      <c r="B3" s="62">
        <v>18</v>
      </c>
      <c r="C3" s="63">
        <v>36.71666666666667</v>
      </c>
      <c r="D3" s="63">
        <v>-4.416666666666667</v>
      </c>
      <c r="E3" s="63" t="s">
        <v>80</v>
      </c>
      <c r="F3" s="63" t="s">
        <v>22</v>
      </c>
    </row>
    <row r="4" spans="1:6" ht="16.5" customHeight="1">
      <c r="A4" s="61">
        <v>1990</v>
      </c>
      <c r="B4" s="62">
        <v>100</v>
      </c>
      <c r="C4" s="63">
        <v>37.7</v>
      </c>
      <c r="D4" s="63">
        <v>23.9</v>
      </c>
      <c r="E4" s="63" t="s">
        <v>109</v>
      </c>
      <c r="F4" s="63" t="s">
        <v>22</v>
      </c>
    </row>
    <row r="5" spans="1:6" ht="16.5" customHeight="1">
      <c r="A5" s="61">
        <v>1990</v>
      </c>
      <c r="B5" s="62">
        <v>100</v>
      </c>
      <c r="C5" s="63">
        <v>37.95</v>
      </c>
      <c r="D5" s="63">
        <v>-8.866666666666667</v>
      </c>
      <c r="E5" s="63" t="s">
        <v>80</v>
      </c>
      <c r="F5" s="63" t="s">
        <v>22</v>
      </c>
    </row>
    <row r="6" spans="1:6" ht="16.5" customHeight="1">
      <c r="A6" s="61">
        <v>1990</v>
      </c>
      <c r="B6" s="62">
        <v>1000</v>
      </c>
      <c r="C6" s="63">
        <v>39.4</v>
      </c>
      <c r="D6" s="63">
        <v>22.966666666666665</v>
      </c>
      <c r="E6" s="63" t="s">
        <v>80</v>
      </c>
      <c r="F6" s="63" t="s">
        <v>27</v>
      </c>
    </row>
    <row r="7" spans="1:6" ht="16.5" customHeight="1">
      <c r="A7" s="61">
        <v>1990</v>
      </c>
      <c r="B7" s="62">
        <v>1800</v>
      </c>
      <c r="C7" s="63">
        <v>41</v>
      </c>
      <c r="D7" s="63">
        <v>28.95</v>
      </c>
      <c r="E7" s="63" t="s">
        <v>105</v>
      </c>
      <c r="F7" s="63" t="s">
        <v>27</v>
      </c>
    </row>
    <row r="8" spans="1:6" ht="16.5" customHeight="1">
      <c r="A8" s="61">
        <v>1990</v>
      </c>
      <c r="B8" s="62">
        <v>25</v>
      </c>
      <c r="C8" s="63">
        <v>44.733333333333334</v>
      </c>
      <c r="D8" s="63">
        <v>37.78333333333333</v>
      </c>
      <c r="E8" s="63" t="s">
        <v>105</v>
      </c>
      <c r="F8" s="63" t="s">
        <v>22</v>
      </c>
    </row>
    <row r="9" spans="1:6" ht="16.5" customHeight="1">
      <c r="A9" s="61">
        <v>1990</v>
      </c>
      <c r="B9" s="62">
        <v>26</v>
      </c>
      <c r="C9" s="63">
        <v>44.733333333333334</v>
      </c>
      <c r="D9" s="63">
        <v>37.78333333333333</v>
      </c>
      <c r="E9" s="63" t="s">
        <v>106</v>
      </c>
      <c r="F9" s="63" t="s">
        <v>22</v>
      </c>
    </row>
    <row r="10" spans="1:6" ht="16.5" customHeight="1">
      <c r="A10" s="61">
        <v>1990</v>
      </c>
      <c r="B10" s="62">
        <v>1000</v>
      </c>
      <c r="C10" s="63">
        <v>49.15</v>
      </c>
      <c r="D10" s="63">
        <v>-4.8</v>
      </c>
      <c r="E10" s="63" t="s">
        <v>105</v>
      </c>
      <c r="F10" s="63" t="s">
        <v>27</v>
      </c>
    </row>
    <row r="11" spans="1:6" ht="16.5" customHeight="1">
      <c r="A11" s="61">
        <v>1990</v>
      </c>
      <c r="B11" s="62">
        <v>200</v>
      </c>
      <c r="C11" s="63">
        <v>50.166666666666664</v>
      </c>
      <c r="D11" s="63">
        <v>-5.05</v>
      </c>
      <c r="E11" s="63" t="s">
        <v>107</v>
      </c>
      <c r="F11" s="63" t="s">
        <v>22</v>
      </c>
    </row>
    <row r="12" spans="1:6" ht="16.5" customHeight="1">
      <c r="A12" s="61">
        <v>1990</v>
      </c>
      <c r="B12" s="62">
        <v>143.3000030517578</v>
      </c>
      <c r="C12" s="63">
        <v>51.21666666666667</v>
      </c>
      <c r="D12" s="63">
        <v>6.783333333333333</v>
      </c>
      <c r="E12" s="63" t="s">
        <v>105</v>
      </c>
      <c r="F12" s="63" t="s">
        <v>22</v>
      </c>
    </row>
    <row r="13" spans="1:6" ht="16.5" customHeight="1">
      <c r="A13" s="61">
        <v>1990</v>
      </c>
      <c r="B13" s="62">
        <v>71.4000015258789</v>
      </c>
      <c r="C13" s="63">
        <v>51.333333333333336</v>
      </c>
      <c r="D13" s="63">
        <v>3.2</v>
      </c>
      <c r="E13" s="63" t="s">
        <v>107</v>
      </c>
      <c r="F13" s="63" t="s">
        <v>22</v>
      </c>
    </row>
    <row r="14" spans="1:6" ht="16.5" customHeight="1">
      <c r="A14" s="61">
        <v>1990</v>
      </c>
      <c r="B14" s="62">
        <v>20</v>
      </c>
      <c r="C14" s="63">
        <v>51.516666666666666</v>
      </c>
      <c r="D14" s="63">
        <v>0.5333333333333333</v>
      </c>
      <c r="E14" s="63" t="s">
        <v>80</v>
      </c>
      <c r="F14" s="63" t="s">
        <v>22</v>
      </c>
    </row>
    <row r="15" spans="1:9" ht="16.5" customHeight="1">
      <c r="A15" s="61">
        <v>1990</v>
      </c>
      <c r="B15" s="62">
        <v>110</v>
      </c>
      <c r="C15" s="63">
        <v>51.666666666666664</v>
      </c>
      <c r="D15" s="63">
        <v>-5.166666666666667</v>
      </c>
      <c r="E15" s="63" t="s">
        <v>109</v>
      </c>
      <c r="F15" s="63" t="s">
        <v>22</v>
      </c>
      <c r="I15" s="74"/>
    </row>
    <row r="16" spans="1:6" ht="16.5" customHeight="1">
      <c r="A16" s="61">
        <v>1990</v>
      </c>
      <c r="B16" s="62">
        <v>100</v>
      </c>
      <c r="C16" s="63">
        <v>51.9</v>
      </c>
      <c r="D16" s="63">
        <v>4.483333333333333</v>
      </c>
      <c r="E16" s="63" t="s">
        <v>107</v>
      </c>
      <c r="F16" s="63" t="s">
        <v>22</v>
      </c>
    </row>
    <row r="17" spans="1:6" ht="16.5" customHeight="1">
      <c r="A17" s="61">
        <v>1990</v>
      </c>
      <c r="B17" s="62">
        <v>30</v>
      </c>
      <c r="C17" s="63">
        <v>53.46666666666667</v>
      </c>
      <c r="D17" s="63">
        <v>-3.033333333333333</v>
      </c>
      <c r="E17" s="63" t="s">
        <v>80</v>
      </c>
      <c r="F17" s="63" t="s">
        <v>22</v>
      </c>
    </row>
    <row r="18" spans="1:6" ht="16.5" customHeight="1">
      <c r="A18" s="61">
        <v>1990</v>
      </c>
      <c r="B18" s="62">
        <v>32</v>
      </c>
      <c r="C18" s="63">
        <v>53.56666666666667</v>
      </c>
      <c r="D18" s="63">
        <v>0.11666666666666667</v>
      </c>
      <c r="E18" s="63" t="s">
        <v>109</v>
      </c>
      <c r="F18" s="63" t="s">
        <v>22</v>
      </c>
    </row>
    <row r="19" spans="1:6" ht="16.5" customHeight="1">
      <c r="A19" s="61">
        <v>1990</v>
      </c>
      <c r="B19" s="62">
        <v>800</v>
      </c>
      <c r="C19" s="63">
        <v>56</v>
      </c>
      <c r="D19" s="63">
        <v>16.066666666666666</v>
      </c>
      <c r="E19" s="63" t="s">
        <v>105</v>
      </c>
      <c r="F19" s="63" t="s">
        <v>27</v>
      </c>
    </row>
    <row r="20" spans="1:6" ht="16.5" customHeight="1">
      <c r="A20" s="61">
        <v>1990</v>
      </c>
      <c r="B20" s="62">
        <v>20</v>
      </c>
      <c r="C20" s="63">
        <v>56.46666666666667</v>
      </c>
      <c r="D20" s="63">
        <v>-2.966666666666667</v>
      </c>
      <c r="E20" s="63" t="s">
        <v>107</v>
      </c>
      <c r="F20" s="63" t="s">
        <v>22</v>
      </c>
    </row>
    <row r="21" spans="1:6" ht="16.5" customHeight="1">
      <c r="A21" s="61">
        <v>1991</v>
      </c>
      <c r="B21" s="62">
        <v>100</v>
      </c>
      <c r="C21" s="63">
        <v>31.1</v>
      </c>
      <c r="D21" s="63">
        <v>29.616666666666667</v>
      </c>
      <c r="E21" s="63" t="s">
        <v>80</v>
      </c>
      <c r="F21" s="63" t="s">
        <v>22</v>
      </c>
    </row>
    <row r="22" spans="1:6" ht="16.5" customHeight="1">
      <c r="A22" s="61">
        <v>1991</v>
      </c>
      <c r="B22" s="62">
        <v>180</v>
      </c>
      <c r="C22" s="63">
        <v>36.3</v>
      </c>
      <c r="D22" s="63">
        <v>-2.7666666666666666</v>
      </c>
      <c r="E22" s="63" t="s">
        <v>106</v>
      </c>
      <c r="F22" s="63" t="s">
        <v>22</v>
      </c>
    </row>
    <row r="23" spans="1:6" ht="16.5" customHeight="1">
      <c r="A23" s="61">
        <v>1991</v>
      </c>
      <c r="B23" s="62">
        <v>10</v>
      </c>
      <c r="C23" s="63">
        <v>39.96666666666667</v>
      </c>
      <c r="D23" s="63">
        <v>0.016666666666666666</v>
      </c>
      <c r="E23" s="63" t="s">
        <v>80</v>
      </c>
      <c r="F23" s="63" t="s">
        <v>22</v>
      </c>
    </row>
    <row r="24" spans="1:6" ht="16.5" customHeight="1">
      <c r="A24" s="61">
        <v>1991</v>
      </c>
      <c r="B24" s="62">
        <v>2000</v>
      </c>
      <c r="C24" s="63">
        <v>43.55</v>
      </c>
      <c r="D24" s="63">
        <v>10.233333333333333</v>
      </c>
      <c r="E24" s="63" t="s">
        <v>105</v>
      </c>
      <c r="F24" s="63" t="s">
        <v>27</v>
      </c>
    </row>
    <row r="25" spans="1:6" ht="16.5" customHeight="1">
      <c r="A25" s="61">
        <v>1991</v>
      </c>
      <c r="B25" s="62">
        <v>144000</v>
      </c>
      <c r="C25" s="63">
        <v>44.416666666666664</v>
      </c>
      <c r="D25" s="63">
        <v>8.816666666666666</v>
      </c>
      <c r="E25" s="63" t="s">
        <v>110</v>
      </c>
      <c r="F25" s="63" t="s">
        <v>27</v>
      </c>
    </row>
    <row r="26" spans="1:6" ht="16.5" customHeight="1">
      <c r="A26" s="61">
        <v>1991</v>
      </c>
      <c r="B26" s="62">
        <v>7.099999904632568</v>
      </c>
      <c r="C26" s="63">
        <v>46.93333333333333</v>
      </c>
      <c r="D26" s="63">
        <v>31.95</v>
      </c>
      <c r="E26" s="63" t="s">
        <v>109</v>
      </c>
      <c r="F26" s="63" t="s">
        <v>22</v>
      </c>
    </row>
    <row r="27" spans="1:6" ht="16.5" customHeight="1">
      <c r="A27" s="61">
        <v>1991</v>
      </c>
      <c r="B27" s="62">
        <v>150</v>
      </c>
      <c r="C27" s="63">
        <v>51.45</v>
      </c>
      <c r="D27" s="63">
        <v>3.5833333333333335</v>
      </c>
      <c r="E27" s="63" t="s">
        <v>105</v>
      </c>
      <c r="F27" s="63" t="s">
        <v>22</v>
      </c>
    </row>
    <row r="28" spans="1:6" ht="16.5" customHeight="1">
      <c r="A28" s="61">
        <v>1991</v>
      </c>
      <c r="B28" s="62">
        <v>50</v>
      </c>
      <c r="C28" s="63">
        <v>58.35</v>
      </c>
      <c r="D28" s="63">
        <v>11.433333333333334</v>
      </c>
      <c r="E28" s="63" t="s">
        <v>109</v>
      </c>
      <c r="F28" s="63" t="s">
        <v>22</v>
      </c>
    </row>
    <row r="29" spans="1:6" ht="16.5" customHeight="1">
      <c r="A29" s="61">
        <v>1991</v>
      </c>
      <c r="B29" s="62">
        <v>15</v>
      </c>
      <c r="C29" s="63">
        <v>60.45</v>
      </c>
      <c r="D29" s="63">
        <v>-1.35</v>
      </c>
      <c r="E29" s="63" t="s">
        <v>107</v>
      </c>
      <c r="F29" s="63" t="s">
        <v>22</v>
      </c>
    </row>
    <row r="30" spans="1:6" ht="16.5" customHeight="1">
      <c r="A30" s="61">
        <v>1991</v>
      </c>
      <c r="B30" s="62">
        <v>10</v>
      </c>
      <c r="C30" s="63">
        <v>60.45</v>
      </c>
      <c r="D30" s="63">
        <v>-1.35</v>
      </c>
      <c r="E30" s="63" t="s">
        <v>106</v>
      </c>
      <c r="F30" s="63" t="s">
        <v>22</v>
      </c>
    </row>
    <row r="31" spans="1:6" ht="16.5" customHeight="1">
      <c r="A31" s="61">
        <v>1992</v>
      </c>
      <c r="B31" s="62">
        <v>228.60000610351562</v>
      </c>
      <c r="C31" s="63">
        <v>31.1</v>
      </c>
      <c r="D31" s="63">
        <v>29.616666666666667</v>
      </c>
      <c r="E31" s="63" t="s">
        <v>80</v>
      </c>
      <c r="F31" s="63" t="s">
        <v>22</v>
      </c>
    </row>
    <row r="32" spans="1:6" ht="16.5" customHeight="1">
      <c r="A32" s="61">
        <v>1992</v>
      </c>
      <c r="B32" s="62">
        <v>71.4000015258789</v>
      </c>
      <c r="C32" s="63">
        <v>31.433333333333334</v>
      </c>
      <c r="D32" s="63">
        <v>32.36666666666667</v>
      </c>
      <c r="E32" s="63" t="s">
        <v>105</v>
      </c>
      <c r="F32" s="63" t="s">
        <v>22</v>
      </c>
    </row>
    <row r="33" spans="1:6" ht="16.5" customHeight="1">
      <c r="A33" s="61">
        <v>1992</v>
      </c>
      <c r="B33" s="62">
        <v>160</v>
      </c>
      <c r="C33" s="63">
        <v>32.81666666666667</v>
      </c>
      <c r="D33" s="63">
        <v>35</v>
      </c>
      <c r="E33" s="63" t="s">
        <v>107</v>
      </c>
      <c r="F33" s="63" t="s">
        <v>22</v>
      </c>
    </row>
    <row r="34" spans="1:6" ht="16.5" customHeight="1">
      <c r="A34" s="61">
        <v>1992</v>
      </c>
      <c r="B34" s="62">
        <v>136</v>
      </c>
      <c r="C34" s="63">
        <v>32.81666666666667</v>
      </c>
      <c r="D34" s="63">
        <v>35</v>
      </c>
      <c r="E34" s="63" t="s">
        <v>106</v>
      </c>
      <c r="F34" s="63" t="s">
        <v>22</v>
      </c>
    </row>
    <row r="35" spans="1:6" ht="16.5" customHeight="1">
      <c r="A35" s="61">
        <v>1992</v>
      </c>
      <c r="B35" s="62">
        <v>17.399999618530273</v>
      </c>
      <c r="C35" s="63">
        <v>36.81666666666667</v>
      </c>
      <c r="D35" s="63">
        <v>10.3</v>
      </c>
      <c r="E35" s="63" t="s">
        <v>107</v>
      </c>
      <c r="F35" s="63" t="s">
        <v>22</v>
      </c>
    </row>
    <row r="36" spans="1:6" ht="16.5" customHeight="1">
      <c r="A36" s="61">
        <v>1992</v>
      </c>
      <c r="B36" s="62">
        <v>15</v>
      </c>
      <c r="C36" s="63">
        <v>37.86666666666667</v>
      </c>
      <c r="D36" s="63">
        <v>22.966666666666665</v>
      </c>
      <c r="E36" s="63" t="s">
        <v>105</v>
      </c>
      <c r="F36" s="63" t="s">
        <v>22</v>
      </c>
    </row>
    <row r="37" spans="1:6" ht="16.5" customHeight="1">
      <c r="A37" s="61">
        <v>1992</v>
      </c>
      <c r="B37" s="62">
        <v>1600</v>
      </c>
      <c r="C37" s="63">
        <v>38.5</v>
      </c>
      <c r="D37" s="63">
        <v>24.75</v>
      </c>
      <c r="E37" s="63" t="s">
        <v>105</v>
      </c>
      <c r="F37" s="63" t="s">
        <v>27</v>
      </c>
    </row>
    <row r="38" spans="1:6" ht="16.5" customHeight="1">
      <c r="A38" s="61">
        <v>1992</v>
      </c>
      <c r="B38" s="62">
        <v>10</v>
      </c>
      <c r="C38" s="63">
        <v>40.65</v>
      </c>
      <c r="D38" s="63">
        <v>17.933333333333334</v>
      </c>
      <c r="E38" s="63" t="s">
        <v>105</v>
      </c>
      <c r="F38" s="63" t="s">
        <v>22</v>
      </c>
    </row>
    <row r="39" spans="1:6" ht="16.5" customHeight="1">
      <c r="A39" s="61">
        <v>1992</v>
      </c>
      <c r="B39" s="62">
        <v>73500</v>
      </c>
      <c r="C39" s="63">
        <v>43.38333333333333</v>
      </c>
      <c r="D39" s="63">
        <v>-8.4</v>
      </c>
      <c r="E39" s="63" t="s">
        <v>128</v>
      </c>
      <c r="F39" s="63" t="s">
        <v>27</v>
      </c>
    </row>
    <row r="40" spans="1:6" ht="16.5" customHeight="1">
      <c r="A40" s="61">
        <v>1992</v>
      </c>
      <c r="B40" s="62">
        <v>8</v>
      </c>
      <c r="C40" s="63">
        <v>51.46666666666667</v>
      </c>
      <c r="D40" s="63">
        <v>-3.183333333333333</v>
      </c>
      <c r="E40" s="63" t="s">
        <v>106</v>
      </c>
      <c r="F40" s="63" t="s">
        <v>22</v>
      </c>
    </row>
    <row r="41" spans="1:6" ht="16.5" customHeight="1">
      <c r="A41" s="61">
        <v>1992</v>
      </c>
      <c r="B41" s="62">
        <v>20</v>
      </c>
      <c r="C41" s="63">
        <v>51.61666666666667</v>
      </c>
      <c r="D41" s="63">
        <v>-3.9333333333333336</v>
      </c>
      <c r="E41" s="63" t="s">
        <v>105</v>
      </c>
      <c r="F41" s="63" t="s">
        <v>22</v>
      </c>
    </row>
    <row r="42" spans="1:6" ht="16.5" customHeight="1">
      <c r="A42" s="61">
        <v>1992</v>
      </c>
      <c r="B42" s="62">
        <v>97.5999984741211</v>
      </c>
      <c r="C42" s="63">
        <v>51.7</v>
      </c>
      <c r="D42" s="63">
        <v>4.416666666666667</v>
      </c>
      <c r="E42" s="63" t="s">
        <v>105</v>
      </c>
      <c r="F42" s="63" t="s">
        <v>22</v>
      </c>
    </row>
    <row r="43" spans="1:6" ht="16.5" customHeight="1">
      <c r="A43" s="61">
        <v>1992</v>
      </c>
      <c r="B43" s="62">
        <v>250</v>
      </c>
      <c r="C43" s="63">
        <v>51.9</v>
      </c>
      <c r="D43" s="63">
        <v>4.483333333333333</v>
      </c>
      <c r="E43" s="63" t="s">
        <v>105</v>
      </c>
      <c r="F43" s="63" t="s">
        <v>22</v>
      </c>
    </row>
    <row r="44" spans="1:6" ht="16.5" customHeight="1">
      <c r="A44" s="61">
        <v>1992</v>
      </c>
      <c r="B44" s="62">
        <v>800</v>
      </c>
      <c r="C44" s="63">
        <v>61.25</v>
      </c>
      <c r="D44" s="63">
        <v>1.8333333333333335</v>
      </c>
      <c r="E44" s="63" t="s">
        <v>80</v>
      </c>
      <c r="F44" s="63" t="s">
        <v>27</v>
      </c>
    </row>
    <row r="45" spans="1:6" s="66" customFormat="1" ht="16.5" customHeight="1">
      <c r="A45" s="64">
        <v>1993</v>
      </c>
      <c r="B45" s="65">
        <v>200</v>
      </c>
      <c r="C45" s="66">
        <v>36.93333333333333</v>
      </c>
      <c r="D45" s="66">
        <v>21.683333333333334</v>
      </c>
      <c r="E45" s="66" t="s">
        <v>128</v>
      </c>
      <c r="F45" s="66" t="s">
        <v>22</v>
      </c>
    </row>
    <row r="46" spans="1:6" ht="16.5" customHeight="1">
      <c r="A46" s="61">
        <v>1993</v>
      </c>
      <c r="B46" s="62">
        <v>14</v>
      </c>
      <c r="C46" s="63">
        <v>39.083333333333336</v>
      </c>
      <c r="D46" s="63">
        <v>9.016666666666667</v>
      </c>
      <c r="E46" s="63" t="s">
        <v>107</v>
      </c>
      <c r="F46" s="63" t="s">
        <v>22</v>
      </c>
    </row>
    <row r="47" spans="1:6" ht="16.5" customHeight="1">
      <c r="A47" s="61">
        <v>1993</v>
      </c>
      <c r="B47" s="62">
        <v>2200</v>
      </c>
      <c r="C47" s="63">
        <v>41.95</v>
      </c>
      <c r="D47" s="63">
        <v>5.933333333333334</v>
      </c>
      <c r="E47" s="63" t="s">
        <v>105</v>
      </c>
      <c r="F47" s="63" t="s">
        <v>27</v>
      </c>
    </row>
    <row r="48" spans="1:6" ht="16.5" customHeight="1">
      <c r="A48" s="61">
        <v>1993</v>
      </c>
      <c r="B48" s="62">
        <v>228.60000610351562</v>
      </c>
      <c r="C48" s="63">
        <v>50.46666666666667</v>
      </c>
      <c r="D48" s="63">
        <v>-18.133333333333333</v>
      </c>
      <c r="E48" s="63" t="s">
        <v>105</v>
      </c>
      <c r="F48" s="63" t="s">
        <v>22</v>
      </c>
    </row>
    <row r="49" spans="1:6" ht="16.5" customHeight="1">
      <c r="A49" s="61">
        <v>1993</v>
      </c>
      <c r="B49" s="62">
        <v>100</v>
      </c>
      <c r="C49" s="63">
        <v>51.233333333333334</v>
      </c>
      <c r="D49" s="63">
        <v>4.416666666666667</v>
      </c>
      <c r="E49" s="63" t="s">
        <v>109</v>
      </c>
      <c r="F49" s="63" t="s">
        <v>22</v>
      </c>
    </row>
    <row r="50" spans="1:6" ht="16.5" customHeight="1">
      <c r="A50" s="61">
        <v>1993</v>
      </c>
      <c r="B50" s="62">
        <v>4000</v>
      </c>
      <c r="C50" s="63">
        <v>51.35</v>
      </c>
      <c r="D50" s="63">
        <v>2.7666666666666666</v>
      </c>
      <c r="E50" s="63" t="s">
        <v>105</v>
      </c>
      <c r="F50" s="63" t="s">
        <v>27</v>
      </c>
    </row>
    <row r="51" spans="1:6" ht="16.5" customHeight="1">
      <c r="A51" s="61">
        <v>1993</v>
      </c>
      <c r="B51" s="62">
        <v>60</v>
      </c>
      <c r="C51" s="63">
        <v>53.833333333333336</v>
      </c>
      <c r="D51" s="63">
        <v>9.333333333333334</v>
      </c>
      <c r="E51" s="63" t="s">
        <v>128</v>
      </c>
      <c r="F51" s="63" t="s">
        <v>22</v>
      </c>
    </row>
    <row r="52" spans="1:6" ht="16.5" customHeight="1">
      <c r="A52" s="61">
        <v>1993</v>
      </c>
      <c r="B52" s="62">
        <v>8</v>
      </c>
      <c r="C52" s="63">
        <v>54.63333333333333</v>
      </c>
      <c r="D52" s="63">
        <v>-1.0666666666666667</v>
      </c>
      <c r="E52" s="63" t="s">
        <v>128</v>
      </c>
      <c r="F52" s="63" t="s">
        <v>22</v>
      </c>
    </row>
    <row r="53" spans="1:6" ht="16.5" customHeight="1">
      <c r="A53" s="61">
        <v>1993</v>
      </c>
      <c r="B53" s="62">
        <v>17</v>
      </c>
      <c r="C53" s="63">
        <v>55.71666666666667</v>
      </c>
      <c r="D53" s="63">
        <v>15.95</v>
      </c>
      <c r="E53" s="63" t="s">
        <v>105</v>
      </c>
      <c r="F53" s="63" t="s">
        <v>22</v>
      </c>
    </row>
    <row r="54" spans="1:6" ht="16.5" customHeight="1">
      <c r="A54" s="61">
        <v>1993</v>
      </c>
      <c r="B54" s="62">
        <v>140</v>
      </c>
      <c r="C54" s="63">
        <v>59.43333333333333</v>
      </c>
      <c r="D54" s="63">
        <v>24.73333333333333</v>
      </c>
      <c r="E54" s="63" t="s">
        <v>128</v>
      </c>
      <c r="F54" s="63" t="s">
        <v>22</v>
      </c>
    </row>
    <row r="55" spans="1:6" ht="16.5" customHeight="1">
      <c r="A55" s="61">
        <v>1993</v>
      </c>
      <c r="B55" s="62">
        <v>84000</v>
      </c>
      <c r="C55" s="63">
        <v>59.88333333333333</v>
      </c>
      <c r="D55" s="63">
        <v>-1.4166666666666667</v>
      </c>
      <c r="E55" s="63" t="s">
        <v>128</v>
      </c>
      <c r="F55" s="63" t="s">
        <v>27</v>
      </c>
    </row>
    <row r="56" spans="1:6" s="66" customFormat="1" ht="16.5" customHeight="1">
      <c r="A56" s="64">
        <v>1994</v>
      </c>
      <c r="B56" s="65">
        <v>11000</v>
      </c>
      <c r="C56" s="66">
        <v>36.21666666666667</v>
      </c>
      <c r="D56" s="66">
        <v>-12.983333333333333</v>
      </c>
      <c r="E56" s="66" t="s">
        <v>105</v>
      </c>
      <c r="F56" s="66" t="s">
        <v>27</v>
      </c>
    </row>
    <row r="57" spans="1:6" ht="16.5" customHeight="1">
      <c r="A57" s="61">
        <v>1994</v>
      </c>
      <c r="B57" s="62">
        <v>50</v>
      </c>
      <c r="C57" s="63">
        <v>36.8</v>
      </c>
      <c r="D57" s="63">
        <v>10.266666666666667</v>
      </c>
      <c r="E57" s="63" t="s">
        <v>107</v>
      </c>
      <c r="F57" s="63" t="s">
        <v>22</v>
      </c>
    </row>
    <row r="58" spans="1:6" ht="16.5" customHeight="1">
      <c r="A58" s="61">
        <v>1994</v>
      </c>
      <c r="B58" s="62">
        <v>25</v>
      </c>
      <c r="C58" s="63">
        <v>37.11666666666667</v>
      </c>
      <c r="D58" s="63">
        <v>15.266666666666667</v>
      </c>
      <c r="E58" s="63" t="s">
        <v>109</v>
      </c>
      <c r="F58" s="63" t="s">
        <v>22</v>
      </c>
    </row>
    <row r="59" spans="1:6" ht="16.5" customHeight="1">
      <c r="A59" s="61">
        <v>1994</v>
      </c>
      <c r="B59" s="62">
        <v>10</v>
      </c>
      <c r="C59" s="63">
        <v>37.916666666666664</v>
      </c>
      <c r="D59" s="63">
        <v>23</v>
      </c>
      <c r="E59" s="63" t="s">
        <v>105</v>
      </c>
      <c r="F59" s="63" t="s">
        <v>22</v>
      </c>
    </row>
    <row r="60" spans="1:6" ht="16.5" customHeight="1">
      <c r="A60" s="61">
        <v>1994</v>
      </c>
      <c r="B60" s="62">
        <v>10</v>
      </c>
      <c r="C60" s="63">
        <v>38.03333333333333</v>
      </c>
      <c r="D60" s="63">
        <v>23.5</v>
      </c>
      <c r="E60" s="63" t="s">
        <v>107</v>
      </c>
      <c r="F60" s="63" t="s">
        <v>22</v>
      </c>
    </row>
    <row r="61" spans="1:6" ht="16.5" customHeight="1">
      <c r="A61" s="61">
        <v>1994</v>
      </c>
      <c r="B61" s="62">
        <v>360</v>
      </c>
      <c r="C61" s="63">
        <v>38.03333333333333</v>
      </c>
      <c r="D61" s="63">
        <v>23.6</v>
      </c>
      <c r="E61" s="63" t="s">
        <v>105</v>
      </c>
      <c r="F61" s="63" t="s">
        <v>22</v>
      </c>
    </row>
    <row r="62" spans="1:6" ht="16.5" customHeight="1">
      <c r="A62" s="61">
        <v>1994</v>
      </c>
      <c r="B62" s="62">
        <v>425</v>
      </c>
      <c r="C62" s="63">
        <v>40.583333333333336</v>
      </c>
      <c r="D62" s="63">
        <v>27.25</v>
      </c>
      <c r="E62" s="63" t="s">
        <v>105</v>
      </c>
      <c r="F62" s="63" t="s">
        <v>22</v>
      </c>
    </row>
    <row r="63" spans="1:6" ht="16.5" customHeight="1">
      <c r="A63" s="61">
        <v>1994</v>
      </c>
      <c r="B63" s="62">
        <v>33000</v>
      </c>
      <c r="C63" s="63">
        <v>41</v>
      </c>
      <c r="D63" s="63">
        <v>29</v>
      </c>
      <c r="E63" s="63" t="s">
        <v>105</v>
      </c>
      <c r="F63" s="63" t="s">
        <v>27</v>
      </c>
    </row>
    <row r="64" spans="1:6" ht="16.5" customHeight="1">
      <c r="A64" s="61">
        <v>1994</v>
      </c>
      <c r="B64" s="62">
        <v>1700</v>
      </c>
      <c r="C64" s="63">
        <v>41.18333333333333</v>
      </c>
      <c r="D64" s="63">
        <v>-8.716666666666667</v>
      </c>
      <c r="E64" s="63" t="s">
        <v>128</v>
      </c>
      <c r="F64" s="63" t="s">
        <v>27</v>
      </c>
    </row>
    <row r="65" spans="1:6" ht="16.5" customHeight="1">
      <c r="A65" s="61">
        <v>1994</v>
      </c>
      <c r="B65" s="62">
        <v>25</v>
      </c>
      <c r="C65" s="63">
        <v>43.28333333333333</v>
      </c>
      <c r="D65" s="63">
        <v>2.9166666666666665</v>
      </c>
      <c r="E65" s="63" t="s">
        <v>105</v>
      </c>
      <c r="F65" s="63" t="s">
        <v>22</v>
      </c>
    </row>
    <row r="66" spans="1:6" ht="16.5" customHeight="1">
      <c r="A66" s="61">
        <v>1995</v>
      </c>
      <c r="B66" s="62">
        <v>300</v>
      </c>
      <c r="C66" s="63">
        <v>39.95</v>
      </c>
      <c r="D66" s="63">
        <v>26.066666666666666</v>
      </c>
      <c r="E66" s="63" t="s">
        <v>128</v>
      </c>
      <c r="F66" s="63" t="s">
        <v>22</v>
      </c>
    </row>
    <row r="67" spans="1:6" ht="16.5" customHeight="1">
      <c r="A67" s="61">
        <v>1995</v>
      </c>
      <c r="B67" s="62">
        <v>100</v>
      </c>
      <c r="C67" s="63">
        <v>51.9</v>
      </c>
      <c r="D67" s="63">
        <v>4.483333333333333</v>
      </c>
      <c r="E67" s="63" t="s">
        <v>105</v>
      </c>
      <c r="F67" s="63" t="s">
        <v>22</v>
      </c>
    </row>
    <row r="68" spans="1:6" ht="16.5" customHeight="1">
      <c r="A68" s="61">
        <v>1995</v>
      </c>
      <c r="B68" s="62"/>
      <c r="C68" s="63">
        <v>54.916666666666664</v>
      </c>
      <c r="D68" s="63">
        <v>10.916666666666666</v>
      </c>
      <c r="E68" s="63" t="s">
        <v>106</v>
      </c>
      <c r="F68" s="63" t="s">
        <v>22</v>
      </c>
    </row>
    <row r="69" spans="1:6" s="66" customFormat="1" ht="16.5" customHeight="1">
      <c r="A69" s="64">
        <v>1995</v>
      </c>
      <c r="B69" s="65">
        <v>70</v>
      </c>
      <c r="C69" s="66">
        <v>57.63333333333333</v>
      </c>
      <c r="D69" s="66">
        <v>11.633333333333333</v>
      </c>
      <c r="E69" s="66" t="s">
        <v>128</v>
      </c>
      <c r="F69" s="66" t="s">
        <v>22</v>
      </c>
    </row>
    <row r="70" spans="1:6" ht="16.5" customHeight="1">
      <c r="A70" s="61">
        <v>1996</v>
      </c>
      <c r="B70" s="62">
        <v>30</v>
      </c>
      <c r="C70" s="63">
        <v>37.933055555555555</v>
      </c>
      <c r="D70" s="63">
        <v>22.9</v>
      </c>
      <c r="E70" s="63" t="s">
        <v>107</v>
      </c>
      <c r="F70" s="63" t="s">
        <v>22</v>
      </c>
    </row>
    <row r="71" spans="1:6" ht="16.5" customHeight="1">
      <c r="A71" s="61">
        <v>1996</v>
      </c>
      <c r="B71" s="62">
        <v>72360</v>
      </c>
      <c r="C71" s="63">
        <v>51.666666666666664</v>
      </c>
      <c r="D71" s="63">
        <v>-5.166666666666667</v>
      </c>
      <c r="E71" s="63" t="s">
        <v>128</v>
      </c>
      <c r="F71" s="63" t="s">
        <v>27</v>
      </c>
    </row>
    <row r="72" spans="1:6" ht="16.5" customHeight="1">
      <c r="A72" s="61">
        <v>1997</v>
      </c>
      <c r="B72" s="62">
        <v>900</v>
      </c>
      <c r="C72" s="63">
        <v>38.21666666666667</v>
      </c>
      <c r="D72" s="63">
        <v>21.4</v>
      </c>
      <c r="E72" s="63" t="s">
        <v>128</v>
      </c>
      <c r="F72" s="63" t="s">
        <v>27</v>
      </c>
    </row>
    <row r="73" spans="1:6" ht="16.5" customHeight="1">
      <c r="A73" s="61">
        <v>1997</v>
      </c>
      <c r="B73" s="62">
        <v>10</v>
      </c>
      <c r="C73" s="63">
        <v>41.03333333333333</v>
      </c>
      <c r="D73" s="63">
        <v>28.95</v>
      </c>
      <c r="E73" s="63" t="s">
        <v>110</v>
      </c>
      <c r="F73" s="63" t="s">
        <v>22</v>
      </c>
    </row>
    <row r="74" spans="1:6" ht="16.5" customHeight="1">
      <c r="A74" s="61">
        <v>1997</v>
      </c>
      <c r="B74" s="62">
        <v>30</v>
      </c>
      <c r="C74" s="63">
        <v>46.483333333333334</v>
      </c>
      <c r="D74" s="63">
        <v>30.75</v>
      </c>
      <c r="E74" s="63" t="s">
        <v>107</v>
      </c>
      <c r="F74" s="63" t="s">
        <v>22</v>
      </c>
    </row>
    <row r="75" spans="1:6" ht="16.5" customHeight="1">
      <c r="A75" s="61">
        <v>1997</v>
      </c>
      <c r="B75" s="62">
        <v>190</v>
      </c>
      <c r="C75" s="63">
        <v>49.5</v>
      </c>
      <c r="D75" s="63">
        <v>-0.11666666666666667</v>
      </c>
      <c r="E75" s="63" t="s">
        <v>128</v>
      </c>
      <c r="F75" s="63" t="s">
        <v>22</v>
      </c>
    </row>
    <row r="76" spans="1:6" ht="16.5" customHeight="1">
      <c r="A76" s="61">
        <v>1997</v>
      </c>
      <c r="B76" s="62">
        <v>7000</v>
      </c>
      <c r="C76" s="63">
        <v>51.385555555555555</v>
      </c>
      <c r="D76" s="63">
        <v>2.1016666666666666</v>
      </c>
      <c r="E76" s="63" t="s">
        <v>105</v>
      </c>
      <c r="F76" s="63" t="s">
        <v>27</v>
      </c>
    </row>
    <row r="77" spans="1:6" ht="16.5" customHeight="1">
      <c r="A77" s="61">
        <v>1997</v>
      </c>
      <c r="B77" s="62">
        <v>50</v>
      </c>
      <c r="C77" s="63">
        <v>53.53333333333333</v>
      </c>
      <c r="D77" s="63">
        <v>0.11666666666666667</v>
      </c>
      <c r="E77" s="63" t="s">
        <v>80</v>
      </c>
      <c r="F77" s="63" t="s">
        <v>22</v>
      </c>
    </row>
    <row r="78" spans="1:6" ht="16.5" customHeight="1">
      <c r="A78" s="61">
        <v>1997</v>
      </c>
      <c r="B78" s="62">
        <v>10</v>
      </c>
      <c r="C78" s="63">
        <v>58.333333333333336</v>
      </c>
      <c r="D78" s="63">
        <v>11.383333333333333</v>
      </c>
      <c r="E78" s="63" t="s">
        <v>107</v>
      </c>
      <c r="F78" s="63" t="s">
        <v>22</v>
      </c>
    </row>
    <row r="79" spans="1:6" ht="16.5" customHeight="1">
      <c r="A79" s="61">
        <v>1998</v>
      </c>
      <c r="B79" s="62">
        <v>40</v>
      </c>
      <c r="C79" s="63">
        <v>31.2667</v>
      </c>
      <c r="D79" s="63">
        <v>32.2833</v>
      </c>
      <c r="E79" s="63" t="s">
        <v>128</v>
      </c>
      <c r="F79" s="63" t="s">
        <v>22</v>
      </c>
    </row>
    <row r="80" spans="1:6" ht="16.5" customHeight="1">
      <c r="A80" s="61">
        <v>1998</v>
      </c>
      <c r="B80" s="62">
        <v>3000</v>
      </c>
      <c r="C80" s="63">
        <v>33.9</v>
      </c>
      <c r="D80" s="63">
        <v>35.5</v>
      </c>
      <c r="E80" s="63" t="s">
        <v>110</v>
      </c>
      <c r="F80" s="63" t="s">
        <v>27</v>
      </c>
    </row>
    <row r="81" spans="1:6" s="66" customFormat="1" ht="16.5" customHeight="1">
      <c r="A81" s="64">
        <v>1998</v>
      </c>
      <c r="B81" s="65">
        <v>150</v>
      </c>
      <c r="C81" s="66">
        <v>41.15</v>
      </c>
      <c r="D81" s="66">
        <v>-8.616666666666667</v>
      </c>
      <c r="E81" s="66" t="s">
        <v>80</v>
      </c>
      <c r="F81" s="66" t="s">
        <v>22</v>
      </c>
    </row>
    <row r="82" spans="1:6" ht="16.5" customHeight="1">
      <c r="A82" s="61">
        <v>1999</v>
      </c>
      <c r="B82" s="62">
        <v>50</v>
      </c>
      <c r="C82" s="63">
        <v>39.083333333333336</v>
      </c>
      <c r="D82" s="63">
        <v>9.033333333333333</v>
      </c>
      <c r="E82" s="63" t="s">
        <v>107</v>
      </c>
      <c r="F82" s="63" t="s">
        <v>22</v>
      </c>
    </row>
    <row r="83" spans="1:6" ht="16.5" customHeight="1">
      <c r="A83" s="61">
        <v>1999</v>
      </c>
      <c r="B83" s="62">
        <v>1500</v>
      </c>
      <c r="C83" s="63">
        <v>40.51666</v>
      </c>
      <c r="D83" s="63">
        <v>28.81666</v>
      </c>
      <c r="E83" s="63" t="s">
        <v>110</v>
      </c>
      <c r="F83" s="63" t="s">
        <v>27</v>
      </c>
    </row>
    <row r="84" spans="1:6" ht="16.5" customHeight="1">
      <c r="A84" s="67">
        <v>1999</v>
      </c>
      <c r="B84" s="68">
        <v>1578</v>
      </c>
      <c r="C84" s="63">
        <v>40.983333333333334</v>
      </c>
      <c r="D84" s="63">
        <v>28.783333333333335</v>
      </c>
      <c r="E84" s="63" t="s">
        <v>109</v>
      </c>
      <c r="F84" s="63" t="s">
        <v>27</v>
      </c>
    </row>
    <row r="85" spans="1:6" ht="16.5" customHeight="1">
      <c r="A85" s="67">
        <v>1999</v>
      </c>
      <c r="B85" s="68">
        <v>19800</v>
      </c>
      <c r="C85" s="63">
        <v>47.2</v>
      </c>
      <c r="D85" s="63">
        <v>-4.6</v>
      </c>
      <c r="E85" s="63" t="s">
        <v>109</v>
      </c>
      <c r="F85" s="63" t="s">
        <v>27</v>
      </c>
    </row>
    <row r="86" spans="1:6" ht="16.5" customHeight="1">
      <c r="A86" s="67">
        <v>1999</v>
      </c>
      <c r="B86" s="68">
        <v>40</v>
      </c>
      <c r="C86" s="63">
        <v>51.233333333333334</v>
      </c>
      <c r="D86" s="63">
        <v>4.383333333333334</v>
      </c>
      <c r="E86" s="63" t="s">
        <v>105</v>
      </c>
      <c r="F86" s="63" t="s">
        <v>22</v>
      </c>
    </row>
    <row r="87" spans="1:6" ht="16.5" customHeight="1">
      <c r="A87" s="67">
        <v>1999</v>
      </c>
      <c r="B87" s="68">
        <v>75</v>
      </c>
      <c r="C87" s="63">
        <v>55.8833</v>
      </c>
      <c r="D87" s="63">
        <v>10.8333</v>
      </c>
      <c r="E87" s="63" t="s">
        <v>128</v>
      </c>
      <c r="F87" s="63" t="s">
        <v>22</v>
      </c>
    </row>
    <row r="88" spans="1:6" ht="16.5" customHeight="1">
      <c r="A88" s="67">
        <v>1999</v>
      </c>
      <c r="B88" s="68">
        <v>10</v>
      </c>
      <c r="C88" s="63">
        <v>59.9333</v>
      </c>
      <c r="D88" s="63">
        <v>30.3</v>
      </c>
      <c r="E88" s="63" t="s">
        <v>128</v>
      </c>
      <c r="F88" s="63" t="s">
        <v>22</v>
      </c>
    </row>
    <row r="89" spans="1:6" ht="16.5" customHeight="1">
      <c r="A89" s="61">
        <v>2000</v>
      </c>
      <c r="B89" s="63">
        <v>8.800000190734863</v>
      </c>
      <c r="C89" s="63">
        <v>46.6</v>
      </c>
      <c r="D89" s="63">
        <v>31.016666666666666</v>
      </c>
      <c r="E89" s="63" t="s">
        <v>109</v>
      </c>
      <c r="F89" s="63" t="s">
        <v>22</v>
      </c>
    </row>
    <row r="90" spans="1:6" ht="16.5" customHeight="1">
      <c r="A90" s="61">
        <v>2000</v>
      </c>
      <c r="B90" s="63">
        <v>300</v>
      </c>
      <c r="C90" s="63">
        <v>59.5</v>
      </c>
      <c r="D90" s="63">
        <v>24.966666666666665</v>
      </c>
      <c r="E90" s="63" t="s">
        <v>109</v>
      </c>
      <c r="F90" s="63" t="s">
        <v>22</v>
      </c>
    </row>
    <row r="91" spans="1:6" ht="16.5" customHeight="1">
      <c r="A91" s="61">
        <v>2001</v>
      </c>
      <c r="B91" s="69">
        <v>71</v>
      </c>
      <c r="C91" s="63">
        <v>51.166666666666664</v>
      </c>
      <c r="D91" s="63">
        <v>1.65</v>
      </c>
      <c r="E91" s="63" t="s">
        <v>105</v>
      </c>
      <c r="F91" s="63" t="s">
        <v>22</v>
      </c>
    </row>
    <row r="92" spans="1:6" ht="16.5" customHeight="1">
      <c r="A92" s="61">
        <v>2001</v>
      </c>
      <c r="B92" s="69">
        <v>157</v>
      </c>
      <c r="C92" s="63">
        <v>53.28333333333333</v>
      </c>
      <c r="D92" s="63">
        <v>-2.8666666666666667</v>
      </c>
      <c r="E92" s="63" t="s">
        <v>80</v>
      </c>
      <c r="F92" s="63" t="s">
        <v>22</v>
      </c>
    </row>
    <row r="93" spans="1:6" ht="16.5" customHeight="1">
      <c r="A93" s="61">
        <v>2001</v>
      </c>
      <c r="B93" s="69">
        <v>2400</v>
      </c>
      <c r="C93" s="63">
        <v>54.71666666666667</v>
      </c>
      <c r="D93" s="63">
        <v>12.583333333333334</v>
      </c>
      <c r="E93" s="63" t="s">
        <v>105</v>
      </c>
      <c r="F93" s="63" t="s">
        <v>27</v>
      </c>
    </row>
    <row r="94" spans="1:6" ht="16.5" customHeight="1">
      <c r="A94" s="61">
        <v>2001</v>
      </c>
      <c r="B94" s="63">
        <v>10</v>
      </c>
      <c r="C94" s="63">
        <v>59.93333333333333</v>
      </c>
      <c r="D94" s="63">
        <v>30.3</v>
      </c>
      <c r="E94" s="63" t="s">
        <v>107</v>
      </c>
      <c r="F94" s="63" t="s">
        <v>22</v>
      </c>
    </row>
    <row r="95" spans="1:6" ht="16.5" customHeight="1">
      <c r="A95" s="61">
        <v>2002</v>
      </c>
      <c r="B95" s="63">
        <v>62657</v>
      </c>
      <c r="C95" s="63">
        <v>42.25</v>
      </c>
      <c r="D95" s="63">
        <v>-12.133333333333333</v>
      </c>
      <c r="E95" s="63" t="s">
        <v>109</v>
      </c>
      <c r="F95" s="63" t="s">
        <v>27</v>
      </c>
    </row>
    <row r="96" spans="1:6" ht="16.5" customHeight="1">
      <c r="A96" s="61">
        <v>2004</v>
      </c>
      <c r="B96" s="63">
        <v>30</v>
      </c>
      <c r="C96" s="63">
        <v>53.9</v>
      </c>
      <c r="D96" s="63">
        <v>9.133</v>
      </c>
      <c r="E96" s="63" t="s">
        <v>73</v>
      </c>
      <c r="F96" s="63" t="s">
        <v>74</v>
      </c>
    </row>
    <row r="97" spans="1:6" ht="16.5" customHeight="1">
      <c r="A97" s="61">
        <v>2004</v>
      </c>
      <c r="B97" s="63">
        <v>1353</v>
      </c>
      <c r="C97" s="63">
        <v>31.0333333</v>
      </c>
      <c r="D97" s="63">
        <v>29.6666</v>
      </c>
      <c r="E97" s="63" t="s">
        <v>107</v>
      </c>
      <c r="F97" s="63" t="s">
        <v>77</v>
      </c>
    </row>
    <row r="98" spans="1:6" ht="16.5" customHeight="1">
      <c r="A98" s="61">
        <v>2004</v>
      </c>
      <c r="B98" s="63">
        <v>9000</v>
      </c>
      <c r="C98" s="63">
        <v>31.5</v>
      </c>
      <c r="D98" s="63">
        <v>32.433333</v>
      </c>
      <c r="E98" s="63" t="s">
        <v>128</v>
      </c>
      <c r="F98" s="63" t="s">
        <v>77</v>
      </c>
    </row>
    <row r="99" spans="1:6" ht="16.5" customHeight="1">
      <c r="A99" s="61">
        <v>2005</v>
      </c>
      <c r="B99" s="63">
        <v>1000</v>
      </c>
      <c r="C99" s="63">
        <v>31.7667</v>
      </c>
      <c r="D99" s="63">
        <v>31.96667</v>
      </c>
      <c r="E99" s="63" t="s">
        <v>105</v>
      </c>
      <c r="F99" s="63" t="s">
        <v>77</v>
      </c>
    </row>
    <row r="100" spans="1:6" ht="16.5" customHeight="1">
      <c r="A100" s="61">
        <v>2005</v>
      </c>
      <c r="B100" s="63">
        <v>500</v>
      </c>
      <c r="C100" s="63">
        <v>31.766666</v>
      </c>
      <c r="D100" s="63">
        <v>31.9666666</v>
      </c>
      <c r="E100" s="63" t="s">
        <v>105</v>
      </c>
      <c r="F100" s="63" t="s">
        <v>22</v>
      </c>
    </row>
    <row r="101" spans="1:6" ht="16.5" customHeight="1">
      <c r="A101" s="61">
        <v>2005</v>
      </c>
      <c r="B101" s="63">
        <v>30</v>
      </c>
      <c r="C101" s="63">
        <v>51.8166666</v>
      </c>
      <c r="D101" s="63">
        <v>5.18333</v>
      </c>
      <c r="E101" s="63" t="s">
        <v>105</v>
      </c>
      <c r="F101" s="63" t="s">
        <v>22</v>
      </c>
    </row>
    <row r="102" spans="1:6" ht="16.5" customHeight="1">
      <c r="A102" s="61">
        <v>2005</v>
      </c>
      <c r="C102" s="63">
        <v>59.933333</v>
      </c>
      <c r="D102" s="63">
        <v>30.3</v>
      </c>
      <c r="E102" s="63" t="s">
        <v>105</v>
      </c>
      <c r="F102" s="63" t="s">
        <v>22</v>
      </c>
    </row>
    <row r="103" spans="1:6" ht="16.5" customHeight="1">
      <c r="A103" s="61">
        <v>2005</v>
      </c>
      <c r="B103" s="63">
        <v>600</v>
      </c>
      <c r="C103" s="63">
        <v>37.133333</v>
      </c>
      <c r="D103" s="63">
        <v>6.9</v>
      </c>
      <c r="E103" s="63" t="s">
        <v>80</v>
      </c>
      <c r="F103" s="63" t="s">
        <v>22</v>
      </c>
    </row>
    <row r="104" spans="1:6" ht="16.5" customHeight="1">
      <c r="A104" s="61">
        <v>2006</v>
      </c>
      <c r="B104" s="63">
        <v>3000</v>
      </c>
      <c r="C104" s="63">
        <v>30.28</v>
      </c>
      <c r="D104" s="63">
        <v>32.43</v>
      </c>
      <c r="E104" s="63" t="s">
        <v>128</v>
      </c>
      <c r="F104" s="63" t="s">
        <v>27</v>
      </c>
    </row>
    <row r="105" spans="1:6" ht="16.5" customHeight="1">
      <c r="A105" s="61">
        <v>2006</v>
      </c>
      <c r="B105" s="63">
        <v>30</v>
      </c>
      <c r="C105" s="63">
        <v>47.27</v>
      </c>
      <c r="D105" s="63">
        <v>-2.18</v>
      </c>
      <c r="E105" s="63" t="s">
        <v>105</v>
      </c>
      <c r="F105" s="63" t="s">
        <v>22</v>
      </c>
    </row>
    <row r="106" spans="1:6" ht="16.5" customHeight="1">
      <c r="A106" s="61">
        <v>2006</v>
      </c>
      <c r="B106" s="63">
        <v>600</v>
      </c>
      <c r="C106" s="63">
        <v>30.27</v>
      </c>
      <c r="D106" s="63">
        <v>32.45</v>
      </c>
      <c r="E106" s="63" t="s">
        <v>128</v>
      </c>
      <c r="F106" s="63" t="s">
        <v>22</v>
      </c>
    </row>
    <row r="107" spans="1:6" ht="16.5" customHeight="1">
      <c r="A107" s="61">
        <v>2007</v>
      </c>
      <c r="B107" s="63">
        <v>1200</v>
      </c>
      <c r="C107" s="63">
        <v>45.3</v>
      </c>
      <c r="D107" s="63">
        <v>36.61666666666667</v>
      </c>
      <c r="E107" s="63" t="s">
        <v>107</v>
      </c>
      <c r="F107" s="63" t="s">
        <v>27</v>
      </c>
    </row>
    <row r="108" spans="1:6" ht="16.5" customHeight="1">
      <c r="A108" s="61">
        <v>2007</v>
      </c>
      <c r="B108" s="63">
        <v>10</v>
      </c>
      <c r="C108" s="63">
        <v>61.06666666666667</v>
      </c>
      <c r="D108" s="63">
        <v>36.083333333333336</v>
      </c>
      <c r="E108" s="63" t="s">
        <v>128</v>
      </c>
      <c r="F108" s="63" t="s">
        <v>22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75" zoomScaleNormal="75" workbookViewId="0" topLeftCell="A22">
      <selection activeCell="C40" sqref="C40"/>
    </sheetView>
  </sheetViews>
  <sheetFormatPr defaultColWidth="9.140625" defaultRowHeight="12.75"/>
  <cols>
    <col min="1" max="1" width="32.7109375" style="0" bestFit="1" customWidth="1"/>
    <col min="2" max="2" width="31.7109375" style="0" bestFit="1" customWidth="1"/>
    <col min="3" max="3" width="28.7109375" style="0" bestFit="1" customWidth="1"/>
    <col min="4" max="4" width="19.00390625" style="0" bestFit="1" customWidth="1"/>
    <col min="5" max="5" width="16.7109375" style="0" customWidth="1"/>
    <col min="6" max="6" width="15.140625" style="0" bestFit="1" customWidth="1"/>
    <col min="7" max="7" width="19.140625" style="0" bestFit="1" customWidth="1"/>
    <col min="12" max="12" width="20.140625" style="0" bestFit="1" customWidth="1"/>
    <col min="16" max="16" width="20.140625" style="0" bestFit="1" customWidth="1"/>
    <col min="17" max="17" width="19.8515625" style="0" bestFit="1" customWidth="1"/>
  </cols>
  <sheetData>
    <row r="1" ht="12.75">
      <c r="A1" s="17" t="s">
        <v>98</v>
      </c>
    </row>
    <row r="2" spans="2:4" ht="12.75">
      <c r="B2" t="s">
        <v>113</v>
      </c>
      <c r="C2" t="s">
        <v>95</v>
      </c>
      <c r="D2" t="s">
        <v>96</v>
      </c>
    </row>
    <row r="3" spans="1:6" ht="12.75">
      <c r="A3">
        <v>1990</v>
      </c>
      <c r="B3" s="19">
        <v>5795.700004577637</v>
      </c>
      <c r="C3">
        <v>19</v>
      </c>
      <c r="D3">
        <v>62</v>
      </c>
      <c r="E3" s="24">
        <f aca="true" t="shared" si="0" ref="E3:E18">B3/B$19</f>
        <v>0.010480674856588015</v>
      </c>
      <c r="F3" s="23">
        <f>B3/B$19</f>
        <v>0.010480674856588015</v>
      </c>
    </row>
    <row r="4" spans="1:6" ht="12.75">
      <c r="A4">
        <v>1991</v>
      </c>
      <c r="B4" s="19">
        <v>146522.09999990463</v>
      </c>
      <c r="C4">
        <v>10</v>
      </c>
      <c r="D4">
        <v>31</v>
      </c>
      <c r="E4" s="24">
        <f t="shared" si="0"/>
        <v>0.2649637642028689</v>
      </c>
      <c r="F4" s="22">
        <f>E4+F3</f>
        <v>0.27544443905945687</v>
      </c>
    </row>
    <row r="5" spans="1:6" ht="12.75">
      <c r="A5">
        <v>1992</v>
      </c>
      <c r="B5" s="19">
        <v>76914.00000572205</v>
      </c>
      <c r="C5">
        <v>14</v>
      </c>
      <c r="D5">
        <v>20</v>
      </c>
      <c r="E5" s="24">
        <f t="shared" si="0"/>
        <v>0.13908770732489403</v>
      </c>
      <c r="F5" s="22">
        <f aca="true" t="shared" si="1" ref="F5:F18">E5+F4</f>
        <v>0.4145321463843509</v>
      </c>
    </row>
    <row r="6" spans="1:6" ht="12.75">
      <c r="A6">
        <v>1993</v>
      </c>
      <c r="B6" s="19">
        <v>91267.60000610352</v>
      </c>
      <c r="C6">
        <v>12</v>
      </c>
      <c r="D6">
        <v>24</v>
      </c>
      <c r="E6" s="24">
        <f t="shared" si="0"/>
        <v>0.16504409128312184</v>
      </c>
      <c r="F6" s="22">
        <f t="shared" si="1"/>
        <v>0.5795762376674727</v>
      </c>
    </row>
    <row r="7" spans="1:6" ht="12.75">
      <c r="A7">
        <v>1994</v>
      </c>
      <c r="B7" s="19">
        <v>46605</v>
      </c>
      <c r="C7">
        <v>10</v>
      </c>
      <c r="D7">
        <v>20</v>
      </c>
      <c r="E7" s="24">
        <f t="shared" si="0"/>
        <v>0.08427831863372653</v>
      </c>
      <c r="F7" s="22">
        <f t="shared" si="1"/>
        <v>0.6638545563011993</v>
      </c>
    </row>
    <row r="8" spans="1:6" ht="12.75">
      <c r="A8">
        <v>1995</v>
      </c>
      <c r="B8" s="19">
        <v>470</v>
      </c>
      <c r="C8">
        <v>3</v>
      </c>
      <c r="D8">
        <v>6</v>
      </c>
      <c r="E8" s="25">
        <f t="shared" si="0"/>
        <v>0.0008499261829814713</v>
      </c>
      <c r="F8" s="22">
        <f t="shared" si="1"/>
        <v>0.6647044824841808</v>
      </c>
    </row>
    <row r="9" spans="1:6" ht="12.75">
      <c r="A9">
        <v>1996</v>
      </c>
      <c r="B9" s="28">
        <v>72390</v>
      </c>
      <c r="C9" s="26">
        <v>2</v>
      </c>
      <c r="D9">
        <v>5</v>
      </c>
      <c r="E9" s="27">
        <f t="shared" si="0"/>
        <v>0.13090671571495469</v>
      </c>
      <c r="F9" s="22">
        <f t="shared" si="1"/>
        <v>0.7956111981991355</v>
      </c>
    </row>
    <row r="10" spans="1:6" ht="12.75">
      <c r="A10">
        <v>1997</v>
      </c>
      <c r="B10" s="19">
        <v>8190</v>
      </c>
      <c r="C10">
        <v>7</v>
      </c>
      <c r="D10">
        <v>9</v>
      </c>
      <c r="E10" s="25">
        <f t="shared" si="0"/>
        <v>0.014810415826847341</v>
      </c>
      <c r="F10" s="22">
        <f t="shared" si="1"/>
        <v>0.8104216140259829</v>
      </c>
    </row>
    <row r="11" spans="1:6" ht="12.75">
      <c r="A11">
        <v>1998</v>
      </c>
      <c r="B11" s="19">
        <v>3250</v>
      </c>
      <c r="C11">
        <v>4</v>
      </c>
      <c r="D11">
        <v>11</v>
      </c>
      <c r="E11" s="25">
        <f t="shared" si="0"/>
        <v>0.005877149137637833</v>
      </c>
      <c r="F11" s="22">
        <f t="shared" si="1"/>
        <v>0.8162987631636207</v>
      </c>
    </row>
    <row r="12" spans="1:6" ht="12.75">
      <c r="A12">
        <v>1999</v>
      </c>
      <c r="B12" s="20">
        <v>23113</v>
      </c>
      <c r="C12">
        <v>8</v>
      </c>
      <c r="D12">
        <v>13</v>
      </c>
      <c r="E12" s="25">
        <f t="shared" si="0"/>
        <v>0.04179647631329946</v>
      </c>
      <c r="F12" s="22">
        <f t="shared" si="1"/>
        <v>0.8580952394769201</v>
      </c>
    </row>
    <row r="13" spans="1:6" ht="12.75">
      <c r="A13">
        <v>2000</v>
      </c>
      <c r="B13" s="19">
        <v>308.80000019073486</v>
      </c>
      <c r="C13">
        <v>2</v>
      </c>
      <c r="D13">
        <v>4</v>
      </c>
      <c r="E13" s="24">
        <f t="shared" si="0"/>
        <v>0.0005584195860995508</v>
      </c>
      <c r="F13" s="22">
        <f t="shared" si="1"/>
        <v>0.8586536590630197</v>
      </c>
    </row>
    <row r="14" spans="1:6" ht="12.75">
      <c r="A14">
        <v>2001</v>
      </c>
      <c r="B14" s="19">
        <v>2638</v>
      </c>
      <c r="C14">
        <v>4</v>
      </c>
      <c r="D14">
        <v>11</v>
      </c>
      <c r="E14" s="24">
        <f t="shared" si="0"/>
        <v>0.004770436746181109</v>
      </c>
      <c r="F14" s="22">
        <f t="shared" si="1"/>
        <v>0.8634240958092009</v>
      </c>
    </row>
    <row r="15" spans="1:6" ht="12.75">
      <c r="A15">
        <v>2002</v>
      </c>
      <c r="B15" s="28">
        <v>62657</v>
      </c>
      <c r="C15" s="26">
        <v>1</v>
      </c>
      <c r="D15">
        <v>4</v>
      </c>
      <c r="E15" s="27">
        <f t="shared" si="0"/>
        <v>0.113306010312915</v>
      </c>
      <c r="F15" s="22">
        <f t="shared" si="1"/>
        <v>0.9767301061221159</v>
      </c>
    </row>
    <row r="16" spans="1:6" ht="12.75">
      <c r="A16">
        <v>2003</v>
      </c>
      <c r="B16" s="19">
        <v>295</v>
      </c>
      <c r="C16">
        <v>2</v>
      </c>
      <c r="D16">
        <v>11</v>
      </c>
      <c r="E16" s="24">
        <f t="shared" si="0"/>
        <v>0.0005334643063394342</v>
      </c>
      <c r="F16" s="22">
        <f t="shared" si="1"/>
        <v>0.9772635704284552</v>
      </c>
    </row>
    <row r="17" spans="1:6" ht="12.75">
      <c r="A17">
        <v>2004</v>
      </c>
      <c r="B17" s="19">
        <v>10443</v>
      </c>
      <c r="C17">
        <v>4</v>
      </c>
      <c r="D17">
        <v>10</v>
      </c>
      <c r="E17" s="24">
        <f t="shared" si="0"/>
        <v>0.01888463644441597</v>
      </c>
      <c r="F17" s="22">
        <f t="shared" si="1"/>
        <v>0.9961482068728712</v>
      </c>
    </row>
    <row r="18" spans="1:6" ht="12.75">
      <c r="A18">
        <v>2005</v>
      </c>
      <c r="B18" s="19">
        <v>2130</v>
      </c>
      <c r="C18">
        <v>4</v>
      </c>
      <c r="D18">
        <v>8</v>
      </c>
      <c r="E18" s="24">
        <f t="shared" si="0"/>
        <v>0.0038517931271287954</v>
      </c>
      <c r="F18" s="22">
        <f t="shared" si="1"/>
        <v>1</v>
      </c>
    </row>
    <row r="19" spans="2:8" ht="12.75">
      <c r="B19" s="19">
        <f>SUM(B3:B18)</f>
        <v>552989.2000164986</v>
      </c>
      <c r="C19">
        <f>SUM(C3:C18)</f>
        <v>106</v>
      </c>
      <c r="D19">
        <f>SUM(D3:D18)</f>
        <v>249</v>
      </c>
      <c r="E19" s="21">
        <f>SUM(E3:E18)</f>
        <v>1</v>
      </c>
      <c r="F19" s="22"/>
      <c r="H19" s="11"/>
    </row>
    <row r="20" ht="12.75">
      <c r="H20" s="11"/>
    </row>
    <row r="21" spans="1:8" ht="12.75">
      <c r="A21" s="17" t="s">
        <v>97</v>
      </c>
      <c r="H21" s="11"/>
    </row>
    <row r="22" spans="1:8" ht="12.75">
      <c r="A22" t="s">
        <v>94</v>
      </c>
      <c r="B22" t="s">
        <v>99</v>
      </c>
      <c r="C22" t="s">
        <v>100</v>
      </c>
      <c r="D22" s="11" t="s">
        <v>79</v>
      </c>
      <c r="H22" s="11"/>
    </row>
    <row r="23" spans="1:8" ht="12.75">
      <c r="A23" s="26">
        <v>144000</v>
      </c>
      <c r="B23" t="s">
        <v>83</v>
      </c>
      <c r="C23" t="s">
        <v>84</v>
      </c>
      <c r="D23">
        <v>1991</v>
      </c>
      <c r="H23" s="11"/>
    </row>
    <row r="24" spans="1:8" ht="12.75">
      <c r="A24">
        <v>73500</v>
      </c>
      <c r="B24" t="s">
        <v>85</v>
      </c>
      <c r="C24" t="s">
        <v>86</v>
      </c>
      <c r="D24">
        <v>1992</v>
      </c>
      <c r="H24" s="11"/>
    </row>
    <row r="25" spans="1:8" ht="12.75">
      <c r="A25">
        <v>84000</v>
      </c>
      <c r="B25" t="s">
        <v>87</v>
      </c>
      <c r="C25" t="s">
        <v>88</v>
      </c>
      <c r="D25">
        <v>1993</v>
      </c>
      <c r="H25" s="11"/>
    </row>
    <row r="26" spans="1:8" ht="12.75">
      <c r="A26">
        <v>33000</v>
      </c>
      <c r="B26" t="s">
        <v>89</v>
      </c>
      <c r="C26" t="s">
        <v>90</v>
      </c>
      <c r="D26" s="11">
        <v>1994</v>
      </c>
      <c r="H26" s="11"/>
    </row>
    <row r="27" spans="1:8" ht="12.75">
      <c r="A27" s="26">
        <v>72360</v>
      </c>
      <c r="B27" t="s">
        <v>91</v>
      </c>
      <c r="C27" t="s">
        <v>88</v>
      </c>
      <c r="D27" s="11">
        <v>1996</v>
      </c>
      <c r="H27" s="11"/>
    </row>
    <row r="28" spans="1:8" ht="12.75">
      <c r="A28">
        <v>19800</v>
      </c>
      <c r="B28" t="s">
        <v>68</v>
      </c>
      <c r="C28" t="s">
        <v>92</v>
      </c>
      <c r="D28">
        <v>1999</v>
      </c>
      <c r="H28" s="11"/>
    </row>
    <row r="29" spans="1:8" ht="12.75">
      <c r="A29" s="26">
        <v>62657</v>
      </c>
      <c r="B29" t="s">
        <v>71</v>
      </c>
      <c r="C29" t="s">
        <v>86</v>
      </c>
      <c r="D29">
        <v>2002</v>
      </c>
      <c r="H29" s="11"/>
    </row>
    <row r="30" spans="1:8" ht="12.75">
      <c r="A30">
        <f>SUM(A23:A29)</f>
        <v>489317</v>
      </c>
      <c r="B30" s="29">
        <f>A30/B19</f>
        <v>0.8848581491020098</v>
      </c>
      <c r="H30" s="11"/>
    </row>
    <row r="31" ht="12.75">
      <c r="H31" s="11"/>
    </row>
    <row r="32" spans="1:8" ht="12.75">
      <c r="A32" s="17" t="s">
        <v>101</v>
      </c>
      <c r="H32" s="11"/>
    </row>
    <row r="33" spans="2:8" ht="12.75">
      <c r="B33" t="s">
        <v>102</v>
      </c>
      <c r="C33" t="s">
        <v>103</v>
      </c>
      <c r="H33" s="11"/>
    </row>
    <row r="34" spans="1:8" ht="12.75">
      <c r="A34">
        <v>1990</v>
      </c>
      <c r="B34">
        <v>19</v>
      </c>
      <c r="C34">
        <v>62</v>
      </c>
      <c r="H34" s="11"/>
    </row>
    <row r="35" spans="1:8" ht="12.75">
      <c r="A35">
        <v>1991</v>
      </c>
      <c r="B35">
        <v>10</v>
      </c>
      <c r="C35">
        <v>31</v>
      </c>
      <c r="H35" s="11"/>
    </row>
    <row r="36" spans="1:8" ht="12.75">
      <c r="A36">
        <v>1992</v>
      </c>
      <c r="B36">
        <v>14</v>
      </c>
      <c r="C36">
        <v>20</v>
      </c>
      <c r="H36" s="11"/>
    </row>
    <row r="37" spans="1:8" ht="12.75">
      <c r="A37">
        <v>1993</v>
      </c>
      <c r="B37">
        <v>12</v>
      </c>
      <c r="C37">
        <v>24</v>
      </c>
      <c r="H37" s="11"/>
    </row>
    <row r="38" spans="1:8" ht="12.75">
      <c r="A38">
        <v>1994</v>
      </c>
      <c r="B38">
        <v>10</v>
      </c>
      <c r="C38">
        <v>20</v>
      </c>
      <c r="H38" s="11"/>
    </row>
    <row r="39" spans="1:8" ht="12.75">
      <c r="A39" t="s">
        <v>104</v>
      </c>
      <c r="B39" s="10">
        <f>AVERAGE(B34:B38)</f>
        <v>13</v>
      </c>
      <c r="C39" s="10">
        <f>AVERAGE(C34:C38)</f>
        <v>31.4</v>
      </c>
      <c r="H39" s="11"/>
    </row>
    <row r="40" spans="1:8" ht="12.75">
      <c r="A40">
        <v>1995</v>
      </c>
      <c r="B40">
        <v>3</v>
      </c>
      <c r="C40">
        <v>6</v>
      </c>
      <c r="H40" s="11"/>
    </row>
    <row r="41" spans="1:8" ht="12.75">
      <c r="A41">
        <v>1996</v>
      </c>
      <c r="B41">
        <v>2</v>
      </c>
      <c r="C41">
        <v>5</v>
      </c>
      <c r="H41" s="11"/>
    </row>
    <row r="42" spans="1:8" ht="12.75">
      <c r="A42">
        <v>1997</v>
      </c>
      <c r="B42">
        <v>7</v>
      </c>
      <c r="C42">
        <v>9</v>
      </c>
      <c r="H42" s="11"/>
    </row>
    <row r="43" spans="1:8" ht="12.75">
      <c r="A43">
        <v>1998</v>
      </c>
      <c r="B43">
        <v>4</v>
      </c>
      <c r="C43">
        <v>11</v>
      </c>
      <c r="H43" s="11"/>
    </row>
    <row r="44" spans="1:8" ht="12.75">
      <c r="A44">
        <v>1999</v>
      </c>
      <c r="B44">
        <v>8</v>
      </c>
      <c r="C44">
        <v>13</v>
      </c>
      <c r="H44" s="11"/>
    </row>
    <row r="45" spans="1:3" ht="12.75">
      <c r="A45" t="s">
        <v>104</v>
      </c>
      <c r="B45" s="10">
        <f>AVERAGE(B40:B44)</f>
        <v>4.8</v>
      </c>
      <c r="C45" s="10">
        <f>AVERAGE(C40:C44)</f>
        <v>8.8</v>
      </c>
    </row>
    <row r="46" spans="1:3" ht="12.75">
      <c r="A46">
        <v>2000</v>
      </c>
      <c r="B46">
        <v>2</v>
      </c>
      <c r="C46">
        <v>4</v>
      </c>
    </row>
    <row r="47" spans="1:3" ht="12.75">
      <c r="A47">
        <v>2001</v>
      </c>
      <c r="B47">
        <v>4</v>
      </c>
      <c r="C47">
        <v>11</v>
      </c>
    </row>
    <row r="48" spans="1:3" ht="12.75">
      <c r="A48">
        <v>2002</v>
      </c>
      <c r="B48">
        <v>1</v>
      </c>
      <c r="C48">
        <v>4</v>
      </c>
    </row>
    <row r="49" spans="1:3" ht="12.75">
      <c r="A49">
        <v>2003</v>
      </c>
      <c r="B49">
        <v>2</v>
      </c>
      <c r="C49">
        <v>11</v>
      </c>
    </row>
    <row r="50" spans="1:3" ht="12.75">
      <c r="A50">
        <v>2004</v>
      </c>
      <c r="B50">
        <v>4</v>
      </c>
      <c r="C50">
        <v>10</v>
      </c>
    </row>
    <row r="51" spans="1:3" ht="12.75">
      <c r="A51" t="s">
        <v>104</v>
      </c>
      <c r="B51" s="10">
        <f>AVERAGE(B46:B50)</f>
        <v>2.6</v>
      </c>
      <c r="C51" s="10">
        <f>AVERAGE(C46:C50)</f>
        <v>8</v>
      </c>
    </row>
    <row r="52" ht="12.75">
      <c r="G52" s="10"/>
    </row>
    <row r="53" ht="12.75">
      <c r="A53" s="17" t="s">
        <v>111</v>
      </c>
    </row>
    <row r="54" spans="2:8" ht="12.75">
      <c r="B54" t="s">
        <v>122</v>
      </c>
      <c r="C54" t="s">
        <v>112</v>
      </c>
      <c r="E54" t="s">
        <v>118</v>
      </c>
      <c r="F54" t="s">
        <v>112</v>
      </c>
      <c r="H54" t="s">
        <v>119</v>
      </c>
    </row>
    <row r="55" spans="1:9" ht="12.75">
      <c r="A55" t="s">
        <v>105</v>
      </c>
      <c r="B55">
        <v>32</v>
      </c>
      <c r="C55" s="18">
        <f>B55*100/B62</f>
        <v>30.18867924528302</v>
      </c>
      <c r="D55" t="s">
        <v>106</v>
      </c>
      <c r="E55">
        <v>45</v>
      </c>
      <c r="F55" s="18">
        <f>E55*100/E62</f>
        <v>31.46853146853147</v>
      </c>
      <c r="G55" t="s">
        <v>105</v>
      </c>
      <c r="H55">
        <f>B55+E56</f>
        <v>68</v>
      </c>
      <c r="I55">
        <f>H55*100/H62</f>
        <v>27.309236947791163</v>
      </c>
    </row>
    <row r="56" spans="1:9" ht="12.75">
      <c r="A56" t="s">
        <v>107</v>
      </c>
      <c r="B56">
        <v>19</v>
      </c>
      <c r="C56" s="18">
        <f>B56*100/B62</f>
        <v>17.92452830188679</v>
      </c>
      <c r="D56" t="s">
        <v>105</v>
      </c>
      <c r="E56">
        <v>36</v>
      </c>
      <c r="F56" s="18">
        <f>E56*100/E62</f>
        <v>25.174825174825173</v>
      </c>
      <c r="G56" t="s">
        <v>106</v>
      </c>
      <c r="H56">
        <f>B61+E55</f>
        <v>50</v>
      </c>
      <c r="I56">
        <f>H56*100/H62</f>
        <v>20.080321285140563</v>
      </c>
    </row>
    <row r="57" spans="1:9" ht="12.75">
      <c r="A57" t="s">
        <v>108</v>
      </c>
      <c r="B57">
        <v>17</v>
      </c>
      <c r="C57" s="18">
        <f>B57*100/B62</f>
        <v>16.037735849056602</v>
      </c>
      <c r="D57" t="s">
        <v>80</v>
      </c>
      <c r="E57">
        <v>20</v>
      </c>
      <c r="F57" s="18">
        <f>E57*100/E62</f>
        <v>13.986013986013987</v>
      </c>
      <c r="G57" t="s">
        <v>80</v>
      </c>
      <c r="H57">
        <f>B58+E57</f>
        <v>35</v>
      </c>
      <c r="I57">
        <f>H57*100/H62</f>
        <v>14.056224899598394</v>
      </c>
    </row>
    <row r="58" spans="1:17" ht="12.75">
      <c r="A58" t="s">
        <v>80</v>
      </c>
      <c r="B58">
        <v>15</v>
      </c>
      <c r="C58" s="18">
        <f>B58*100/B62</f>
        <v>14.150943396226415</v>
      </c>
      <c r="D58" t="s">
        <v>108</v>
      </c>
      <c r="E58">
        <v>13</v>
      </c>
      <c r="F58" s="18">
        <f>E58*100/E62</f>
        <v>9.090909090909092</v>
      </c>
      <c r="G58" t="s">
        <v>107</v>
      </c>
      <c r="H58">
        <f>B56+E59</f>
        <v>31</v>
      </c>
      <c r="I58">
        <f>H58*100/H62</f>
        <v>12.449799196787149</v>
      </c>
      <c r="P58" s="10"/>
      <c r="Q58" s="10"/>
    </row>
    <row r="59" spans="1:9" ht="12.75">
      <c r="A59" t="s">
        <v>109</v>
      </c>
      <c r="B59">
        <v>12</v>
      </c>
      <c r="C59" s="18">
        <f>B59*100/B62</f>
        <v>11.320754716981131</v>
      </c>
      <c r="D59" t="s">
        <v>107</v>
      </c>
      <c r="E59">
        <v>12</v>
      </c>
      <c r="F59" s="18">
        <f>E59*100/E62</f>
        <v>8.391608391608392</v>
      </c>
      <c r="G59" t="s">
        <v>108</v>
      </c>
      <c r="H59">
        <f>B57+E58</f>
        <v>30</v>
      </c>
      <c r="I59">
        <f>H59*100/H62</f>
        <v>12.048192771084338</v>
      </c>
    </row>
    <row r="60" spans="1:9" ht="12.75">
      <c r="A60" t="s">
        <v>110</v>
      </c>
      <c r="B60">
        <v>6</v>
      </c>
      <c r="C60" s="18">
        <f>B60*100/B62</f>
        <v>5.660377358490566</v>
      </c>
      <c r="D60" t="s">
        <v>110</v>
      </c>
      <c r="E60">
        <v>12</v>
      </c>
      <c r="F60" s="18">
        <f>E60*100/E62</f>
        <v>8.391608391608392</v>
      </c>
      <c r="G60" t="s">
        <v>110</v>
      </c>
      <c r="H60">
        <f>B60+E60</f>
        <v>18</v>
      </c>
      <c r="I60">
        <f>H60*100/H62</f>
        <v>7.228915662650603</v>
      </c>
    </row>
    <row r="61" spans="1:9" ht="12.75">
      <c r="A61" t="s">
        <v>106</v>
      </c>
      <c r="B61">
        <v>5</v>
      </c>
      <c r="C61" s="18">
        <f>B61*100/B62</f>
        <v>4.716981132075472</v>
      </c>
      <c r="D61" t="s">
        <v>109</v>
      </c>
      <c r="E61">
        <v>5</v>
      </c>
      <c r="F61" s="18">
        <f>E61*100/E62</f>
        <v>3.4965034965034967</v>
      </c>
      <c r="G61" t="s">
        <v>109</v>
      </c>
      <c r="H61">
        <f>B59+E61</f>
        <v>17</v>
      </c>
      <c r="I61">
        <f>H61*100/H62</f>
        <v>6.827309236947791</v>
      </c>
    </row>
    <row r="62" spans="2:9" ht="12.75">
      <c r="B62">
        <f>SUM(B55:B61)</f>
        <v>106</v>
      </c>
      <c r="C62">
        <f>SUM(C55:C61)</f>
        <v>99.99999999999999</v>
      </c>
      <c r="E62">
        <f>SUM(E55:E61)</f>
        <v>143</v>
      </c>
      <c r="F62">
        <f>SUM(F55:F61)</f>
        <v>99.99999999999999</v>
      </c>
      <c r="H62">
        <f>SUM(H55:H61)</f>
        <v>249</v>
      </c>
      <c r="I62">
        <f>SUM(I55:I61)</f>
        <v>100</v>
      </c>
    </row>
    <row r="65" ht="12.75">
      <c r="A65" t="s">
        <v>121</v>
      </c>
    </row>
    <row r="66" ht="12.75">
      <c r="B66" t="s">
        <v>123</v>
      </c>
    </row>
    <row r="67" spans="1:3" ht="12.75">
      <c r="A67" t="s">
        <v>108</v>
      </c>
      <c r="B67">
        <v>242613</v>
      </c>
      <c r="C67">
        <f>B67*100/B74</f>
        <v>43.872945261216294</v>
      </c>
    </row>
    <row r="68" spans="1:3" ht="12.75">
      <c r="A68" t="s">
        <v>110</v>
      </c>
      <c r="B68">
        <v>149010</v>
      </c>
      <c r="C68">
        <f>B68*100/B74</f>
        <v>26.946237725817827</v>
      </c>
    </row>
    <row r="69" spans="1:3" ht="12.75">
      <c r="A69" t="s">
        <v>109</v>
      </c>
      <c r="B69">
        <v>84768</v>
      </c>
      <c r="C69">
        <f>B69*100/B74</f>
        <v>15.329029458037216</v>
      </c>
    </row>
    <row r="70" spans="1:3" ht="12.75">
      <c r="A70" t="s">
        <v>105</v>
      </c>
      <c r="B70">
        <v>70389</v>
      </c>
      <c r="C70">
        <f>B70*100/B74</f>
        <v>12.728801605815656</v>
      </c>
    </row>
    <row r="71" spans="1:3" ht="12.75">
      <c r="A71" t="s">
        <v>80</v>
      </c>
      <c r="B71">
        <v>3314</v>
      </c>
      <c r="C71">
        <f>B71*100/B74</f>
        <v>0.5992875097198864</v>
      </c>
    </row>
    <row r="72" spans="1:3" ht="12.75">
      <c r="A72" t="s">
        <v>107</v>
      </c>
      <c r="B72">
        <v>2536</v>
      </c>
      <c r="C72">
        <f>B72*100/B74</f>
        <v>0.4585978046619288</v>
      </c>
    </row>
    <row r="73" spans="1:3" ht="12.75">
      <c r="A73" t="s">
        <v>106</v>
      </c>
      <c r="B73">
        <v>360</v>
      </c>
      <c r="C73">
        <f>B73*100/B74</f>
        <v>0.06510063473118863</v>
      </c>
    </row>
    <row r="74" spans="2:3" ht="12.75">
      <c r="B74">
        <f>SUM(B67:B73)</f>
        <v>552990</v>
      </c>
      <c r="C74">
        <f>SUM(C67:C73)</f>
        <v>100.00000000000001</v>
      </c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55">
      <selection activeCell="J25" sqref="J25"/>
    </sheetView>
  </sheetViews>
  <sheetFormatPr defaultColWidth="9.140625" defaultRowHeight="12.75"/>
  <sheetData>
    <row r="1" ht="12.75">
      <c r="A1" t="s">
        <v>93</v>
      </c>
    </row>
    <row r="23" ht="12.75">
      <c r="A23" s="16" t="s">
        <v>115</v>
      </c>
    </row>
    <row r="40" ht="12.75">
      <c r="A40" s="16" t="s">
        <v>114</v>
      </c>
    </row>
    <row r="60" ht="12.75">
      <c r="A60" s="16" t="s">
        <v>120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</cp:lastModifiedBy>
  <cp:lastPrinted>2008-06-02T09:43:06Z</cp:lastPrinted>
  <dcterms:created xsi:type="dcterms:W3CDTF">2005-07-26T12:56:27Z</dcterms:created>
  <dcterms:modified xsi:type="dcterms:W3CDTF">2009-04-06T14:07:26Z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