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5385" windowHeight="4965" firstSheet="2" activeTab="4"/>
  </bookViews>
  <sheets>
    <sheet name="RawData-Treatments" sheetId="1" r:id="rId1"/>
    <sheet name="RawData-UWWT " sheetId="2" r:id="rId2"/>
    <sheet name="ManipulatedData-Phosphorus" sheetId="3" r:id="rId3"/>
    <sheet name="ManipulatedData-Nitrogen" sheetId="4" r:id="rId4"/>
    <sheet name="Chart" sheetId="5" r:id="rId5"/>
  </sheets>
  <definedNames/>
  <calcPr fullCalcOnLoad="1"/>
</workbook>
</file>

<file path=xl/sharedStrings.xml><?xml version="1.0" encoding="utf-8"?>
<sst xmlns="http://schemas.openxmlformats.org/spreadsheetml/2006/main" count="149" uniqueCount="33">
  <si>
    <t>Denmark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</si>
  <si>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</si>
  <si>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</si>
  <si>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</si>
  <si>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</si>
  <si>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</si>
  <si>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</si>
  <si>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</si>
  <si>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</si>
  <si>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</si>
  <si>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</si>
  <si>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</si>
  <si>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</si>
  <si>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</si>
  <si>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</si>
  <si>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</si>
  <si>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Pop</t>
  </si>
  <si>
    <t>Primary</t>
  </si>
  <si>
    <t>Secondary</t>
  </si>
  <si>
    <t>Tertiary</t>
  </si>
  <si>
    <t>The Netherlands</t>
  </si>
  <si>
    <t>Sweden</t>
  </si>
  <si>
    <t>Norway</t>
  </si>
  <si>
    <t>Finland</t>
  </si>
  <si>
    <t>Population</t>
  </si>
  <si>
    <t xml:space="preserve"> </t>
  </si>
  <si>
    <t xml:space="preserve">Phosphorus discharge </t>
  </si>
  <si>
    <t>Nitrogen discharge</t>
  </si>
  <si>
    <t>Tertiary treatment</t>
  </si>
  <si>
    <t>Sum</t>
  </si>
  <si>
    <t>Index 1990=100</t>
  </si>
  <si>
    <t>% tertiary</t>
  </si>
  <si>
    <t>Tert. population</t>
  </si>
</sst>
</file>

<file path=xl/styles.xml><?xml version="1.0" encoding="utf-8"?>
<styleSheet xmlns="http://schemas.openxmlformats.org/spreadsheetml/2006/main">
  <numFmts count="3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#,##0.000"/>
    <numFmt numFmtId="184" formatCode="#,##0\ &quot;DKK&quot;;\-#,##0\ &quot;DKK&quot;"/>
    <numFmt numFmtId="185" formatCode="#,##0\ &quot;DKK&quot;;[Red]\-#,##0\ &quot;DKK&quot;"/>
    <numFmt numFmtId="186" formatCode="#,##0.00\ &quot;DKK&quot;;\-#,##0.00\ &quot;DKK&quot;"/>
    <numFmt numFmtId="187" formatCode="#,##0.00\ &quot;DKK&quot;;[Red]\-#,##0.00\ &quot;DKK&quot;"/>
    <numFmt numFmtId="188" formatCode="_-* #,##0\ &quot;DKK&quot;_-;\-* #,##0\ &quot;DKK&quot;_-;_-* &quot;-&quot;\ &quot;DKK&quot;_-;_-@_-"/>
    <numFmt numFmtId="189" formatCode="_-* #,##0\ _D_K_K_-;\-* #,##0\ _D_K_K_-;_-* &quot;-&quot;\ _D_K_K_-;_-@_-"/>
    <numFmt numFmtId="190" formatCode="_-* #,##0.00\ &quot;DKK&quot;_-;\-* #,##0.00\ &quot;DKK&quot;_-;_-* &quot;-&quot;??\ &quot;DKK&quot;_-;_-@_-"/>
    <numFmt numFmtId="191" formatCode="_-* #,##0.00\ _D_K_K_-;\-* #,##0.00\ _D_K_K_-;_-* &quot;-&quot;??\ _D_K_K_-;_-@_-"/>
  </numFmts>
  <fonts count="11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3" xfId="0" applyNumberFormat="1" applyFont="1" applyBorder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8" fillId="0" borderId="6" xfId="0" applyFont="1" applyBorder="1" applyAlignment="1">
      <alignment horizontal="right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/>
    </xf>
    <xf numFmtId="182" fontId="10" fillId="0" borderId="0" xfId="0" applyNumberFormat="1" applyFont="1" applyAlignment="1">
      <alignment/>
    </xf>
    <xf numFmtId="0" fontId="8" fillId="0" borderId="6" xfId="0" applyFont="1" applyBorder="1" applyAlignment="1">
      <alignment horizontal="right" vertical="top" wrapText="1"/>
    </xf>
    <xf numFmtId="183" fontId="0" fillId="0" borderId="0" xfId="0" applyNumberFormat="1" applyFont="1" applyAlignment="1">
      <alignment/>
    </xf>
    <xf numFmtId="178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Urban waste water treatment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675"/>
          <c:w val="0.9112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Chart!$A$5</c:f>
              <c:strCache>
                <c:ptCount val="1"/>
                <c:pt idx="0">
                  <c:v>Phosphorus discharge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Chart!$B$4:$K$4</c:f>
              <c:strCache/>
            </c:strRef>
          </c:cat>
          <c:val>
            <c:numRef>
              <c:f>Chart!$B$5:$K$5</c:f>
              <c:numCache/>
            </c:numRef>
          </c:val>
          <c:smooth val="0"/>
        </c:ser>
        <c:ser>
          <c:idx val="0"/>
          <c:order val="1"/>
          <c:tx>
            <c:strRef>
              <c:f>Chart!$A$6</c:f>
              <c:strCache>
                <c:ptCount val="1"/>
                <c:pt idx="0">
                  <c:v>Nitrogen discharge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Chart!$B$4:$K$4</c:f>
              <c:strCache/>
            </c:strRef>
          </c:cat>
          <c:val>
            <c:numRef>
              <c:f>Chart!$B$6:$K$6</c:f>
              <c:numCache/>
            </c:numRef>
          </c:val>
          <c:smooth val="0"/>
        </c:ser>
        <c:marker val="1"/>
        <c:axId val="16536481"/>
        <c:axId val="14610602"/>
      </c:lineChart>
      <c:lineChart>
        <c:grouping val="standard"/>
        <c:varyColors val="0"/>
        <c:ser>
          <c:idx val="2"/>
          <c:order val="2"/>
          <c:tx>
            <c:strRef>
              <c:f>Chart!$A$7</c:f>
              <c:strCache>
                <c:ptCount val="1"/>
                <c:pt idx="0">
                  <c:v>Tertiary treatment</c:v>
                </c:pt>
              </c:strCache>
            </c:strRef>
          </c:tx>
          <c:spPr>
            <a:ln w="38100">
              <a:solidFill>
                <a:srgbClr val="3399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Chart!$B$4:$K$4</c:f>
              <c:strCache/>
            </c:strRef>
          </c:cat>
          <c:val>
            <c:numRef>
              <c:f>Chart!$B$7:$K$7</c:f>
              <c:numCache/>
            </c:numRef>
          </c:val>
          <c:smooth val="0"/>
        </c:ser>
        <c:marker val="1"/>
        <c:axId val="64386555"/>
        <c:axId val="42608084"/>
      </c:line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4610602"/>
        <c:crosses val="autoZero"/>
        <c:auto val="0"/>
        <c:lblOffset val="100"/>
        <c:tickLblSkip val="2"/>
        <c:noMultiLvlLbl val="0"/>
      </c:catAx>
      <c:valAx>
        <c:axId val="146106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1990=100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536481"/>
        <c:crossesAt val="1"/>
        <c:crossBetween val="between"/>
        <c:dispUnits/>
        <c:majorUnit val="20"/>
      </c:valAx>
      <c:catAx>
        <c:axId val="64386555"/>
        <c:scaling>
          <c:orientation val="minMax"/>
        </c:scaling>
        <c:axPos val="b"/>
        <c:delete val="1"/>
        <c:majorTickMark val="in"/>
        <c:minorTickMark val="none"/>
        <c:tickLblPos val="nextTo"/>
        <c:crossAx val="42608084"/>
        <c:crosses val="autoZero"/>
        <c:auto val="0"/>
        <c:lblOffset val="100"/>
        <c:noMultiLvlLbl val="0"/>
      </c:catAx>
      <c:valAx>
        <c:axId val="426080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% of population</a:t>
                </a:r>
              </a:p>
            </c:rich>
          </c:tx>
          <c:layout/>
          <c:overlay val="0"/>
          <c:spPr>
            <a:solidFill>
              <a:srgbClr val="339966"/>
            </a:solidFill>
            <a:ln w="3175"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386555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1"/>
          <c:y val="0.6425"/>
          <c:w val="0.51775"/>
          <c:h val="0.22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142875</xdr:rowOff>
    </xdr:from>
    <xdr:to>
      <xdr:col>9</xdr:col>
      <xdr:colOff>152400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333625" y="1438275"/>
        <a:ext cx="33051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79"/>
  <sheetViews>
    <sheetView workbookViewId="0" topLeftCell="A1">
      <selection activeCell="A1" sqref="A1"/>
    </sheetView>
  </sheetViews>
  <sheetFormatPr defaultColWidth="9.140625" defaultRowHeight="12.75"/>
  <sheetData>
    <row r="4" spans="4:8" ht="12.75">
      <c r="D4" s="9" t="s">
        <v>16</v>
      </c>
      <c r="E4" t="s">
        <v>17</v>
      </c>
      <c r="F4" t="s">
        <v>18</v>
      </c>
      <c r="H4" t="s">
        <v>19</v>
      </c>
    </row>
    <row r="5" spans="1:8" ht="12.75">
      <c r="A5" t="s">
        <v>0</v>
      </c>
      <c r="B5" s="1" t="s">
        <v>1</v>
      </c>
      <c r="C5" s="1"/>
      <c r="D5" s="2">
        <v>4907</v>
      </c>
      <c r="E5" s="3">
        <v>25</v>
      </c>
      <c r="F5" s="3">
        <v>23</v>
      </c>
      <c r="G5" s="3"/>
      <c r="H5" s="3">
        <v>0</v>
      </c>
    </row>
    <row r="6" spans="2:8" ht="12.75">
      <c r="B6" s="4" t="s">
        <v>2</v>
      </c>
      <c r="C6" s="4"/>
      <c r="D6" s="5">
        <v>5054</v>
      </c>
      <c r="E6" s="6">
        <v>22</v>
      </c>
      <c r="F6" s="6">
        <v>33</v>
      </c>
      <c r="G6" s="6"/>
      <c r="H6" s="6">
        <v>2</v>
      </c>
    </row>
    <row r="7" spans="2:8" ht="12.75">
      <c r="B7" s="4" t="s">
        <v>3</v>
      </c>
      <c r="C7" s="4"/>
      <c r="D7" s="5">
        <v>5122</v>
      </c>
      <c r="E7" s="6"/>
      <c r="F7" s="6"/>
      <c r="G7" s="6"/>
      <c r="H7" s="6"/>
    </row>
    <row r="8" spans="2:10" ht="12.75">
      <c r="B8" s="4" t="s">
        <v>4</v>
      </c>
      <c r="C8" s="4"/>
      <c r="D8" s="5">
        <v>5111</v>
      </c>
      <c r="E8" s="6">
        <v>16</v>
      </c>
      <c r="F8" s="6">
        <v>58</v>
      </c>
      <c r="G8" s="6"/>
      <c r="H8" s="6">
        <v>4</v>
      </c>
      <c r="J8">
        <f>H8*D8*10</f>
        <v>204440</v>
      </c>
    </row>
    <row r="9" spans="2:10" ht="12.75">
      <c r="B9" s="4" t="s">
        <v>5</v>
      </c>
      <c r="C9" s="4"/>
      <c r="D9" s="5">
        <v>5135</v>
      </c>
      <c r="E9" s="6">
        <v>14</v>
      </c>
      <c r="F9" s="6">
        <v>42</v>
      </c>
      <c r="G9" s="6"/>
      <c r="H9" s="6">
        <v>29</v>
      </c>
      <c r="J9">
        <f aca="true" t="shared" si="0" ref="J9:J17">H9*D9*10</f>
        <v>1489150</v>
      </c>
    </row>
    <row r="10" spans="2:10" ht="12.75">
      <c r="B10" s="4" t="s">
        <v>6</v>
      </c>
      <c r="C10" s="4"/>
      <c r="D10" s="5">
        <v>5147</v>
      </c>
      <c r="E10" s="6">
        <v>11</v>
      </c>
      <c r="F10" s="6">
        <v>43</v>
      </c>
      <c r="G10" s="6"/>
      <c r="H10" s="6">
        <v>32</v>
      </c>
      <c r="J10">
        <f t="shared" si="0"/>
        <v>1647040</v>
      </c>
    </row>
    <row r="11" spans="2:10" ht="12.75">
      <c r="B11" s="4" t="s">
        <v>7</v>
      </c>
      <c r="C11" s="4"/>
      <c r="D11" s="5">
        <v>5162</v>
      </c>
      <c r="E11" s="6">
        <v>7</v>
      </c>
      <c r="F11" s="6">
        <v>33</v>
      </c>
      <c r="G11" s="6"/>
      <c r="H11" s="6">
        <v>45</v>
      </c>
      <c r="J11">
        <f t="shared" si="0"/>
        <v>2322900</v>
      </c>
    </row>
    <row r="12" spans="2:10" ht="12.75">
      <c r="B12" s="4" t="s">
        <v>8</v>
      </c>
      <c r="C12" s="4"/>
      <c r="D12" s="5">
        <v>5181</v>
      </c>
      <c r="E12" s="6">
        <v>4</v>
      </c>
      <c r="F12" s="6">
        <v>23</v>
      </c>
      <c r="G12" s="6"/>
      <c r="H12" s="6">
        <v>58</v>
      </c>
      <c r="J12">
        <f t="shared" si="0"/>
        <v>3004980</v>
      </c>
    </row>
    <row r="13" spans="2:10" ht="12.75">
      <c r="B13" s="4" t="s">
        <v>9</v>
      </c>
      <c r="C13" s="4"/>
      <c r="D13" s="5">
        <v>5197</v>
      </c>
      <c r="E13" s="6">
        <v>3</v>
      </c>
      <c r="F13" s="6">
        <v>17</v>
      </c>
      <c r="G13" s="6"/>
      <c r="H13" s="6">
        <v>66</v>
      </c>
      <c r="J13">
        <f t="shared" si="0"/>
        <v>3430020</v>
      </c>
    </row>
    <row r="14" spans="2:10" ht="12.75">
      <c r="B14" s="4" t="s">
        <v>10</v>
      </c>
      <c r="C14" s="4"/>
      <c r="D14" s="5">
        <v>5216</v>
      </c>
      <c r="E14" s="6">
        <v>2</v>
      </c>
      <c r="F14" s="6">
        <v>15</v>
      </c>
      <c r="G14" s="6"/>
      <c r="H14" s="6">
        <v>70</v>
      </c>
      <c r="J14">
        <f t="shared" si="0"/>
        <v>3651200</v>
      </c>
    </row>
    <row r="15" spans="2:10" ht="12.75">
      <c r="B15" s="4" t="s">
        <v>11</v>
      </c>
      <c r="C15" s="4"/>
      <c r="D15" s="5">
        <v>5251</v>
      </c>
      <c r="E15" s="6">
        <v>2</v>
      </c>
      <c r="F15" s="6">
        <v>14</v>
      </c>
      <c r="G15" s="6"/>
      <c r="H15" s="6">
        <v>72</v>
      </c>
      <c r="J15">
        <f t="shared" si="0"/>
        <v>3780720</v>
      </c>
    </row>
    <row r="16" spans="2:10" ht="12.75">
      <c r="B16" s="4" t="s">
        <v>12</v>
      </c>
      <c r="C16" s="4"/>
      <c r="D16" s="5">
        <v>5275</v>
      </c>
      <c r="E16" s="6">
        <v>2</v>
      </c>
      <c r="F16" s="6">
        <v>3</v>
      </c>
      <c r="G16" s="6"/>
      <c r="H16" s="6">
        <v>83</v>
      </c>
      <c r="J16">
        <f t="shared" si="0"/>
        <v>4378250</v>
      </c>
    </row>
    <row r="17" spans="2:10" ht="12.75">
      <c r="B17" s="4" t="s">
        <v>13</v>
      </c>
      <c r="C17" s="4"/>
      <c r="D17" s="5">
        <v>5295</v>
      </c>
      <c r="E17" s="6">
        <v>2</v>
      </c>
      <c r="F17" s="6">
        <v>3</v>
      </c>
      <c r="G17" s="6"/>
      <c r="H17" s="6">
        <v>84</v>
      </c>
      <c r="J17">
        <f t="shared" si="0"/>
        <v>4447800</v>
      </c>
    </row>
    <row r="18" spans="2:8" ht="12.75">
      <c r="B18" s="4" t="s">
        <v>14</v>
      </c>
      <c r="C18" s="4"/>
      <c r="D18" s="5"/>
      <c r="E18" s="6"/>
      <c r="F18" s="6"/>
      <c r="G18" s="6"/>
      <c r="H18" s="6"/>
    </row>
    <row r="19" spans="2:8" ht="12.75">
      <c r="B19" s="7" t="s">
        <v>15</v>
      </c>
      <c r="C19" s="4"/>
      <c r="D19" s="1"/>
      <c r="E19" s="8"/>
      <c r="F19" s="8"/>
      <c r="G19" s="8"/>
      <c r="H19" s="8"/>
    </row>
    <row r="20" spans="1:8" ht="12.75">
      <c r="A20" t="s">
        <v>20</v>
      </c>
      <c r="B20" s="1" t="s">
        <v>1</v>
      </c>
      <c r="C20" s="1"/>
      <c r="D20" s="2">
        <v>12958</v>
      </c>
      <c r="E20" s="3">
        <v>15</v>
      </c>
      <c r="F20" s="3">
        <v>29</v>
      </c>
      <c r="G20" s="3"/>
      <c r="H20" s="3">
        <v>0</v>
      </c>
    </row>
    <row r="21" spans="2:8" ht="12.75">
      <c r="B21" s="4" t="s">
        <v>2</v>
      </c>
      <c r="C21" s="4"/>
      <c r="D21" s="5">
        <v>13599</v>
      </c>
      <c r="E21" s="6">
        <v>10</v>
      </c>
      <c r="F21" s="6">
        <v>38</v>
      </c>
      <c r="G21" s="6"/>
      <c r="H21" s="6">
        <v>0</v>
      </c>
    </row>
    <row r="22" spans="2:8" ht="12.75">
      <c r="B22" s="4" t="s">
        <v>3</v>
      </c>
      <c r="C22" s="4"/>
      <c r="D22" s="5">
        <v>14091</v>
      </c>
      <c r="E22" s="6">
        <v>8</v>
      </c>
      <c r="F22" s="6">
        <v>62</v>
      </c>
      <c r="G22" s="6"/>
      <c r="H22" s="6">
        <v>3</v>
      </c>
    </row>
    <row r="23" spans="2:8" ht="12.75">
      <c r="B23" s="4" t="s">
        <v>4</v>
      </c>
      <c r="C23" s="4"/>
      <c r="D23" s="5">
        <v>14454</v>
      </c>
      <c r="E23" s="6">
        <v>8</v>
      </c>
      <c r="F23" s="6">
        <v>74</v>
      </c>
      <c r="G23" s="6"/>
      <c r="H23" s="6">
        <v>4</v>
      </c>
    </row>
    <row r="24" spans="2:8" ht="12.75">
      <c r="B24" s="4" t="s">
        <v>5</v>
      </c>
      <c r="C24" s="4"/>
      <c r="D24" s="5">
        <v>14893</v>
      </c>
      <c r="E24" s="6">
        <v>1</v>
      </c>
      <c r="F24" s="6">
        <v>84</v>
      </c>
      <c r="G24" s="6"/>
      <c r="H24" s="6">
        <v>8</v>
      </c>
    </row>
    <row r="25" spans="2:8" ht="12.75">
      <c r="B25" s="4" t="s">
        <v>6</v>
      </c>
      <c r="C25" s="4"/>
      <c r="D25" s="5">
        <v>15010</v>
      </c>
      <c r="E25" s="6">
        <v>1</v>
      </c>
      <c r="F25" s="6">
        <v>82</v>
      </c>
      <c r="G25" s="6"/>
      <c r="H25" s="6">
        <v>11</v>
      </c>
    </row>
    <row r="26" spans="2:8" ht="12.75">
      <c r="B26" s="4" t="s">
        <v>7</v>
      </c>
      <c r="C26" s="4"/>
      <c r="D26" s="5">
        <v>15129</v>
      </c>
      <c r="E26" s="6">
        <v>1</v>
      </c>
      <c r="F26" s="6">
        <v>80</v>
      </c>
      <c r="G26" s="6"/>
      <c r="H26" s="6">
        <v>14</v>
      </c>
    </row>
    <row r="27" spans="2:8" ht="12.75">
      <c r="B27" s="4" t="s">
        <v>8</v>
      </c>
      <c r="C27" s="4"/>
      <c r="D27" s="5">
        <v>15288</v>
      </c>
      <c r="E27" s="6">
        <v>1</v>
      </c>
      <c r="F27" s="6">
        <v>76</v>
      </c>
      <c r="G27" s="6"/>
      <c r="H27" s="6">
        <v>19</v>
      </c>
    </row>
    <row r="28" spans="2:8" ht="12.75">
      <c r="B28" s="4" t="s">
        <v>9</v>
      </c>
      <c r="C28" s="4"/>
      <c r="D28" s="5">
        <v>15382</v>
      </c>
      <c r="E28" s="6">
        <v>0</v>
      </c>
      <c r="F28" s="6">
        <v>68</v>
      </c>
      <c r="G28" s="6"/>
      <c r="H28" s="6">
        <v>28</v>
      </c>
    </row>
    <row r="29" spans="2:8" ht="12.75">
      <c r="B29" s="4" t="s">
        <v>10</v>
      </c>
      <c r="C29" s="4"/>
      <c r="D29" s="5">
        <v>15459</v>
      </c>
      <c r="E29" s="6">
        <v>0</v>
      </c>
      <c r="F29" s="6">
        <v>44</v>
      </c>
      <c r="G29" s="6"/>
      <c r="H29" s="6">
        <v>52</v>
      </c>
    </row>
    <row r="30" spans="2:8" ht="12.75">
      <c r="B30" s="4" t="s">
        <v>11</v>
      </c>
      <c r="C30" s="4"/>
      <c r="D30" s="5">
        <v>15531</v>
      </c>
      <c r="E30" s="6">
        <v>0</v>
      </c>
      <c r="F30" s="6">
        <v>42</v>
      </c>
      <c r="G30" s="6"/>
      <c r="H30" s="6">
        <v>55</v>
      </c>
    </row>
    <row r="31" spans="2:8" ht="12.75">
      <c r="B31" s="4" t="s">
        <v>12</v>
      </c>
      <c r="C31" s="4"/>
      <c r="D31" s="5">
        <v>15611</v>
      </c>
      <c r="E31" s="6">
        <v>0</v>
      </c>
      <c r="F31" s="6">
        <v>32</v>
      </c>
      <c r="G31" s="6"/>
      <c r="H31" s="6">
        <v>66</v>
      </c>
    </row>
    <row r="32" spans="2:8" ht="12.75">
      <c r="B32" s="4" t="s">
        <v>13</v>
      </c>
      <c r="C32" s="4"/>
      <c r="D32" s="5">
        <v>15707</v>
      </c>
      <c r="E32" s="6">
        <v>0</v>
      </c>
      <c r="F32" s="6">
        <v>20</v>
      </c>
      <c r="G32" s="6"/>
      <c r="H32" s="6">
        <v>78</v>
      </c>
    </row>
    <row r="33" spans="2:8" ht="12.75">
      <c r="B33" s="4" t="s">
        <v>14</v>
      </c>
      <c r="C33" s="4"/>
      <c r="D33" s="5">
        <v>15804</v>
      </c>
      <c r="E33" s="6">
        <v>0</v>
      </c>
      <c r="F33" s="6"/>
      <c r="G33" s="6"/>
      <c r="H33" s="6"/>
    </row>
    <row r="34" spans="2:8" ht="12.75">
      <c r="B34" s="7" t="s">
        <v>15</v>
      </c>
      <c r="C34" s="4"/>
      <c r="D34" s="1"/>
      <c r="E34" s="8"/>
      <c r="F34" s="8"/>
      <c r="G34" s="8"/>
      <c r="H34" s="8"/>
    </row>
    <row r="35" spans="1:7" ht="12.75">
      <c r="A35" t="s">
        <v>21</v>
      </c>
      <c r="B35" s="1" t="s">
        <v>1</v>
      </c>
      <c r="C35" s="2">
        <v>8004</v>
      </c>
      <c r="D35" s="3">
        <v>63</v>
      </c>
      <c r="E35" s="3">
        <v>19</v>
      </c>
      <c r="F35" s="3">
        <v>41</v>
      </c>
      <c r="G35" s="3">
        <v>3</v>
      </c>
    </row>
    <row r="36" spans="2:7" ht="12.75">
      <c r="B36" s="4" t="s">
        <v>2</v>
      </c>
      <c r="C36" s="5">
        <v>8177</v>
      </c>
      <c r="D36" s="6">
        <v>81</v>
      </c>
      <c r="E36" s="6">
        <v>3</v>
      </c>
      <c r="F36" s="6">
        <v>28</v>
      </c>
      <c r="G36" s="6">
        <v>50</v>
      </c>
    </row>
    <row r="37" spans="2:7" ht="12.75">
      <c r="B37" s="4" t="s">
        <v>3</v>
      </c>
      <c r="C37" s="5">
        <v>8303</v>
      </c>
      <c r="D37" s="6">
        <v>82</v>
      </c>
      <c r="E37" s="6">
        <v>1</v>
      </c>
      <c r="F37" s="6">
        <v>20</v>
      </c>
      <c r="G37" s="6">
        <v>61</v>
      </c>
    </row>
    <row r="38" spans="2:7" ht="12.75">
      <c r="B38" s="4" t="s">
        <v>4</v>
      </c>
      <c r="C38" s="5">
        <v>8343</v>
      </c>
      <c r="D38" s="6">
        <v>94</v>
      </c>
      <c r="E38" s="6">
        <v>1</v>
      </c>
      <c r="F38" s="6">
        <v>11</v>
      </c>
      <c r="G38" s="6">
        <v>82</v>
      </c>
    </row>
    <row r="39" spans="2:7" ht="12.75">
      <c r="B39" s="4" t="s">
        <v>5</v>
      </c>
      <c r="C39" s="5">
        <v>8527</v>
      </c>
      <c r="D39" s="6">
        <v>94</v>
      </c>
      <c r="E39" s="6">
        <v>0</v>
      </c>
      <c r="F39" s="6">
        <v>9</v>
      </c>
      <c r="G39" s="6">
        <v>85</v>
      </c>
    </row>
    <row r="40" spans="2:7" ht="12.75">
      <c r="B40" s="4" t="s">
        <v>6</v>
      </c>
      <c r="C40" s="5">
        <v>8591</v>
      </c>
      <c r="D40" s="6">
        <v>94</v>
      </c>
      <c r="E40" s="6">
        <v>0</v>
      </c>
      <c r="F40" s="6">
        <v>8</v>
      </c>
      <c r="G40" s="6">
        <v>86</v>
      </c>
    </row>
    <row r="41" spans="2:7" ht="12.75">
      <c r="B41" s="4" t="s">
        <v>7</v>
      </c>
      <c r="C41" s="5">
        <v>8644</v>
      </c>
      <c r="D41" s="6">
        <v>95</v>
      </c>
      <c r="E41" s="6">
        <v>0</v>
      </c>
      <c r="F41" s="6">
        <v>7</v>
      </c>
      <c r="G41" s="6">
        <v>88</v>
      </c>
    </row>
    <row r="42" spans="2:7" ht="12.75">
      <c r="B42" s="4" t="s">
        <v>8</v>
      </c>
      <c r="C42" s="5">
        <v>8692</v>
      </c>
      <c r="D42" s="6"/>
      <c r="E42" s="6"/>
      <c r="F42" s="6"/>
      <c r="G42" s="6"/>
    </row>
    <row r="43" spans="2:7" ht="12.75">
      <c r="B43" s="4" t="s">
        <v>9</v>
      </c>
      <c r="C43" s="5">
        <v>8745</v>
      </c>
      <c r="D43" s="6"/>
      <c r="E43" s="6"/>
      <c r="F43" s="6"/>
      <c r="G43" s="6"/>
    </row>
    <row r="44" spans="2:7" ht="12.75">
      <c r="B44" s="4" t="s">
        <v>10</v>
      </c>
      <c r="C44" s="5">
        <v>8827</v>
      </c>
      <c r="D44" s="6">
        <v>93</v>
      </c>
      <c r="E44" s="6">
        <v>0</v>
      </c>
      <c r="F44" s="6">
        <v>6</v>
      </c>
      <c r="G44" s="6">
        <v>87</v>
      </c>
    </row>
    <row r="45" spans="2:7" ht="12.75">
      <c r="B45" s="4" t="s">
        <v>11</v>
      </c>
      <c r="C45" s="5">
        <v>8844</v>
      </c>
      <c r="D45" s="6"/>
      <c r="E45" s="6"/>
      <c r="F45" s="6"/>
      <c r="G45" s="6"/>
    </row>
    <row r="46" spans="2:7" ht="12.75">
      <c r="B46" s="4" t="s">
        <v>12</v>
      </c>
      <c r="C46" s="5">
        <v>8847</v>
      </c>
      <c r="D46" s="6"/>
      <c r="E46" s="6"/>
      <c r="F46" s="6"/>
      <c r="G46" s="6"/>
    </row>
    <row r="47" spans="2:7" ht="12.75">
      <c r="B47" s="4" t="s">
        <v>13</v>
      </c>
      <c r="C47" s="5">
        <v>8854</v>
      </c>
      <c r="D47" s="6">
        <v>93</v>
      </c>
      <c r="E47" s="6">
        <v>0</v>
      </c>
      <c r="F47" s="6">
        <v>6</v>
      </c>
      <c r="G47" s="6">
        <v>87</v>
      </c>
    </row>
    <row r="48" spans="2:7" ht="12.75">
      <c r="B48" s="4" t="s">
        <v>14</v>
      </c>
      <c r="C48" s="5">
        <v>8861</v>
      </c>
      <c r="D48" s="6"/>
      <c r="E48" s="6"/>
      <c r="F48" s="6"/>
      <c r="G48" s="6"/>
    </row>
    <row r="49" spans="2:7" ht="12.75">
      <c r="B49" s="7" t="s">
        <v>15</v>
      </c>
      <c r="C49" s="10"/>
      <c r="D49" s="11"/>
      <c r="E49" s="11"/>
      <c r="F49" s="11"/>
      <c r="G49" s="11"/>
    </row>
    <row r="50" spans="1:7" ht="12.75">
      <c r="A50" t="s">
        <v>22</v>
      </c>
      <c r="B50" s="1" t="s">
        <v>1</v>
      </c>
      <c r="C50" s="2">
        <v>3863</v>
      </c>
      <c r="D50" s="3">
        <v>21</v>
      </c>
      <c r="E50" s="3">
        <v>1</v>
      </c>
      <c r="F50" s="3">
        <v>0</v>
      </c>
      <c r="G50" s="3">
        <v>20</v>
      </c>
    </row>
    <row r="51" spans="2:7" ht="12.75">
      <c r="B51" s="4" t="s">
        <v>2</v>
      </c>
      <c r="C51" s="5">
        <v>3998</v>
      </c>
      <c r="D51" s="6">
        <v>27</v>
      </c>
      <c r="E51" s="6">
        <v>1</v>
      </c>
      <c r="F51" s="6">
        <v>1</v>
      </c>
      <c r="G51" s="6">
        <v>25</v>
      </c>
    </row>
    <row r="52" spans="2:7" ht="12.75">
      <c r="B52" s="4" t="s">
        <v>3</v>
      </c>
      <c r="C52" s="5">
        <v>4079</v>
      </c>
      <c r="D52" s="6">
        <v>34</v>
      </c>
      <c r="E52" s="6">
        <v>7</v>
      </c>
      <c r="F52" s="6">
        <v>1</v>
      </c>
      <c r="G52" s="6">
        <v>26</v>
      </c>
    </row>
    <row r="53" spans="2:7" ht="12.75">
      <c r="B53" s="4" t="s">
        <v>4</v>
      </c>
      <c r="C53" s="5">
        <v>4146</v>
      </c>
      <c r="D53" s="6">
        <v>42</v>
      </c>
      <c r="E53" s="6">
        <v>8</v>
      </c>
      <c r="F53" s="6">
        <v>1</v>
      </c>
      <c r="G53" s="6">
        <v>33</v>
      </c>
    </row>
    <row r="54" spans="2:7" ht="12.75">
      <c r="B54" s="4" t="s">
        <v>5</v>
      </c>
      <c r="C54" s="5">
        <v>4233</v>
      </c>
      <c r="D54" s="6">
        <v>57</v>
      </c>
      <c r="E54" s="6">
        <v>13</v>
      </c>
      <c r="F54" s="6">
        <v>1</v>
      </c>
      <c r="G54" s="6">
        <v>43</v>
      </c>
    </row>
    <row r="55" spans="2:7" ht="12.75">
      <c r="B55" s="4" t="s">
        <v>6</v>
      </c>
      <c r="C55" s="5">
        <v>4250</v>
      </c>
      <c r="D55" s="6">
        <v>60</v>
      </c>
      <c r="E55" s="6">
        <v>14</v>
      </c>
      <c r="F55" s="6">
        <v>1</v>
      </c>
      <c r="G55" s="6">
        <v>45</v>
      </c>
    </row>
    <row r="56" spans="2:7" ht="12.75">
      <c r="B56" s="4" t="s">
        <v>7</v>
      </c>
      <c r="C56" s="5">
        <v>4274</v>
      </c>
      <c r="D56" s="6">
        <v>63</v>
      </c>
      <c r="E56" s="6">
        <v>15</v>
      </c>
      <c r="F56" s="6">
        <v>1</v>
      </c>
      <c r="G56" s="6">
        <v>47</v>
      </c>
    </row>
    <row r="57" spans="2:7" ht="12.75">
      <c r="B57" s="4" t="s">
        <v>8</v>
      </c>
      <c r="C57" s="5">
        <v>4300</v>
      </c>
      <c r="D57" s="6">
        <v>66</v>
      </c>
      <c r="E57" s="6">
        <v>16</v>
      </c>
      <c r="F57" s="6">
        <v>1</v>
      </c>
      <c r="G57" s="6">
        <v>49</v>
      </c>
    </row>
    <row r="58" spans="2:7" ht="12.75">
      <c r="B58" s="4" t="s">
        <v>9</v>
      </c>
      <c r="C58" s="5">
        <v>4325</v>
      </c>
      <c r="D58" s="6">
        <v>66</v>
      </c>
      <c r="E58" s="6">
        <v>17</v>
      </c>
      <c r="F58" s="6">
        <v>1</v>
      </c>
      <c r="G58" s="6">
        <v>48</v>
      </c>
    </row>
    <row r="59" spans="2:7" ht="12.75">
      <c r="B59" s="4" t="s">
        <v>10</v>
      </c>
      <c r="C59" s="5">
        <v>4348</v>
      </c>
      <c r="D59" s="6">
        <v>67</v>
      </c>
      <c r="E59" s="6">
        <v>15</v>
      </c>
      <c r="F59" s="6">
        <v>1</v>
      </c>
      <c r="G59" s="6">
        <v>51</v>
      </c>
    </row>
    <row r="60" spans="2:7" ht="12.75">
      <c r="B60" s="4" t="s">
        <v>11</v>
      </c>
      <c r="C60" s="5">
        <v>4370</v>
      </c>
      <c r="D60" s="6">
        <v>67</v>
      </c>
      <c r="E60" s="6">
        <v>15</v>
      </c>
      <c r="F60" s="6">
        <v>1</v>
      </c>
      <c r="G60" s="6">
        <v>51</v>
      </c>
    </row>
    <row r="61" spans="2:7" ht="12.75">
      <c r="B61" s="4" t="s">
        <v>12</v>
      </c>
      <c r="C61" s="5">
        <v>4393</v>
      </c>
      <c r="D61" s="6">
        <v>70</v>
      </c>
      <c r="E61" s="6">
        <v>18</v>
      </c>
      <c r="F61" s="6">
        <v>1</v>
      </c>
      <c r="G61" s="6">
        <v>51</v>
      </c>
    </row>
    <row r="62" spans="2:7" ht="12.75">
      <c r="B62" s="4" t="s">
        <v>13</v>
      </c>
      <c r="C62" s="5">
        <v>4418</v>
      </c>
      <c r="D62" s="6">
        <v>73</v>
      </c>
      <c r="E62" s="6">
        <v>21</v>
      </c>
      <c r="F62" s="6">
        <v>1</v>
      </c>
      <c r="G62" s="6">
        <v>51</v>
      </c>
    </row>
    <row r="63" spans="2:7" ht="12.75">
      <c r="B63" s="4" t="s">
        <v>14</v>
      </c>
      <c r="C63" s="5">
        <v>4445</v>
      </c>
      <c r="D63" s="6">
        <v>73</v>
      </c>
      <c r="E63" s="6">
        <v>21</v>
      </c>
      <c r="F63" s="6">
        <v>1</v>
      </c>
      <c r="G63" s="6">
        <v>51</v>
      </c>
    </row>
    <row r="64" spans="2:7" ht="12.75">
      <c r="B64" s="7" t="s">
        <v>15</v>
      </c>
      <c r="C64" s="1"/>
      <c r="D64" s="8"/>
      <c r="E64" s="8"/>
      <c r="F64" s="8"/>
      <c r="G64" s="8"/>
    </row>
    <row r="65" spans="1:7" ht="12.75">
      <c r="A65" t="s">
        <v>23</v>
      </c>
      <c r="B65" s="1" t="s">
        <v>1</v>
      </c>
      <c r="C65" s="2">
        <v>4607</v>
      </c>
      <c r="D65" s="3">
        <v>27</v>
      </c>
      <c r="E65" s="3">
        <v>16</v>
      </c>
      <c r="F65" s="3">
        <v>11</v>
      </c>
      <c r="G65" s="3">
        <v>0</v>
      </c>
    </row>
    <row r="66" spans="2:7" ht="12.75">
      <c r="B66" s="4" t="s">
        <v>2</v>
      </c>
      <c r="C66" s="5">
        <v>4716</v>
      </c>
      <c r="D66" s="6">
        <v>31</v>
      </c>
      <c r="E66" s="6">
        <v>7</v>
      </c>
      <c r="F66" s="6">
        <v>7</v>
      </c>
      <c r="G66" s="6">
        <v>17</v>
      </c>
    </row>
    <row r="67" spans="2:7" ht="12.75">
      <c r="B67" s="4" t="s">
        <v>3</v>
      </c>
      <c r="C67" s="5">
        <v>4764</v>
      </c>
      <c r="D67" s="6">
        <v>65</v>
      </c>
      <c r="E67" s="6">
        <v>4</v>
      </c>
      <c r="F67" s="6">
        <v>1</v>
      </c>
      <c r="G67" s="6">
        <v>59</v>
      </c>
    </row>
    <row r="68" spans="2:7" ht="12.75">
      <c r="B68" s="4" t="s">
        <v>4</v>
      </c>
      <c r="C68" s="5">
        <v>4911</v>
      </c>
      <c r="D68" s="6">
        <v>72</v>
      </c>
      <c r="E68" s="6"/>
      <c r="F68" s="6"/>
      <c r="G68" s="6"/>
    </row>
    <row r="69" spans="2:7" ht="12.75">
      <c r="B69" s="4" t="s">
        <v>5</v>
      </c>
      <c r="C69" s="5">
        <v>4998</v>
      </c>
      <c r="D69" s="6">
        <v>76</v>
      </c>
      <c r="E69" s="6">
        <v>0</v>
      </c>
      <c r="F69" s="6">
        <v>0</v>
      </c>
      <c r="G69" s="6">
        <v>76</v>
      </c>
    </row>
    <row r="70" spans="2:7" ht="12.75">
      <c r="B70" s="4" t="s">
        <v>6</v>
      </c>
      <c r="C70" s="5">
        <v>5031</v>
      </c>
      <c r="D70" s="6">
        <v>76</v>
      </c>
      <c r="E70" s="6">
        <v>0</v>
      </c>
      <c r="F70" s="6">
        <v>0</v>
      </c>
      <c r="G70" s="6">
        <v>76</v>
      </c>
    </row>
    <row r="71" spans="2:7" ht="12.75">
      <c r="B71" s="4" t="s">
        <v>7</v>
      </c>
      <c r="C71" s="5">
        <v>5053</v>
      </c>
      <c r="D71" s="6">
        <v>77</v>
      </c>
      <c r="E71" s="6">
        <v>0</v>
      </c>
      <c r="F71" s="6">
        <v>0</v>
      </c>
      <c r="G71" s="6">
        <v>77</v>
      </c>
    </row>
    <row r="72" spans="2:7" ht="12.75">
      <c r="B72" s="4" t="s">
        <v>8</v>
      </c>
      <c r="C72" s="5">
        <v>5053</v>
      </c>
      <c r="D72" s="6">
        <v>77</v>
      </c>
      <c r="E72" s="6">
        <v>0</v>
      </c>
      <c r="F72" s="6">
        <v>0</v>
      </c>
      <c r="G72" s="6">
        <v>77</v>
      </c>
    </row>
    <row r="73" spans="2:7" ht="12.75">
      <c r="B73" s="4" t="s">
        <v>9</v>
      </c>
      <c r="C73" s="5">
        <v>5099</v>
      </c>
      <c r="D73" s="6">
        <v>77</v>
      </c>
      <c r="E73" s="6">
        <v>0</v>
      </c>
      <c r="F73" s="6">
        <v>0</v>
      </c>
      <c r="G73" s="6">
        <v>77</v>
      </c>
    </row>
    <row r="74" spans="2:7" ht="12.75">
      <c r="B74" s="4" t="s">
        <v>10</v>
      </c>
      <c r="C74" s="5">
        <v>5117</v>
      </c>
      <c r="D74" s="6">
        <v>77</v>
      </c>
      <c r="E74" s="6">
        <v>0</v>
      </c>
      <c r="F74" s="6">
        <v>0</v>
      </c>
      <c r="G74" s="6">
        <v>77</v>
      </c>
    </row>
    <row r="75" spans="2:7" ht="12.75">
      <c r="B75" s="4" t="s">
        <v>11</v>
      </c>
      <c r="C75" s="5">
        <v>5132</v>
      </c>
      <c r="D75" s="6">
        <v>78</v>
      </c>
      <c r="E75" s="6">
        <v>0</v>
      </c>
      <c r="F75" s="6">
        <v>0</v>
      </c>
      <c r="G75" s="6">
        <v>78</v>
      </c>
    </row>
    <row r="76" spans="2:7" ht="12.75">
      <c r="B76" s="4" t="s">
        <v>12</v>
      </c>
      <c r="C76" s="5">
        <v>5147</v>
      </c>
      <c r="D76" s="6">
        <v>78</v>
      </c>
      <c r="E76" s="6">
        <v>0</v>
      </c>
      <c r="F76" s="6">
        <v>0</v>
      </c>
      <c r="G76" s="6">
        <v>78</v>
      </c>
    </row>
    <row r="77" spans="2:7" ht="12.75">
      <c r="B77" s="4" t="s">
        <v>13</v>
      </c>
      <c r="C77" s="5">
        <v>5160</v>
      </c>
      <c r="D77" s="6">
        <v>79</v>
      </c>
      <c r="E77" s="6">
        <v>0</v>
      </c>
      <c r="F77" s="6">
        <v>0</v>
      </c>
      <c r="G77" s="6">
        <v>79</v>
      </c>
    </row>
    <row r="78" spans="2:7" ht="12.75">
      <c r="B78" s="4" t="s">
        <v>14</v>
      </c>
      <c r="C78" s="5">
        <v>5171</v>
      </c>
      <c r="D78" s="6">
        <v>80</v>
      </c>
      <c r="E78" s="6">
        <v>0</v>
      </c>
      <c r="F78" s="6">
        <v>0</v>
      </c>
      <c r="G78" s="6">
        <v>80</v>
      </c>
    </row>
    <row r="79" spans="2:7" ht="12.75">
      <c r="B79" s="7" t="s">
        <v>15</v>
      </c>
      <c r="C79" s="1"/>
      <c r="D79" s="8"/>
      <c r="E79" s="8"/>
      <c r="F79" s="8"/>
      <c r="G79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O29"/>
  <sheetViews>
    <sheetView workbookViewId="0" topLeftCell="A1">
      <selection activeCell="A22" sqref="A22"/>
    </sheetView>
  </sheetViews>
  <sheetFormatPr defaultColWidth="9.140625" defaultRowHeight="12.75"/>
  <sheetData>
    <row r="4" ht="12.75">
      <c r="A4" t="s">
        <v>24</v>
      </c>
    </row>
    <row r="5" spans="2:13" ht="12.75"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7" t="s">
        <v>15</v>
      </c>
    </row>
    <row r="6" spans="1:13" ht="12.75">
      <c r="A6" t="s">
        <v>0</v>
      </c>
      <c r="B6" s="5">
        <v>5111</v>
      </c>
      <c r="C6" s="5">
        <v>5135</v>
      </c>
      <c r="D6" s="5">
        <v>5147</v>
      </c>
      <c r="E6" s="5">
        <v>5162</v>
      </c>
      <c r="F6" s="5">
        <v>5181</v>
      </c>
      <c r="G6" s="5">
        <v>5197</v>
      </c>
      <c r="H6" s="5">
        <v>5216</v>
      </c>
      <c r="I6" s="5">
        <v>5251</v>
      </c>
      <c r="J6" s="5">
        <v>5275</v>
      </c>
      <c r="K6" s="5">
        <v>5295</v>
      </c>
      <c r="L6" s="14">
        <v>5300</v>
      </c>
      <c r="M6" s="1"/>
    </row>
    <row r="7" spans="1:13" ht="12.75">
      <c r="A7" t="s">
        <v>20</v>
      </c>
      <c r="B7" s="5">
        <v>14454</v>
      </c>
      <c r="C7" s="5">
        <v>14893</v>
      </c>
      <c r="D7" s="5">
        <v>15010</v>
      </c>
      <c r="E7" s="5">
        <v>15129</v>
      </c>
      <c r="F7" s="5">
        <v>15288</v>
      </c>
      <c r="G7" s="5">
        <v>15382</v>
      </c>
      <c r="H7" s="5">
        <v>15459</v>
      </c>
      <c r="I7" s="5">
        <v>15531</v>
      </c>
      <c r="J7" s="5">
        <v>15611</v>
      </c>
      <c r="K7" s="5">
        <v>15707</v>
      </c>
      <c r="L7" s="5">
        <v>15804</v>
      </c>
      <c r="M7" s="7"/>
    </row>
    <row r="8" spans="1:13" ht="12.75">
      <c r="A8" t="s">
        <v>21</v>
      </c>
      <c r="B8" s="5">
        <v>8343</v>
      </c>
      <c r="C8" s="5">
        <v>8527</v>
      </c>
      <c r="D8" s="5">
        <v>8591</v>
      </c>
      <c r="E8" s="5">
        <v>8644</v>
      </c>
      <c r="F8" s="5">
        <v>8692</v>
      </c>
      <c r="G8" s="5">
        <v>8745</v>
      </c>
      <c r="H8" s="5">
        <v>8827</v>
      </c>
      <c r="I8" s="5">
        <v>8844</v>
      </c>
      <c r="J8" s="5">
        <v>8847</v>
      </c>
      <c r="K8" s="5">
        <v>8854</v>
      </c>
      <c r="L8" s="5">
        <v>8861</v>
      </c>
      <c r="M8" s="7"/>
    </row>
    <row r="9" spans="1:13" ht="12.75">
      <c r="A9" t="s">
        <v>22</v>
      </c>
      <c r="B9" s="5">
        <v>4146</v>
      </c>
      <c r="C9" s="5">
        <v>4233</v>
      </c>
      <c r="D9" s="5">
        <v>4250</v>
      </c>
      <c r="E9" s="5">
        <v>4274</v>
      </c>
      <c r="F9" s="5">
        <v>4300</v>
      </c>
      <c r="G9" s="5">
        <v>4325</v>
      </c>
      <c r="H9" s="5">
        <v>4348</v>
      </c>
      <c r="I9" s="5">
        <v>4370</v>
      </c>
      <c r="J9" s="5">
        <v>4393</v>
      </c>
      <c r="K9" s="5">
        <v>4418</v>
      </c>
      <c r="L9" s="5">
        <v>4445</v>
      </c>
      <c r="M9" s="7"/>
    </row>
    <row r="10" spans="1:13" ht="12.75">
      <c r="A10" t="s">
        <v>23</v>
      </c>
      <c r="B10" s="5">
        <v>4911</v>
      </c>
      <c r="C10" s="5">
        <v>4998</v>
      </c>
      <c r="D10" s="5">
        <v>5031</v>
      </c>
      <c r="E10" s="5">
        <v>5053</v>
      </c>
      <c r="F10" s="5">
        <v>5053</v>
      </c>
      <c r="G10" s="5">
        <v>5099</v>
      </c>
      <c r="H10" s="5">
        <v>5117</v>
      </c>
      <c r="I10" s="5">
        <v>5132</v>
      </c>
      <c r="J10" s="5">
        <v>5147</v>
      </c>
      <c r="K10" s="5">
        <v>5160</v>
      </c>
      <c r="L10" s="5">
        <v>5171</v>
      </c>
      <c r="M10" s="7"/>
    </row>
    <row r="11" spans="2:13" ht="12.75">
      <c r="B11" s="4"/>
      <c r="C11" s="4">
        <f>SUM(C6:C10)</f>
        <v>37786</v>
      </c>
      <c r="D11" s="4">
        <f aca="true" t="shared" si="0" ref="D11:L11">SUM(D6:D10)</f>
        <v>38029</v>
      </c>
      <c r="E11" s="4">
        <f t="shared" si="0"/>
        <v>38262</v>
      </c>
      <c r="F11" s="4">
        <f t="shared" si="0"/>
        <v>38514</v>
      </c>
      <c r="G11" s="4">
        <f t="shared" si="0"/>
        <v>38748</v>
      </c>
      <c r="H11" s="4">
        <f t="shared" si="0"/>
        <v>38967</v>
      </c>
      <c r="I11" s="4">
        <f t="shared" si="0"/>
        <v>39128</v>
      </c>
      <c r="J11" s="4">
        <f t="shared" si="0"/>
        <v>39273</v>
      </c>
      <c r="K11" s="4">
        <f t="shared" si="0"/>
        <v>39434</v>
      </c>
      <c r="L11" s="4">
        <f t="shared" si="0"/>
        <v>39581</v>
      </c>
      <c r="M11" s="7"/>
    </row>
    <row r="12" spans="2:13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7"/>
    </row>
    <row r="13" spans="1:13" ht="12.75">
      <c r="A13" t="s">
        <v>31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7"/>
    </row>
    <row r="14" spans="2:13" ht="12.75">
      <c r="B14" s="4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4" t="s">
        <v>14</v>
      </c>
      <c r="M14" s="7" t="s">
        <v>15</v>
      </c>
    </row>
    <row r="15" spans="1:13" ht="12.75">
      <c r="A15" t="s">
        <v>0</v>
      </c>
      <c r="B15" s="6">
        <v>4</v>
      </c>
      <c r="C15" s="6">
        <v>29</v>
      </c>
      <c r="D15" s="6">
        <v>32</v>
      </c>
      <c r="E15" s="6">
        <v>45</v>
      </c>
      <c r="F15" s="6">
        <v>58</v>
      </c>
      <c r="G15" s="6">
        <v>66</v>
      </c>
      <c r="H15" s="6">
        <v>70</v>
      </c>
      <c r="I15" s="6">
        <v>72</v>
      </c>
      <c r="J15" s="6">
        <v>83</v>
      </c>
      <c r="K15" s="6">
        <v>84</v>
      </c>
      <c r="L15" s="13">
        <v>84</v>
      </c>
      <c r="M15" s="7"/>
    </row>
    <row r="16" spans="1:13" ht="12.75">
      <c r="A16" t="s">
        <v>20</v>
      </c>
      <c r="B16" s="6">
        <v>4</v>
      </c>
      <c r="C16" s="6">
        <v>8</v>
      </c>
      <c r="D16" s="6">
        <v>11</v>
      </c>
      <c r="E16" s="6">
        <v>14</v>
      </c>
      <c r="F16" s="6">
        <v>19</v>
      </c>
      <c r="G16" s="6">
        <v>28</v>
      </c>
      <c r="H16" s="6">
        <v>52</v>
      </c>
      <c r="I16" s="6">
        <v>55</v>
      </c>
      <c r="J16" s="6">
        <v>66</v>
      </c>
      <c r="K16" s="6">
        <v>78</v>
      </c>
      <c r="L16" s="13">
        <v>78</v>
      </c>
      <c r="M16" s="7"/>
    </row>
    <row r="17" spans="1:13" ht="12.75">
      <c r="A17" t="s">
        <v>21</v>
      </c>
      <c r="B17" s="6">
        <v>82</v>
      </c>
      <c r="C17" s="6">
        <v>85</v>
      </c>
      <c r="D17" s="6">
        <v>86</v>
      </c>
      <c r="E17" s="6">
        <v>88</v>
      </c>
      <c r="F17" s="12">
        <v>88</v>
      </c>
      <c r="G17" s="12">
        <v>87</v>
      </c>
      <c r="H17" s="6">
        <v>87</v>
      </c>
      <c r="I17" s="12">
        <v>87</v>
      </c>
      <c r="J17" s="12">
        <v>87</v>
      </c>
      <c r="K17" s="6">
        <v>87</v>
      </c>
      <c r="L17" s="4">
        <v>87</v>
      </c>
      <c r="M17" s="7"/>
    </row>
    <row r="18" spans="1:12" ht="12.75">
      <c r="A18" t="s">
        <v>22</v>
      </c>
      <c r="B18" s="6">
        <v>33</v>
      </c>
      <c r="C18" s="6">
        <v>43</v>
      </c>
      <c r="D18" s="6">
        <v>45</v>
      </c>
      <c r="E18" s="6">
        <v>47</v>
      </c>
      <c r="F18" s="6">
        <v>49</v>
      </c>
      <c r="G18" s="6">
        <v>48</v>
      </c>
      <c r="H18" s="6">
        <v>51</v>
      </c>
      <c r="I18" s="6">
        <v>51</v>
      </c>
      <c r="J18" s="6">
        <v>51</v>
      </c>
      <c r="K18" s="6">
        <v>51</v>
      </c>
      <c r="L18" s="6">
        <v>51</v>
      </c>
    </row>
    <row r="19" spans="1:12" ht="12.75">
      <c r="A19" t="s">
        <v>23</v>
      </c>
      <c r="B19" s="6"/>
      <c r="C19" s="6">
        <v>76</v>
      </c>
      <c r="D19" s="6">
        <v>76</v>
      </c>
      <c r="E19" s="6">
        <v>77</v>
      </c>
      <c r="F19" s="6">
        <v>77</v>
      </c>
      <c r="G19" s="6">
        <v>77</v>
      </c>
      <c r="H19" s="6">
        <v>77</v>
      </c>
      <c r="I19" s="6">
        <v>78</v>
      </c>
      <c r="J19" s="6">
        <v>78</v>
      </c>
      <c r="K19" s="6">
        <v>79</v>
      </c>
      <c r="L19" s="6">
        <v>80</v>
      </c>
    </row>
    <row r="21" ht="12.75">
      <c r="A21" t="s">
        <v>32</v>
      </c>
    </row>
    <row r="22" spans="3:12" ht="12.75">
      <c r="C22" t="str">
        <f>C14</f>
        <v>1990</v>
      </c>
      <c r="D22" t="str">
        <f aca="true" t="shared" si="1" ref="D22:L22">D14</f>
        <v>1991</v>
      </c>
      <c r="E22" t="str">
        <f t="shared" si="1"/>
        <v>1992</v>
      </c>
      <c r="F22" t="str">
        <f t="shared" si="1"/>
        <v>1993</v>
      </c>
      <c r="G22" t="str">
        <f t="shared" si="1"/>
        <v>1994</v>
      </c>
      <c r="H22" t="str">
        <f t="shared" si="1"/>
        <v>1995</v>
      </c>
      <c r="I22" t="str">
        <f t="shared" si="1"/>
        <v>1996</v>
      </c>
      <c r="J22" t="str">
        <f t="shared" si="1"/>
        <v>1997</v>
      </c>
      <c r="K22" t="str">
        <f t="shared" si="1"/>
        <v>1998</v>
      </c>
      <c r="L22" t="str">
        <f t="shared" si="1"/>
        <v>1999</v>
      </c>
    </row>
    <row r="23" spans="1:15" ht="12.75">
      <c r="A23" t="str">
        <f>A15</f>
        <v>Denmark</v>
      </c>
      <c r="C23">
        <f>C15*C6</f>
        <v>148915</v>
      </c>
      <c r="D23">
        <f aca="true" t="shared" si="2" ref="D23:L23">D15*D6</f>
        <v>164704</v>
      </c>
      <c r="E23">
        <f t="shared" si="2"/>
        <v>232290</v>
      </c>
      <c r="F23">
        <f t="shared" si="2"/>
        <v>300498</v>
      </c>
      <c r="G23">
        <f t="shared" si="2"/>
        <v>343002</v>
      </c>
      <c r="H23">
        <f t="shared" si="2"/>
        <v>365120</v>
      </c>
      <c r="I23">
        <f t="shared" si="2"/>
        <v>378072</v>
      </c>
      <c r="J23">
        <f t="shared" si="2"/>
        <v>437825</v>
      </c>
      <c r="K23">
        <f t="shared" si="2"/>
        <v>444780</v>
      </c>
      <c r="L23">
        <f t="shared" si="2"/>
        <v>445200</v>
      </c>
      <c r="O23">
        <f>19.6/25.2</f>
        <v>0.7777777777777779</v>
      </c>
    </row>
    <row r="24" spans="1:12" ht="12.75">
      <c r="A24" t="str">
        <f>A16</f>
        <v>The Netherlands</v>
      </c>
      <c r="C24">
        <f>C16*C7</f>
        <v>119144</v>
      </c>
      <c r="D24">
        <f aca="true" t="shared" si="3" ref="D24:L24">D16*D7</f>
        <v>165110</v>
      </c>
      <c r="E24">
        <f t="shared" si="3"/>
        <v>211806</v>
      </c>
      <c r="F24">
        <f t="shared" si="3"/>
        <v>290472</v>
      </c>
      <c r="G24">
        <f t="shared" si="3"/>
        <v>430696</v>
      </c>
      <c r="H24">
        <f t="shared" si="3"/>
        <v>803868</v>
      </c>
      <c r="I24">
        <f t="shared" si="3"/>
        <v>854205</v>
      </c>
      <c r="J24">
        <f t="shared" si="3"/>
        <v>1030326</v>
      </c>
      <c r="K24">
        <f t="shared" si="3"/>
        <v>1225146</v>
      </c>
      <c r="L24">
        <f t="shared" si="3"/>
        <v>1232712</v>
      </c>
    </row>
    <row r="25" spans="1:12" ht="12.75">
      <c r="A25" t="str">
        <f>A17</f>
        <v>Sweden</v>
      </c>
      <c r="C25">
        <f>C17*C8</f>
        <v>724795</v>
      </c>
      <c r="D25">
        <f aca="true" t="shared" si="4" ref="D25:L25">D17*D8</f>
        <v>738826</v>
      </c>
      <c r="E25">
        <f t="shared" si="4"/>
        <v>760672</v>
      </c>
      <c r="F25">
        <f t="shared" si="4"/>
        <v>764896</v>
      </c>
      <c r="G25">
        <f t="shared" si="4"/>
        <v>760815</v>
      </c>
      <c r="H25">
        <f t="shared" si="4"/>
        <v>767949</v>
      </c>
      <c r="I25">
        <f t="shared" si="4"/>
        <v>769428</v>
      </c>
      <c r="J25">
        <f t="shared" si="4"/>
        <v>769689</v>
      </c>
      <c r="K25">
        <f t="shared" si="4"/>
        <v>770298</v>
      </c>
      <c r="L25">
        <f t="shared" si="4"/>
        <v>770907</v>
      </c>
    </row>
    <row r="26" spans="1:12" ht="12.75">
      <c r="A26" t="str">
        <f>A18</f>
        <v>Norway</v>
      </c>
      <c r="C26">
        <f>C18*C9</f>
        <v>182019</v>
      </c>
      <c r="D26">
        <f aca="true" t="shared" si="5" ref="D26:L26">D18*D9</f>
        <v>191250</v>
      </c>
      <c r="E26">
        <f t="shared" si="5"/>
        <v>200878</v>
      </c>
      <c r="F26">
        <f t="shared" si="5"/>
        <v>210700</v>
      </c>
      <c r="G26">
        <f t="shared" si="5"/>
        <v>207600</v>
      </c>
      <c r="H26">
        <f t="shared" si="5"/>
        <v>221748</v>
      </c>
      <c r="I26">
        <f t="shared" si="5"/>
        <v>222870</v>
      </c>
      <c r="J26">
        <f t="shared" si="5"/>
        <v>224043</v>
      </c>
      <c r="K26">
        <f t="shared" si="5"/>
        <v>225318</v>
      </c>
      <c r="L26">
        <f t="shared" si="5"/>
        <v>226695</v>
      </c>
    </row>
    <row r="27" spans="1:12" ht="12.75">
      <c r="A27" t="str">
        <f>A19</f>
        <v>Finland</v>
      </c>
      <c r="C27">
        <f>C19*C10</f>
        <v>379848</v>
      </c>
      <c r="D27">
        <f aca="true" t="shared" si="6" ref="D27:L27">D19*D10</f>
        <v>382356</v>
      </c>
      <c r="E27">
        <f t="shared" si="6"/>
        <v>389081</v>
      </c>
      <c r="F27">
        <f t="shared" si="6"/>
        <v>389081</v>
      </c>
      <c r="G27">
        <f t="shared" si="6"/>
        <v>392623</v>
      </c>
      <c r="H27">
        <f t="shared" si="6"/>
        <v>394009</v>
      </c>
      <c r="I27">
        <f t="shared" si="6"/>
        <v>400296</v>
      </c>
      <c r="J27">
        <f t="shared" si="6"/>
        <v>401466</v>
      </c>
      <c r="K27">
        <f t="shared" si="6"/>
        <v>407640</v>
      </c>
      <c r="L27">
        <f t="shared" si="6"/>
        <v>413680</v>
      </c>
    </row>
    <row r="28" spans="1:12" ht="12.75">
      <c r="A28" t="s">
        <v>25</v>
      </c>
      <c r="C28">
        <f>SUM(C23:C27)</f>
        <v>1554721</v>
      </c>
      <c r="D28">
        <f aca="true" t="shared" si="7" ref="D28:L28">SUM(D23:D27)</f>
        <v>1642246</v>
      </c>
      <c r="E28">
        <f t="shared" si="7"/>
        <v>1794727</v>
      </c>
      <c r="F28">
        <f t="shared" si="7"/>
        <v>1955647</v>
      </c>
      <c r="G28">
        <f t="shared" si="7"/>
        <v>2134736</v>
      </c>
      <c r="H28">
        <f t="shared" si="7"/>
        <v>2552694</v>
      </c>
      <c r="I28">
        <f t="shared" si="7"/>
        <v>2624871</v>
      </c>
      <c r="J28">
        <f t="shared" si="7"/>
        <v>2863349</v>
      </c>
      <c r="K28">
        <f t="shared" si="7"/>
        <v>3073182</v>
      </c>
      <c r="L28">
        <f t="shared" si="7"/>
        <v>3089194</v>
      </c>
    </row>
    <row r="29" spans="1:12" ht="12.75">
      <c r="A29" t="s">
        <v>31</v>
      </c>
      <c r="C29" s="15">
        <f>C28/C11</f>
        <v>41.14542423119674</v>
      </c>
      <c r="D29" s="15">
        <f aca="true" t="shared" si="8" ref="D29:L29">D28/D11</f>
        <v>43.18404375608088</v>
      </c>
      <c r="E29" s="15">
        <f t="shared" si="8"/>
        <v>46.90625163347447</v>
      </c>
      <c r="F29" s="15">
        <f t="shared" si="8"/>
        <v>50.77756140624189</v>
      </c>
      <c r="G29" s="15">
        <f t="shared" si="8"/>
        <v>55.09280478992464</v>
      </c>
      <c r="H29" s="15">
        <f t="shared" si="8"/>
        <v>65.50912310416506</v>
      </c>
      <c r="I29" s="15">
        <f t="shared" si="8"/>
        <v>67.08421079533838</v>
      </c>
      <c r="J29" s="15">
        <f t="shared" si="8"/>
        <v>72.90884322562574</v>
      </c>
      <c r="K29" s="15">
        <f t="shared" si="8"/>
        <v>77.93229193082112</v>
      </c>
      <c r="L29" s="15">
        <f t="shared" si="8"/>
        <v>78.04739647810818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N12"/>
  <sheetViews>
    <sheetView workbookViewId="0" topLeftCell="A1">
      <selection activeCell="A1" sqref="A1"/>
    </sheetView>
  </sheetViews>
  <sheetFormatPr defaultColWidth="9.140625" defaultRowHeight="12.75"/>
  <sheetData>
    <row r="5" spans="2:13" ht="12.75">
      <c r="B5">
        <v>1985</v>
      </c>
      <c r="C5">
        <v>1990</v>
      </c>
      <c r="D5">
        <v>1991</v>
      </c>
      <c r="E5">
        <v>1992</v>
      </c>
      <c r="F5">
        <v>1993</v>
      </c>
      <c r="G5">
        <v>1994</v>
      </c>
      <c r="H5">
        <v>1995</v>
      </c>
      <c r="I5">
        <v>1996</v>
      </c>
      <c r="J5">
        <v>1997</v>
      </c>
      <c r="K5">
        <v>1998</v>
      </c>
      <c r="L5">
        <v>1999</v>
      </c>
      <c r="M5">
        <v>2000</v>
      </c>
    </row>
    <row r="6" spans="1:12" ht="12.75">
      <c r="A6" t="s">
        <v>23</v>
      </c>
      <c r="B6" s="17">
        <v>0.5183</v>
      </c>
      <c r="C6" s="17">
        <v>0.45625</v>
      </c>
      <c r="D6" s="17">
        <v>0.29565</v>
      </c>
      <c r="E6" s="17">
        <v>0.2774</v>
      </c>
      <c r="F6" s="17">
        <v>0.2409</v>
      </c>
      <c r="G6" s="17">
        <v>0.27375</v>
      </c>
      <c r="H6" s="17">
        <v>0.24455000000000002</v>
      </c>
      <c r="I6" s="17">
        <v>0.2482</v>
      </c>
      <c r="J6" s="17">
        <v>0.2336</v>
      </c>
      <c r="K6" s="17">
        <v>0.26644999999999996</v>
      </c>
      <c r="L6" s="17">
        <v>0.25915</v>
      </c>
    </row>
    <row r="7" spans="1:12" ht="12.75">
      <c r="A7" t="s">
        <v>0</v>
      </c>
      <c r="B7" s="18">
        <v>6</v>
      </c>
      <c r="C7" s="18">
        <v>3.7</v>
      </c>
      <c r="D7" s="18">
        <v>2.8</v>
      </c>
      <c r="E7" s="18">
        <v>2.3</v>
      </c>
      <c r="F7" s="18">
        <v>1.8</v>
      </c>
      <c r="G7" s="18">
        <v>1.6</v>
      </c>
      <c r="H7" s="18">
        <v>1.2</v>
      </c>
      <c r="I7" s="18">
        <v>0.9</v>
      </c>
      <c r="J7" s="18">
        <v>0.7</v>
      </c>
      <c r="K7" s="18">
        <v>0.6</v>
      </c>
      <c r="L7" s="18">
        <v>0.58</v>
      </c>
    </row>
    <row r="8" spans="1:13" ht="15.75">
      <c r="A8" t="s">
        <v>21</v>
      </c>
      <c r="C8" s="19">
        <v>0.655</v>
      </c>
      <c r="D8" s="20">
        <f>(C8+E8)/2</f>
        <v>0.5625</v>
      </c>
      <c r="E8">
        <v>0.47</v>
      </c>
      <c r="F8" s="20">
        <v>0.47</v>
      </c>
      <c r="G8" s="20">
        <v>0.47</v>
      </c>
      <c r="H8">
        <v>0.47</v>
      </c>
      <c r="I8" s="21">
        <f>H8-(0.04/3)</f>
        <v>0.45666666666666667</v>
      </c>
      <c r="J8" s="21">
        <f>I8-(H8-I8)</f>
        <v>0.44333333333333336</v>
      </c>
      <c r="K8">
        <v>0.43</v>
      </c>
      <c r="L8" s="20">
        <f>(K8+M8)/2</f>
        <v>0.4265</v>
      </c>
      <c r="M8">
        <v>0.423</v>
      </c>
    </row>
    <row r="9" spans="1:12" ht="12.75">
      <c r="A9" t="s">
        <v>20</v>
      </c>
      <c r="B9" s="22">
        <v>11</v>
      </c>
      <c r="C9" s="22">
        <v>6.2</v>
      </c>
      <c r="D9" s="20">
        <f>C9-((C9-H9)/5)</f>
        <v>5.66</v>
      </c>
      <c r="E9" s="20">
        <f>D9-(C9-D9)</f>
        <v>5.12</v>
      </c>
      <c r="F9" s="20">
        <f>E9-(D9-E9)</f>
        <v>4.58</v>
      </c>
      <c r="G9" s="20">
        <f>F9-(E9-F9)</f>
        <v>4.04</v>
      </c>
      <c r="H9" s="22">
        <v>3.5</v>
      </c>
      <c r="I9" s="20">
        <v>34.5</v>
      </c>
      <c r="J9" s="22">
        <v>3.2</v>
      </c>
      <c r="K9" s="22">
        <v>3.2</v>
      </c>
      <c r="L9" s="22">
        <v>3</v>
      </c>
    </row>
    <row r="10" spans="1:12" ht="12.75">
      <c r="A10" t="s">
        <v>22</v>
      </c>
      <c r="B10" s="23">
        <v>2.49</v>
      </c>
      <c r="C10" s="23">
        <v>1.728</v>
      </c>
      <c r="D10" s="23">
        <v>1.794</v>
      </c>
      <c r="E10" s="23">
        <v>1.753</v>
      </c>
      <c r="F10" s="23">
        <v>1.745</v>
      </c>
      <c r="G10" s="23">
        <v>1.713</v>
      </c>
      <c r="H10" s="23">
        <v>1.562</v>
      </c>
      <c r="I10" s="23">
        <v>1.489</v>
      </c>
      <c r="J10" s="23">
        <v>1.281</v>
      </c>
      <c r="K10" s="23">
        <v>1.31</v>
      </c>
      <c r="L10" s="23">
        <v>1.201</v>
      </c>
    </row>
    <row r="11" spans="1:12" ht="12.75">
      <c r="A11" t="s">
        <v>29</v>
      </c>
      <c r="C11" s="15">
        <f aca="true" t="shared" si="0" ref="C11:L11">SUM(C6:C10)</f>
        <v>12.73925</v>
      </c>
      <c r="D11" s="15">
        <f t="shared" si="0"/>
        <v>11.11215</v>
      </c>
      <c r="E11" s="15">
        <f t="shared" si="0"/>
        <v>9.9204</v>
      </c>
      <c r="F11" s="15">
        <f t="shared" si="0"/>
        <v>8.8359</v>
      </c>
      <c r="G11" s="15">
        <f t="shared" si="0"/>
        <v>8.09675</v>
      </c>
      <c r="H11" s="15">
        <f t="shared" si="0"/>
        <v>6.9765500000000005</v>
      </c>
      <c r="I11" s="15">
        <f t="shared" si="0"/>
        <v>37.59386666666666</v>
      </c>
      <c r="J11" s="15">
        <f t="shared" si="0"/>
        <v>5.857933333333333</v>
      </c>
      <c r="K11" s="15">
        <f t="shared" si="0"/>
        <v>5.80645</v>
      </c>
      <c r="L11" s="15">
        <f t="shared" si="0"/>
        <v>5.46665</v>
      </c>
    </row>
    <row r="12" spans="1:14" ht="12.75">
      <c r="A12" t="s">
        <v>30</v>
      </c>
      <c r="C12" s="24">
        <f aca="true" t="shared" si="1" ref="C12:L12">C11*100/$C$11</f>
        <v>100</v>
      </c>
      <c r="D12" s="24">
        <f t="shared" si="1"/>
        <v>87.22766253900346</v>
      </c>
      <c r="E12" s="24">
        <f t="shared" si="1"/>
        <v>77.87271621170791</v>
      </c>
      <c r="F12" s="24">
        <f t="shared" si="1"/>
        <v>69.35965618070138</v>
      </c>
      <c r="G12" s="24">
        <f t="shared" si="1"/>
        <v>63.55750927252389</v>
      </c>
      <c r="H12" s="24">
        <f t="shared" si="1"/>
        <v>54.76421296387151</v>
      </c>
      <c r="I12" s="24">
        <f t="shared" si="1"/>
        <v>295.1026682627836</v>
      </c>
      <c r="J12" s="24">
        <f t="shared" si="1"/>
        <v>45.98334543504</v>
      </c>
      <c r="K12" s="24">
        <f t="shared" si="1"/>
        <v>45.57921384696901</v>
      </c>
      <c r="L12" s="24">
        <f t="shared" si="1"/>
        <v>42.911866868143726</v>
      </c>
      <c r="M12" s="25"/>
      <c r="N12" s="2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N11"/>
  <sheetViews>
    <sheetView workbookViewId="0" topLeftCell="A1">
      <selection activeCell="D15" sqref="D15"/>
    </sheetView>
  </sheetViews>
  <sheetFormatPr defaultColWidth="9.140625" defaultRowHeight="12.75"/>
  <sheetData>
    <row r="5" spans="2:13" ht="12.75">
      <c r="B5">
        <v>1985</v>
      </c>
      <c r="C5">
        <v>1990</v>
      </c>
      <c r="D5">
        <v>1991</v>
      </c>
      <c r="E5">
        <v>1992</v>
      </c>
      <c r="F5">
        <v>1993</v>
      </c>
      <c r="G5">
        <v>1994</v>
      </c>
      <c r="H5">
        <v>1995</v>
      </c>
      <c r="I5">
        <v>1996</v>
      </c>
      <c r="J5">
        <v>1997</v>
      </c>
      <c r="K5">
        <v>1998</v>
      </c>
      <c r="L5">
        <v>1999</v>
      </c>
      <c r="M5">
        <v>2000</v>
      </c>
    </row>
    <row r="6" spans="1:12" ht="12.75">
      <c r="A6" t="s">
        <v>23</v>
      </c>
      <c r="B6" s="15">
        <v>14.44305</v>
      </c>
      <c r="C6" s="15">
        <v>15.3738</v>
      </c>
      <c r="D6" s="15">
        <v>14.647450000000001</v>
      </c>
      <c r="E6" s="15">
        <v>14.428450000000002</v>
      </c>
      <c r="F6" s="15">
        <v>14.337200000000001</v>
      </c>
      <c r="G6" s="15">
        <v>14.592699999999999</v>
      </c>
      <c r="H6" s="15">
        <v>14.570800000000002</v>
      </c>
      <c r="I6" s="15">
        <v>14.381</v>
      </c>
      <c r="J6" s="15">
        <v>13.8846</v>
      </c>
      <c r="K6" s="15">
        <v>12.775</v>
      </c>
      <c r="L6" s="15">
        <v>12.198300000000001</v>
      </c>
    </row>
    <row r="7" spans="1:12" ht="12.75">
      <c r="A7" t="s">
        <v>0</v>
      </c>
      <c r="B7" s="25">
        <v>20</v>
      </c>
      <c r="C7" s="25">
        <v>16.9</v>
      </c>
      <c r="D7" s="25">
        <v>15.1</v>
      </c>
      <c r="E7" s="25">
        <v>13.1</v>
      </c>
      <c r="F7" s="25">
        <v>10.8</v>
      </c>
      <c r="G7" s="25">
        <v>10.2</v>
      </c>
      <c r="H7" s="25">
        <v>8.9</v>
      </c>
      <c r="I7" s="25">
        <v>6.4</v>
      </c>
      <c r="J7" s="25">
        <v>4.9</v>
      </c>
      <c r="K7" s="25">
        <v>5.2</v>
      </c>
      <c r="L7" s="25">
        <v>5.1</v>
      </c>
    </row>
    <row r="8" spans="1:13" ht="12.75">
      <c r="A8" t="s">
        <v>21</v>
      </c>
      <c r="C8">
        <v>26.2</v>
      </c>
      <c r="D8" s="20">
        <v>25.8</v>
      </c>
      <c r="E8">
        <v>25.3</v>
      </c>
      <c r="F8" s="20">
        <v>25.5</v>
      </c>
      <c r="G8" s="20">
        <v>25.7</v>
      </c>
      <c r="H8">
        <v>25.9</v>
      </c>
      <c r="I8" s="20">
        <v>24.4</v>
      </c>
      <c r="J8" s="20">
        <v>22.9</v>
      </c>
      <c r="K8">
        <v>21.4</v>
      </c>
      <c r="L8" s="20">
        <v>20.2</v>
      </c>
      <c r="M8">
        <v>18.9</v>
      </c>
    </row>
    <row r="9" spans="1:12" ht="12.75">
      <c r="A9" t="s">
        <v>20</v>
      </c>
      <c r="B9" s="26">
        <v>38</v>
      </c>
      <c r="C9" s="26">
        <v>39</v>
      </c>
      <c r="D9" s="20">
        <f>C9-((C9-H9)/5)</f>
        <v>38.4</v>
      </c>
      <c r="E9" s="20">
        <f>D9-(C9-D9)</f>
        <v>37.8</v>
      </c>
      <c r="F9" s="20">
        <f>E9-(D9-E9)</f>
        <v>37.199999999999996</v>
      </c>
      <c r="G9" s="20">
        <f>F9-(E9-F9)</f>
        <v>36.599999999999994</v>
      </c>
      <c r="H9" s="26">
        <v>36</v>
      </c>
      <c r="I9" s="20">
        <v>34.5</v>
      </c>
      <c r="J9" s="26">
        <v>33</v>
      </c>
      <c r="K9" s="26">
        <v>35</v>
      </c>
      <c r="L9" s="26">
        <v>31</v>
      </c>
    </row>
    <row r="10" spans="1:12" ht="12.75">
      <c r="A10" t="s">
        <v>29</v>
      </c>
      <c r="C10" s="15">
        <f aca="true" t="shared" si="0" ref="C10:L10">SUM(C6:C9)</f>
        <v>97.4738</v>
      </c>
      <c r="D10" s="15">
        <f t="shared" si="0"/>
        <v>93.94745</v>
      </c>
      <c r="E10" s="15">
        <f t="shared" si="0"/>
        <v>90.62845</v>
      </c>
      <c r="F10" s="15">
        <f t="shared" si="0"/>
        <v>87.8372</v>
      </c>
      <c r="G10" s="15">
        <f t="shared" si="0"/>
        <v>87.0927</v>
      </c>
      <c r="H10" s="15">
        <f t="shared" si="0"/>
        <v>85.3708</v>
      </c>
      <c r="I10" s="15">
        <f t="shared" si="0"/>
        <v>79.681</v>
      </c>
      <c r="J10" s="15">
        <f t="shared" si="0"/>
        <v>74.6846</v>
      </c>
      <c r="K10" s="15">
        <f t="shared" si="0"/>
        <v>74.375</v>
      </c>
      <c r="L10" s="15">
        <f t="shared" si="0"/>
        <v>68.4983</v>
      </c>
    </row>
    <row r="11" spans="1:14" ht="12.75">
      <c r="A11" t="s">
        <v>30</v>
      </c>
      <c r="C11" s="24">
        <f aca="true" t="shared" si="1" ref="C11:L11">C10*100/$C$10</f>
        <v>100</v>
      </c>
      <c r="D11" s="24">
        <f t="shared" si="1"/>
        <v>96.3822586171874</v>
      </c>
      <c r="E11" s="24">
        <f t="shared" si="1"/>
        <v>92.97724106375252</v>
      </c>
      <c r="F11" s="24">
        <f t="shared" si="1"/>
        <v>90.11365105289832</v>
      </c>
      <c r="G11" s="24">
        <f t="shared" si="1"/>
        <v>89.34985606388588</v>
      </c>
      <c r="H11" s="24">
        <f t="shared" si="1"/>
        <v>87.5833300845971</v>
      </c>
      <c r="I11" s="24">
        <f t="shared" si="1"/>
        <v>81.74606920013377</v>
      </c>
      <c r="J11" s="24">
        <f t="shared" si="1"/>
        <v>76.62017896091052</v>
      </c>
      <c r="K11" s="24">
        <f t="shared" si="1"/>
        <v>76.30255514815263</v>
      </c>
      <c r="L11" s="24">
        <f t="shared" si="1"/>
        <v>70.27355043098761</v>
      </c>
      <c r="M11" s="25"/>
      <c r="N11" s="2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"/>
  <sheetViews>
    <sheetView tabSelected="1" workbookViewId="0" topLeftCell="A1">
      <selection activeCell="B18" sqref="B18"/>
    </sheetView>
  </sheetViews>
  <sheetFormatPr defaultColWidth="9.140625" defaultRowHeight="12.75"/>
  <sheetData>
    <row r="4" spans="2:11" ht="12.75"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6" t="s">
        <v>14</v>
      </c>
    </row>
    <row r="5" spans="1:11" ht="12.75">
      <c r="A5" t="s">
        <v>26</v>
      </c>
      <c r="B5" s="15">
        <v>100</v>
      </c>
      <c r="C5" s="15">
        <v>87.22766253900346</v>
      </c>
      <c r="D5" s="15">
        <v>77.87271621170791</v>
      </c>
      <c r="E5" s="15">
        <v>69.35965618070138</v>
      </c>
      <c r="F5" s="15">
        <v>63.55750927252389</v>
      </c>
      <c r="G5" s="15">
        <v>54.76421296387151</v>
      </c>
      <c r="H5" s="15">
        <v>51.367754511974155</v>
      </c>
      <c r="I5" s="15">
        <v>45.98334543504</v>
      </c>
      <c r="J5" s="15">
        <v>45.57921384696901</v>
      </c>
      <c r="K5" s="15">
        <v>42.911866868143726</v>
      </c>
    </row>
    <row r="6" spans="1:11" ht="12.75">
      <c r="A6" t="s">
        <v>27</v>
      </c>
      <c r="B6" s="15">
        <v>100</v>
      </c>
      <c r="C6" s="15">
        <v>96.3822586171874</v>
      </c>
      <c r="D6" s="15">
        <v>92.97724106375252</v>
      </c>
      <c r="E6" s="15">
        <v>90.11365105289832</v>
      </c>
      <c r="F6" s="15">
        <v>89.34985606388588</v>
      </c>
      <c r="G6" s="15">
        <v>87.5833300845971</v>
      </c>
      <c r="H6" s="15">
        <v>81.74606920013377</v>
      </c>
      <c r="I6" s="15">
        <v>76.62017896091052</v>
      </c>
      <c r="J6" s="15">
        <v>76.30255514815263</v>
      </c>
      <c r="K6" s="15">
        <v>70.27355043098761</v>
      </c>
    </row>
    <row r="7" spans="1:11" ht="12.75">
      <c r="A7" t="s">
        <v>28</v>
      </c>
      <c r="B7" s="15">
        <v>41.14542423119674</v>
      </c>
      <c r="C7" s="15">
        <v>43.18404375608088</v>
      </c>
      <c r="D7" s="15">
        <v>46.90625163347447</v>
      </c>
      <c r="E7" s="15">
        <v>50.77756140624189</v>
      </c>
      <c r="F7" s="15">
        <v>55.09280478992464</v>
      </c>
      <c r="G7" s="15">
        <v>65.50912310416506</v>
      </c>
      <c r="H7" s="15">
        <v>67.08421079533838</v>
      </c>
      <c r="I7" s="15">
        <v>72.90884322562574</v>
      </c>
      <c r="J7" s="15">
        <v>77.93229193082112</v>
      </c>
      <c r="K7" s="15">
        <v>78.04739647810818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Kristensen</dc:creator>
  <cp:keywords/>
  <dc:description/>
  <cp:lastModifiedBy>cullingford_r</cp:lastModifiedBy>
  <dcterms:created xsi:type="dcterms:W3CDTF">2002-09-09T12:18:24Z</dcterms:created>
  <dcterms:modified xsi:type="dcterms:W3CDTF">2002-09-20T08:08:55Z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