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80" windowWidth="11865" windowHeight="3525" tabRatio="759" activeTab="0"/>
  </bookViews>
  <sheets>
    <sheet name="Index" sheetId="1" r:id="rId1"/>
    <sheet name="Data31" sheetId="2" r:id="rId2"/>
    <sheet name="Data32" sheetId="3" r:id="rId3"/>
    <sheet name="Graph3" sheetId="4" r:id="rId4"/>
  </sheets>
  <definedNames/>
  <calcPr fullCalcOnLoad="1"/>
</workbook>
</file>

<file path=xl/comments1.xml><?xml version="1.0" encoding="utf-8"?>
<comments xmlns="http://schemas.openxmlformats.org/spreadsheetml/2006/main">
  <authors>
    <author>j_fons</author>
  </authors>
  <commentList>
    <comment ref="E7" authorId="0">
      <text>
        <r>
          <rPr>
            <b/>
            <sz val="8"/>
            <rFont val="Tahoma"/>
            <family val="0"/>
          </rPr>
          <t>Complete data set</t>
        </r>
      </text>
    </comment>
    <comment ref="E6" authorId="0">
      <text>
        <r>
          <rPr>
            <b/>
            <sz val="8"/>
            <rFont val="Tahoma"/>
            <family val="0"/>
          </rPr>
          <t>Selected data from Data11 for Graph1</t>
        </r>
      </text>
    </comment>
  </commentList>
</comments>
</file>

<file path=xl/sharedStrings.xml><?xml version="1.0" encoding="utf-8"?>
<sst xmlns="http://schemas.openxmlformats.org/spreadsheetml/2006/main" count="199" uniqueCount="79">
  <si>
    <t>Processing step 2002</t>
  </si>
  <si>
    <t>Preliminary study</t>
  </si>
  <si>
    <t>Preliminary investigation</t>
  </si>
  <si>
    <t>Main site investigation</t>
  </si>
  <si>
    <t>Implementation of remediation measures</t>
  </si>
  <si>
    <t>Measures completed</t>
  </si>
  <si>
    <t>Country</t>
  </si>
  <si>
    <t>estimated total number</t>
  </si>
  <si>
    <t>identified</t>
  </si>
  <si>
    <t>% identified</t>
  </si>
  <si>
    <t>completed</t>
  </si>
  <si>
    <t>% identified pr. Inv.</t>
  </si>
  <si>
    <t>% identified m.s.i.</t>
  </si>
  <si>
    <t>under progress</t>
  </si>
  <si>
    <t>France</t>
  </si>
  <si>
    <t>Iceland</t>
  </si>
  <si>
    <t>-</t>
  </si>
  <si>
    <t>Austria</t>
  </si>
  <si>
    <t>Romania</t>
  </si>
  <si>
    <t>Italy</t>
  </si>
  <si>
    <t>Bulgaria</t>
  </si>
  <si>
    <t>n.a.</t>
  </si>
  <si>
    <t>Sweden</t>
  </si>
  <si>
    <t>Denmark</t>
  </si>
  <si>
    <t>Czech</t>
  </si>
  <si>
    <t>Liechtenstein</t>
  </si>
  <si>
    <t>Belgium-Fl</t>
  </si>
  <si>
    <t>Lithuania</t>
  </si>
  <si>
    <t>Hungary</t>
  </si>
  <si>
    <t xml:space="preserve">Spain </t>
  </si>
  <si>
    <t>Switzerland</t>
  </si>
  <si>
    <t>Netherlands</t>
  </si>
  <si>
    <t>Finland</t>
  </si>
  <si>
    <t>400-500</t>
  </si>
  <si>
    <t>Germany</t>
  </si>
  <si>
    <t>Norway</t>
  </si>
  <si>
    <t>Slovenia</t>
  </si>
  <si>
    <t>Malta</t>
  </si>
  <si>
    <t>Estonia</t>
  </si>
  <si>
    <t>Greece</t>
  </si>
  <si>
    <t>Ireland</t>
  </si>
  <si>
    <t>Latvia</t>
  </si>
  <si>
    <t>Luxembourg</t>
  </si>
  <si>
    <t>Poland</t>
  </si>
  <si>
    <t>UK</t>
  </si>
  <si>
    <t xml:space="preserve">Overview of progress in control and remediation of soil contamination by country </t>
  </si>
  <si>
    <t>Indicator:</t>
  </si>
  <si>
    <t>CSI-015</t>
  </si>
  <si>
    <t>Specific assessment:</t>
  </si>
  <si>
    <t>Title:</t>
  </si>
  <si>
    <t>Graph3</t>
  </si>
  <si>
    <t>Data used for the graphs is marked in yellow (data worksheets)</t>
  </si>
  <si>
    <t>Belgium (Fl)</t>
  </si>
  <si>
    <t>(In yellow data used fopr the graph)</t>
  </si>
  <si>
    <t>Notes:</t>
  </si>
  <si>
    <t>250-350</t>
  </si>
  <si>
    <t>Preliminary study/survey</t>
  </si>
  <si>
    <t>Identified</t>
  </si>
  <si>
    <t>% Identified</t>
  </si>
  <si>
    <t>Completed</t>
  </si>
  <si>
    <t>Estimated total nr</t>
  </si>
  <si>
    <t>Under progress</t>
  </si>
  <si>
    <t>Progress from 2000 to 2002</t>
  </si>
  <si>
    <t>Complete data set</t>
  </si>
  <si>
    <t>% identified r.m.</t>
  </si>
  <si>
    <t>% Measures compl.</t>
  </si>
  <si>
    <t>Key policy question:</t>
  </si>
  <si>
    <t>How is the problem of contaminated sites being addressed (clean-up of historical contamination and prevention of new contamination)?</t>
  </si>
  <si>
    <t>(3) How much progress is being achieved in the management and control of local soil contamination?</t>
  </si>
  <si>
    <t>Data31</t>
  </si>
  <si>
    <t>Data32</t>
  </si>
  <si>
    <t xml:space="preserve">Source: </t>
  </si>
  <si>
    <t>Missing information in the graph indicates that no data have been reported for the particular country.</t>
  </si>
  <si>
    <t xml:space="preserve">EIONET priority data flow; September 2003. </t>
  </si>
  <si>
    <t>For Romania: data request new EEA member countries, February 2002.</t>
  </si>
  <si>
    <t>For  Germany and Lithuania: Pilot EIONET data flow; January 2002.</t>
  </si>
  <si>
    <t>Progress is expressed in terms of degree of completeness of activities in each management step as compared to the estimated number of sites to be processed at each management step.</t>
  </si>
  <si>
    <t>Figure 3 &amp; 11bis</t>
  </si>
  <si>
    <t>Progress in the Management of Contaminated Sites for selected European countries: 
Degree of completeness of management steps compared to estimated number of sites to be processed at each management step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</si>
</sst>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0.0"/>
    <numFmt numFmtId="169" formatCode="_-* #,##0.00\ [$€]_-;\-* #,##0.00\ [$€]_-;_-* &quot;-&quot;??\ [$€]_-;_-@_-"/>
  </numFmts>
  <fonts count="2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20.25"/>
      <name val="Arial"/>
      <family val="0"/>
    </font>
    <font>
      <sz val="23.75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b/>
      <i/>
      <sz val="9"/>
      <name val="Arial"/>
      <family val="2"/>
    </font>
    <font>
      <sz val="12"/>
      <name val="Arial"/>
      <family val="2"/>
    </font>
    <font>
      <sz val="11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 style="thin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11" fillId="2" borderId="1" xfId="0" applyFont="1" applyFill="1" applyBorder="1" applyAlignment="1">
      <alignment vertical="top"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11" fillId="0" borderId="1" xfId="0" applyFont="1" applyBorder="1" applyAlignment="1">
      <alignment vertical="top" wrapText="1"/>
    </xf>
    <xf numFmtId="0" fontId="8" fillId="0" borderId="0" xfId="0" applyFont="1" applyAlignment="1">
      <alignment horizontal="left" wrapText="1"/>
    </xf>
    <xf numFmtId="0" fontId="0" fillId="0" borderId="4" xfId="0" applyBorder="1" applyAlignment="1">
      <alignment/>
    </xf>
    <xf numFmtId="0" fontId="11" fillId="0" borderId="5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7" xfId="0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2" fontId="2" fillId="3" borderId="15" xfId="0" applyNumberFormat="1" applyFont="1" applyFill="1" applyBorder="1" applyAlignment="1">
      <alignment/>
    </xf>
    <xf numFmtId="2" fontId="2" fillId="3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4" fillId="2" borderId="13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center" vertical="top" wrapText="1"/>
    </xf>
    <xf numFmtId="0" fontId="13" fillId="2" borderId="21" xfId="0" applyFont="1" applyFill="1" applyBorder="1" applyAlignment="1">
      <alignment horizontal="center" vertical="top"/>
    </xf>
    <xf numFmtId="0" fontId="13" fillId="2" borderId="21" xfId="0" applyFont="1" applyFill="1" applyBorder="1" applyAlignment="1">
      <alignment horizontal="center" vertical="top" wrapText="1"/>
    </xf>
    <xf numFmtId="3" fontId="2" fillId="3" borderId="2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2" borderId="23" xfId="0" applyFont="1" applyFill="1" applyBorder="1" applyAlignment="1">
      <alignment horizontal="center" vertical="top"/>
    </xf>
    <xf numFmtId="0" fontId="13" fillId="2" borderId="5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/>
    </xf>
    <xf numFmtId="168" fontId="2" fillId="0" borderId="25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168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1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13" fillId="2" borderId="32" xfId="0" applyFont="1" applyFill="1" applyBorder="1" applyAlignment="1">
      <alignment horizontal="center" vertical="top" wrapText="1"/>
    </xf>
    <xf numFmtId="3" fontId="13" fillId="0" borderId="29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13" fillId="2" borderId="34" xfId="0" applyFont="1" applyFill="1" applyBorder="1" applyAlignment="1">
      <alignment horizontal="center" vertical="top" wrapText="1"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0" fontId="13" fillId="2" borderId="38" xfId="0" applyFont="1" applyFill="1" applyBorder="1" applyAlignment="1">
      <alignment horizontal="center" vertical="top" wrapText="1"/>
    </xf>
    <xf numFmtId="3" fontId="2" fillId="0" borderId="39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13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1" fontId="2" fillId="0" borderId="29" xfId="0" applyNumberFormat="1" applyFont="1" applyBorder="1" applyAlignment="1">
      <alignment/>
    </xf>
    <xf numFmtId="1" fontId="2" fillId="0" borderId="33" xfId="0" applyNumberFormat="1" applyFont="1" applyBorder="1" applyAlignment="1">
      <alignment/>
    </xf>
    <xf numFmtId="3" fontId="2" fillId="0" borderId="40" xfId="0" applyNumberFormat="1" applyFont="1" applyBorder="1" applyAlignment="1">
      <alignment horizontal="right"/>
    </xf>
    <xf numFmtId="168" fontId="2" fillId="0" borderId="26" xfId="0" applyNumberFormat="1" applyFont="1" applyBorder="1" applyAlignment="1">
      <alignment/>
    </xf>
    <xf numFmtId="168" fontId="2" fillId="0" borderId="29" xfId="0" applyNumberFormat="1" applyFont="1" applyBorder="1" applyAlignment="1">
      <alignment/>
    </xf>
    <xf numFmtId="168" fontId="2" fillId="0" borderId="33" xfId="0" applyNumberFormat="1" applyFont="1" applyBorder="1" applyAlignment="1">
      <alignment/>
    </xf>
    <xf numFmtId="0" fontId="11" fillId="0" borderId="42" xfId="0" applyFont="1" applyBorder="1" applyAlignment="1">
      <alignment vertical="top"/>
    </xf>
    <xf numFmtId="0" fontId="3" fillId="0" borderId="0" xfId="0" applyFont="1" applyBorder="1" applyAlignment="1">
      <alignment/>
    </xf>
    <xf numFmtId="0" fontId="8" fillId="2" borderId="43" xfId="0" applyFont="1" applyFill="1" applyBorder="1" applyAlignment="1">
      <alignment/>
    </xf>
    <xf numFmtId="0" fontId="1" fillId="2" borderId="44" xfId="0" applyFont="1" applyFill="1" applyBorder="1" applyAlignment="1">
      <alignment horizontal="center" vertical="top" wrapText="1"/>
    </xf>
    <xf numFmtId="1" fontId="2" fillId="3" borderId="15" xfId="0" applyNumberFormat="1" applyFont="1" applyFill="1" applyBorder="1" applyAlignment="1">
      <alignment/>
    </xf>
    <xf numFmtId="1" fontId="2" fillId="3" borderId="16" xfId="0" applyNumberFormat="1" applyFont="1" applyFill="1" applyBorder="1" applyAlignment="1">
      <alignment/>
    </xf>
    <xf numFmtId="1" fontId="2" fillId="3" borderId="16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center" vertical="top" wrapText="1"/>
    </xf>
    <xf numFmtId="3" fontId="2" fillId="3" borderId="32" xfId="0" applyNumberFormat="1" applyFont="1" applyFill="1" applyBorder="1" applyAlignment="1">
      <alignment/>
    </xf>
    <xf numFmtId="0" fontId="10" fillId="0" borderId="45" xfId="21" applyBorder="1" applyAlignment="1">
      <alignment/>
    </xf>
    <xf numFmtId="0" fontId="10" fillId="0" borderId="46" xfId="21" applyBorder="1" applyAlignment="1">
      <alignment/>
    </xf>
    <xf numFmtId="0" fontId="10" fillId="0" borderId="6" xfId="21" applyBorder="1" applyAlignment="1">
      <alignment/>
    </xf>
    <xf numFmtId="1" fontId="2" fillId="0" borderId="21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47" xfId="0" applyNumberFormat="1" applyFont="1" applyFill="1" applyBorder="1" applyAlignment="1">
      <alignment/>
    </xf>
    <xf numFmtId="0" fontId="2" fillId="0" borderId="0" xfId="0" applyFont="1" applyAlignment="1">
      <alignment horizontal="left" indent="4"/>
    </xf>
    <xf numFmtId="0" fontId="14" fillId="0" borderId="0" xfId="0" applyFont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8" fillId="0" borderId="48" xfId="0" applyFont="1" applyBorder="1" applyAlignment="1">
      <alignment horizontal="left" wrapText="1"/>
    </xf>
    <xf numFmtId="0" fontId="8" fillId="0" borderId="49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/>
    </xf>
    <xf numFmtId="0" fontId="12" fillId="0" borderId="48" xfId="0" applyFont="1" applyBorder="1" applyAlignment="1">
      <alignment horizontal="left" vertical="top" wrapText="1"/>
    </xf>
    <xf numFmtId="0" fontId="12" fillId="0" borderId="50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7" fillId="0" borderId="49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" fillId="2" borderId="44" xfId="0" applyFont="1" applyFill="1" applyBorder="1" applyAlignment="1">
      <alignment horizontal="center" vertical="top" wrapText="1"/>
    </xf>
    <xf numFmtId="0" fontId="1" fillId="2" borderId="52" xfId="0" applyFont="1" applyFill="1" applyBorder="1" applyAlignment="1">
      <alignment horizontal="center" vertical="top" wrapText="1"/>
    </xf>
    <xf numFmtId="0" fontId="15" fillId="2" borderId="53" xfId="0" applyFont="1" applyFill="1" applyBorder="1" applyAlignment="1">
      <alignment horizontal="center" vertical="top" wrapText="1"/>
    </xf>
    <xf numFmtId="0" fontId="15" fillId="2" borderId="54" xfId="0" applyFont="1" applyFill="1" applyBorder="1" applyAlignment="1">
      <alignment horizontal="center" vertical="top" wrapText="1"/>
    </xf>
    <xf numFmtId="0" fontId="15" fillId="2" borderId="55" xfId="0" applyFont="1" applyFill="1" applyBorder="1" applyAlignment="1">
      <alignment horizontal="center" vertical="top" wrapText="1"/>
    </xf>
    <xf numFmtId="0" fontId="15" fillId="2" borderId="56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5" fillId="2" borderId="57" xfId="0" applyFont="1" applyFill="1" applyBorder="1" applyAlignment="1">
      <alignment horizontal="center" vertical="top" wrapText="1"/>
    </xf>
    <xf numFmtId="0" fontId="1" fillId="2" borderId="58" xfId="0" applyFont="1" applyFill="1" applyBorder="1" applyAlignment="1">
      <alignment horizontal="center" vertical="top" wrapText="1"/>
    </xf>
    <xf numFmtId="0" fontId="1" fillId="2" borderId="59" xfId="0" applyFont="1" applyFill="1" applyBorder="1" applyAlignment="1">
      <alignment horizontal="center" vertical="top" wrapText="1"/>
    </xf>
    <xf numFmtId="0" fontId="1" fillId="2" borderId="56" xfId="0" applyFont="1" applyFill="1" applyBorder="1" applyAlignment="1">
      <alignment horizontal="left" vertical="top" wrapText="1"/>
    </xf>
    <xf numFmtId="0" fontId="1" fillId="2" borderId="57" xfId="0" applyFont="1" applyFill="1" applyBorder="1" applyAlignment="1">
      <alignment horizontal="left" vertical="top" wrapText="1"/>
    </xf>
    <xf numFmtId="0" fontId="1" fillId="2" borderId="5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57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285"/>
          <c:w val="0.94325"/>
          <c:h val="0.971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Data31!$O$4</c:f>
              <c:strCache>
                <c:ptCount val="1"/>
                <c:pt idx="0">
                  <c:v>Measures completed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Data31!$B$6:$B$26</c:f>
              <c:strCache>
                <c:ptCount val="21"/>
                <c:pt idx="0">
                  <c:v>France</c:v>
                </c:pt>
                <c:pt idx="1">
                  <c:v>Iceland</c:v>
                </c:pt>
                <c:pt idx="2">
                  <c:v>Austria</c:v>
                </c:pt>
                <c:pt idx="3">
                  <c:v>Romania</c:v>
                </c:pt>
                <c:pt idx="4">
                  <c:v>Italy</c:v>
                </c:pt>
                <c:pt idx="5">
                  <c:v>Bulgaria</c:v>
                </c:pt>
                <c:pt idx="6">
                  <c:v>Sweden</c:v>
                </c:pt>
                <c:pt idx="7">
                  <c:v>Denmark</c:v>
                </c:pt>
                <c:pt idx="8">
                  <c:v>Czech</c:v>
                </c:pt>
                <c:pt idx="9">
                  <c:v>Liechtenstein</c:v>
                </c:pt>
                <c:pt idx="10">
                  <c:v>Belgium-Fl</c:v>
                </c:pt>
                <c:pt idx="11">
                  <c:v>Lithuania</c:v>
                </c:pt>
                <c:pt idx="12">
                  <c:v>Hungary</c:v>
                </c:pt>
                <c:pt idx="13">
                  <c:v>Spain </c:v>
                </c:pt>
                <c:pt idx="14">
                  <c:v>Switzerland</c:v>
                </c:pt>
                <c:pt idx="15">
                  <c:v>Netherlands</c:v>
                </c:pt>
                <c:pt idx="16">
                  <c:v>Finland</c:v>
                </c:pt>
                <c:pt idx="17">
                  <c:v>Germany</c:v>
                </c:pt>
                <c:pt idx="18">
                  <c:v>Norway</c:v>
                </c:pt>
                <c:pt idx="19">
                  <c:v>Malta</c:v>
                </c:pt>
                <c:pt idx="20">
                  <c:v>Slovenia</c:v>
                </c:pt>
              </c:strCache>
            </c:strRef>
          </c:cat>
          <c:val>
            <c:numRef>
              <c:f>Data31!$P$6:$P$26</c:f>
              <c:numCache>
                <c:ptCount val="21"/>
                <c:pt idx="0">
                  <c:v>54.76190476190476</c:v>
                </c:pt>
                <c:pt idx="1">
                  <c:v>100</c:v>
                </c:pt>
                <c:pt idx="2">
                  <c:v>2.8</c:v>
                </c:pt>
                <c:pt idx="3">
                  <c:v>50</c:v>
                </c:pt>
                <c:pt idx="4">
                  <c:v>41.23641304347826</c:v>
                </c:pt>
                <c:pt idx="6">
                  <c:v>55.55555555555556</c:v>
                </c:pt>
                <c:pt idx="8">
                  <c:v>17.4</c:v>
                </c:pt>
                <c:pt idx="10">
                  <c:v>1.255813953488372</c:v>
                </c:pt>
                <c:pt idx="11">
                  <c:v>84.93150684931507</c:v>
                </c:pt>
                <c:pt idx="14">
                  <c:v>3.3333333333333335</c:v>
                </c:pt>
                <c:pt idx="15">
                  <c:v>13.285714285714286</c:v>
                </c:pt>
                <c:pt idx="18">
                  <c:v>188.0597014925373</c:v>
                </c:pt>
                <c:pt idx="19">
                  <c:v>0</c:v>
                </c:pt>
              </c:numCache>
            </c:numRef>
          </c:val>
        </c:ser>
        <c:ser>
          <c:idx val="4"/>
          <c:order val="1"/>
          <c:tx>
            <c:strRef>
              <c:f>Data31!$L$4</c:f>
              <c:strCache>
                <c:ptCount val="1"/>
                <c:pt idx="0">
                  <c:v>Implementation of remediation measures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Data31!$B$6:$B$26</c:f>
              <c:strCache>
                <c:ptCount val="21"/>
                <c:pt idx="0">
                  <c:v>France</c:v>
                </c:pt>
                <c:pt idx="1">
                  <c:v>Iceland</c:v>
                </c:pt>
                <c:pt idx="2">
                  <c:v>Austria</c:v>
                </c:pt>
                <c:pt idx="3">
                  <c:v>Romania</c:v>
                </c:pt>
                <c:pt idx="4">
                  <c:v>Italy</c:v>
                </c:pt>
                <c:pt idx="5">
                  <c:v>Bulgaria</c:v>
                </c:pt>
                <c:pt idx="6">
                  <c:v>Sweden</c:v>
                </c:pt>
                <c:pt idx="7">
                  <c:v>Denmark</c:v>
                </c:pt>
                <c:pt idx="8">
                  <c:v>Czech</c:v>
                </c:pt>
                <c:pt idx="9">
                  <c:v>Liechtenstein</c:v>
                </c:pt>
                <c:pt idx="10">
                  <c:v>Belgium-Fl</c:v>
                </c:pt>
                <c:pt idx="11">
                  <c:v>Lithuania</c:v>
                </c:pt>
                <c:pt idx="12">
                  <c:v>Hungary</c:v>
                </c:pt>
                <c:pt idx="13">
                  <c:v>Spain </c:v>
                </c:pt>
                <c:pt idx="14">
                  <c:v>Switzerland</c:v>
                </c:pt>
                <c:pt idx="15">
                  <c:v>Netherlands</c:v>
                </c:pt>
                <c:pt idx="16">
                  <c:v>Finland</c:v>
                </c:pt>
                <c:pt idx="17">
                  <c:v>Germany</c:v>
                </c:pt>
                <c:pt idx="18">
                  <c:v>Norway</c:v>
                </c:pt>
                <c:pt idx="19">
                  <c:v>Malta</c:v>
                </c:pt>
                <c:pt idx="20">
                  <c:v>Slovenia</c:v>
                </c:pt>
              </c:strCache>
            </c:strRef>
          </c:cat>
          <c:val>
            <c:numRef>
              <c:f>Data31!$N$6:$N$26</c:f>
              <c:numCache>
                <c:ptCount val="21"/>
                <c:pt idx="0">
                  <c:v>45.23809523809524</c:v>
                </c:pt>
                <c:pt idx="1">
                  <c:v>0</c:v>
                </c:pt>
                <c:pt idx="2">
                  <c:v>2.24</c:v>
                </c:pt>
                <c:pt idx="3">
                  <c:v>50</c:v>
                </c:pt>
                <c:pt idx="4">
                  <c:v>28.77038043478261</c:v>
                </c:pt>
                <c:pt idx="5">
                  <c:v>0</c:v>
                </c:pt>
                <c:pt idx="6">
                  <c:v>15.555555555555555</c:v>
                </c:pt>
                <c:pt idx="8">
                  <c:v>64.2</c:v>
                </c:pt>
                <c:pt idx="10">
                  <c:v>10.316279069767441</c:v>
                </c:pt>
                <c:pt idx="11">
                  <c:v>6.8493150684931505</c:v>
                </c:pt>
                <c:pt idx="18">
                  <c:v>57.08955223880597</c:v>
                </c:pt>
                <c:pt idx="19">
                  <c:v>100</c:v>
                </c:pt>
              </c:numCache>
            </c:numRef>
          </c:val>
        </c:ser>
        <c:ser>
          <c:idx val="2"/>
          <c:order val="2"/>
          <c:tx>
            <c:strRef>
              <c:f>Data31!$I$4</c:f>
              <c:strCache>
                <c:ptCount val="1"/>
                <c:pt idx="0">
                  <c:v>Main site investigation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Data31!$B$6:$B$26</c:f>
              <c:strCache>
                <c:ptCount val="21"/>
                <c:pt idx="0">
                  <c:v>France</c:v>
                </c:pt>
                <c:pt idx="1">
                  <c:v>Iceland</c:v>
                </c:pt>
                <c:pt idx="2">
                  <c:v>Austria</c:v>
                </c:pt>
                <c:pt idx="3">
                  <c:v>Romania</c:v>
                </c:pt>
                <c:pt idx="4">
                  <c:v>Italy</c:v>
                </c:pt>
                <c:pt idx="5">
                  <c:v>Bulgaria</c:v>
                </c:pt>
                <c:pt idx="6">
                  <c:v>Sweden</c:v>
                </c:pt>
                <c:pt idx="7">
                  <c:v>Denmark</c:v>
                </c:pt>
                <c:pt idx="8">
                  <c:v>Czech</c:v>
                </c:pt>
                <c:pt idx="9">
                  <c:v>Liechtenstein</c:v>
                </c:pt>
                <c:pt idx="10">
                  <c:v>Belgium-Fl</c:v>
                </c:pt>
                <c:pt idx="11">
                  <c:v>Lithuania</c:v>
                </c:pt>
                <c:pt idx="12">
                  <c:v>Hungary</c:v>
                </c:pt>
                <c:pt idx="13">
                  <c:v>Spain </c:v>
                </c:pt>
                <c:pt idx="14">
                  <c:v>Switzerland</c:v>
                </c:pt>
                <c:pt idx="15">
                  <c:v>Netherlands</c:v>
                </c:pt>
                <c:pt idx="16">
                  <c:v>Finland</c:v>
                </c:pt>
                <c:pt idx="17">
                  <c:v>Germany</c:v>
                </c:pt>
                <c:pt idx="18">
                  <c:v>Norway</c:v>
                </c:pt>
                <c:pt idx="19">
                  <c:v>Malta</c:v>
                </c:pt>
                <c:pt idx="20">
                  <c:v>Slovenia</c:v>
                </c:pt>
              </c:strCache>
            </c:strRef>
          </c:cat>
          <c:val>
            <c:numRef>
              <c:f>Data31!$K$6:$K$26</c:f>
              <c:numCache>
                <c:ptCount val="21"/>
                <c:pt idx="0">
                  <c:v>76.85560053981106</c:v>
                </c:pt>
                <c:pt idx="2">
                  <c:v>3.92</c:v>
                </c:pt>
                <c:pt idx="3">
                  <c:v>25</c:v>
                </c:pt>
                <c:pt idx="4">
                  <c:v>10.343070652173912</c:v>
                </c:pt>
                <c:pt idx="5">
                  <c:v>0</c:v>
                </c:pt>
                <c:pt idx="6">
                  <c:v>92.3076923076923</c:v>
                </c:pt>
                <c:pt idx="10">
                  <c:v>16.31304347826087</c:v>
                </c:pt>
                <c:pt idx="11">
                  <c:v>0</c:v>
                </c:pt>
                <c:pt idx="15">
                  <c:v>14.512195121951219</c:v>
                </c:pt>
                <c:pt idx="18">
                  <c:v>44.894366197183096</c:v>
                </c:pt>
                <c:pt idx="19">
                  <c:v>25</c:v>
                </c:pt>
                <c:pt idx="20">
                  <c:v>100</c:v>
                </c:pt>
              </c:numCache>
            </c:numRef>
          </c:val>
        </c:ser>
        <c:ser>
          <c:idx val="1"/>
          <c:order val="3"/>
          <c:tx>
            <c:strRef>
              <c:f>Data31!$F$4</c:f>
              <c:strCache>
                <c:ptCount val="1"/>
                <c:pt idx="0">
                  <c:v>Preliminary investigation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Data31!$B$6:$B$26</c:f>
              <c:strCache>
                <c:ptCount val="21"/>
                <c:pt idx="0">
                  <c:v>France</c:v>
                </c:pt>
                <c:pt idx="1">
                  <c:v>Iceland</c:v>
                </c:pt>
                <c:pt idx="2">
                  <c:v>Austria</c:v>
                </c:pt>
                <c:pt idx="3">
                  <c:v>Romania</c:v>
                </c:pt>
                <c:pt idx="4">
                  <c:v>Italy</c:v>
                </c:pt>
                <c:pt idx="5">
                  <c:v>Bulgaria</c:v>
                </c:pt>
                <c:pt idx="6">
                  <c:v>Sweden</c:v>
                </c:pt>
                <c:pt idx="7">
                  <c:v>Denmark</c:v>
                </c:pt>
                <c:pt idx="8">
                  <c:v>Czech</c:v>
                </c:pt>
                <c:pt idx="9">
                  <c:v>Liechtenstein</c:v>
                </c:pt>
                <c:pt idx="10">
                  <c:v>Belgium-Fl</c:v>
                </c:pt>
                <c:pt idx="11">
                  <c:v>Lithuania</c:v>
                </c:pt>
                <c:pt idx="12">
                  <c:v>Hungary</c:v>
                </c:pt>
                <c:pt idx="13">
                  <c:v>Spain </c:v>
                </c:pt>
                <c:pt idx="14">
                  <c:v>Switzerland</c:v>
                </c:pt>
                <c:pt idx="15">
                  <c:v>Netherlands</c:v>
                </c:pt>
                <c:pt idx="16">
                  <c:v>Finland</c:v>
                </c:pt>
                <c:pt idx="17">
                  <c:v>Germany</c:v>
                </c:pt>
                <c:pt idx="18">
                  <c:v>Norway</c:v>
                </c:pt>
                <c:pt idx="19">
                  <c:v>Malta</c:v>
                </c:pt>
                <c:pt idx="20">
                  <c:v>Slovenia</c:v>
                </c:pt>
              </c:strCache>
            </c:strRef>
          </c:cat>
          <c:val>
            <c:numRef>
              <c:f>Data31!$H$6:$H$26</c:f>
              <c:numCache>
                <c:ptCount val="21"/>
                <c:pt idx="0">
                  <c:v>90.52224371373308</c:v>
                </c:pt>
                <c:pt idx="2">
                  <c:v>1.275</c:v>
                </c:pt>
                <c:pt idx="3">
                  <c:v>46.091644204851754</c:v>
                </c:pt>
                <c:pt idx="4">
                  <c:v>26.936404402772116</c:v>
                </c:pt>
                <c:pt idx="5">
                  <c:v>0</c:v>
                </c:pt>
                <c:pt idx="6">
                  <c:v>80.95238095238095</c:v>
                </c:pt>
                <c:pt idx="7">
                  <c:v>51.52142857142857</c:v>
                </c:pt>
                <c:pt idx="10">
                  <c:v>21.900262467191602</c:v>
                </c:pt>
                <c:pt idx="11">
                  <c:v>37.60631834750912</c:v>
                </c:pt>
                <c:pt idx="13">
                  <c:v>0</c:v>
                </c:pt>
                <c:pt idx="15">
                  <c:v>14.731182795698924</c:v>
                </c:pt>
                <c:pt idx="18">
                  <c:v>21.46690518783542</c:v>
                </c:pt>
                <c:pt idx="19">
                  <c:v>25</c:v>
                </c:pt>
                <c:pt idx="20">
                  <c:v>96.94656488549619</c:v>
                </c:pt>
              </c:numCache>
            </c:numRef>
          </c:val>
        </c:ser>
        <c:ser>
          <c:idx val="0"/>
          <c:order val="4"/>
          <c:tx>
            <c:strRef>
              <c:f>Data31!$C$4</c:f>
              <c:strCache>
                <c:ptCount val="1"/>
                <c:pt idx="0">
                  <c:v>Preliminary study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Data31!$B$6:$B$26</c:f>
              <c:strCache>
                <c:ptCount val="21"/>
                <c:pt idx="0">
                  <c:v>France</c:v>
                </c:pt>
                <c:pt idx="1">
                  <c:v>Iceland</c:v>
                </c:pt>
                <c:pt idx="2">
                  <c:v>Austria</c:v>
                </c:pt>
                <c:pt idx="3">
                  <c:v>Romania</c:v>
                </c:pt>
                <c:pt idx="4">
                  <c:v>Italy</c:v>
                </c:pt>
                <c:pt idx="5">
                  <c:v>Bulgaria</c:v>
                </c:pt>
                <c:pt idx="6">
                  <c:v>Sweden</c:v>
                </c:pt>
                <c:pt idx="7">
                  <c:v>Denmark</c:v>
                </c:pt>
                <c:pt idx="8">
                  <c:v>Czech</c:v>
                </c:pt>
                <c:pt idx="9">
                  <c:v>Liechtenstein</c:v>
                </c:pt>
                <c:pt idx="10">
                  <c:v>Belgium-Fl</c:v>
                </c:pt>
                <c:pt idx="11">
                  <c:v>Lithuania</c:v>
                </c:pt>
                <c:pt idx="12">
                  <c:v>Hungary</c:v>
                </c:pt>
                <c:pt idx="13">
                  <c:v>Spain </c:v>
                </c:pt>
                <c:pt idx="14">
                  <c:v>Switzerland</c:v>
                </c:pt>
                <c:pt idx="15">
                  <c:v>Netherlands</c:v>
                </c:pt>
                <c:pt idx="16">
                  <c:v>Finland</c:v>
                </c:pt>
                <c:pt idx="17">
                  <c:v>Germany</c:v>
                </c:pt>
                <c:pt idx="18">
                  <c:v>Norway</c:v>
                </c:pt>
                <c:pt idx="19">
                  <c:v>Malta</c:v>
                </c:pt>
                <c:pt idx="20">
                  <c:v>Slovenia</c:v>
                </c:pt>
              </c:strCache>
            </c:strRef>
          </c:cat>
          <c:val>
            <c:numRef>
              <c:f>Data31!$E$6:$E$26</c:f>
              <c:numCache>
                <c:ptCount val="21"/>
                <c:pt idx="0">
                  <c:v>0.4021111111111111</c:v>
                </c:pt>
                <c:pt idx="1">
                  <c:v>5</c:v>
                </c:pt>
                <c:pt idx="2">
                  <c:v>6.233333333333333</c:v>
                </c:pt>
                <c:pt idx="3">
                  <c:v>9.5825</c:v>
                </c:pt>
                <c:pt idx="4">
                  <c:v>14.017</c:v>
                </c:pt>
                <c:pt idx="5">
                  <c:v>16.705813270698766</c:v>
                </c:pt>
                <c:pt idx="6">
                  <c:v>18.42105263157895</c:v>
                </c:pt>
                <c:pt idx="7">
                  <c:v>19.366666666666667</c:v>
                </c:pt>
                <c:pt idx="8">
                  <c:v>25.17075130574528</c:v>
                </c:pt>
                <c:pt idx="9">
                  <c:v>30</c:v>
                </c:pt>
                <c:pt idx="10">
                  <c:v>33.25984251968504</c:v>
                </c:pt>
                <c:pt idx="11">
                  <c:v>35.46</c:v>
                </c:pt>
                <c:pt idx="12">
                  <c:v>47.78</c:v>
                </c:pt>
                <c:pt idx="13">
                  <c:v>57.594553706505295</c:v>
                </c:pt>
                <c:pt idx="14">
                  <c:v>60</c:v>
                </c:pt>
                <c:pt idx="15">
                  <c:v>68.57142857142857</c:v>
                </c:pt>
                <c:pt idx="16">
                  <c:v>80</c:v>
                </c:pt>
                <c:pt idx="17">
                  <c:v>84.00303867403315</c:v>
                </c:pt>
                <c:pt idx="18">
                  <c:v>96.2</c:v>
                </c:pt>
              </c:numCache>
            </c:numRef>
          </c:val>
        </c:ser>
        <c:overlap val="10"/>
        <c:gapWidth val="20"/>
        <c:axId val="7296818"/>
        <c:axId val="65671363"/>
      </c:barChart>
      <c:catAx>
        <c:axId val="7296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5671363"/>
        <c:crosses val="autoZero"/>
        <c:auto val="1"/>
        <c:lblOffset val="100"/>
        <c:noMultiLvlLbl val="0"/>
      </c:catAx>
      <c:valAx>
        <c:axId val="65671363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29681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5"/>
          <c:y val="0.1885"/>
          <c:w val="0.19525"/>
          <c:h val="0.2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47625</xdr:rowOff>
    </xdr:from>
    <xdr:to>
      <xdr:col>16</xdr:col>
      <xdr:colOff>342900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657225" y="1095375"/>
        <a:ext cx="9439275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9"/>
  <sheetViews>
    <sheetView showGridLines="0" tabSelected="1" view="pageBreakPreview" zoomScale="60" workbookViewId="0" topLeftCell="A1">
      <selection activeCell="B22" sqref="B22"/>
    </sheetView>
  </sheetViews>
  <sheetFormatPr defaultColWidth="9.140625" defaultRowHeight="12.75"/>
  <cols>
    <col min="1" max="1" width="3.140625" style="0" customWidth="1"/>
    <col min="2" max="2" width="13.8515625" style="0" customWidth="1"/>
    <col min="3" max="3" width="44.7109375" style="0" customWidth="1"/>
    <col min="4" max="4" width="15.140625" style="0" customWidth="1"/>
    <col min="6" max="6" width="27.421875" style="0" customWidth="1"/>
  </cols>
  <sheetData>
    <row r="2" spans="2:5" ht="18">
      <c r="B2" s="3" t="s">
        <v>46</v>
      </c>
      <c r="C2" s="4" t="s">
        <v>47</v>
      </c>
      <c r="D2" s="86"/>
      <c r="E2" s="5"/>
    </row>
    <row r="3" spans="2:5" ht="54.75" customHeight="1">
      <c r="B3" s="6" t="s">
        <v>66</v>
      </c>
      <c r="C3" s="103" t="s">
        <v>67</v>
      </c>
      <c r="D3" s="104"/>
      <c r="E3" s="105"/>
    </row>
    <row r="4" spans="2:13" ht="56.25" customHeight="1">
      <c r="B4" s="6" t="s">
        <v>48</v>
      </c>
      <c r="C4" s="103" t="s">
        <v>68</v>
      </c>
      <c r="D4" s="104"/>
      <c r="E4" s="105"/>
      <c r="F4" s="7"/>
      <c r="G4" s="7"/>
      <c r="H4" s="7"/>
      <c r="I4" s="7"/>
      <c r="J4" s="7"/>
      <c r="K4" s="7"/>
      <c r="L4" s="7"/>
      <c r="M4" s="7"/>
    </row>
    <row r="5" spans="2:6" ht="15.75">
      <c r="B5" s="8"/>
      <c r="C5" s="9"/>
      <c r="D5" s="9"/>
      <c r="E5" s="10"/>
      <c r="F5" s="2"/>
    </row>
    <row r="6" spans="2:5" ht="12.75">
      <c r="B6" s="11" t="s">
        <v>49</v>
      </c>
      <c r="C6" s="106" t="s">
        <v>45</v>
      </c>
      <c r="D6" s="109" t="s">
        <v>77</v>
      </c>
      <c r="E6" s="93" t="s">
        <v>69</v>
      </c>
    </row>
    <row r="7" spans="2:5" ht="12.75">
      <c r="B7" s="84"/>
      <c r="C7" s="107"/>
      <c r="D7" s="110"/>
      <c r="E7" s="94" t="s">
        <v>70</v>
      </c>
    </row>
    <row r="8" spans="2:5" ht="12.75">
      <c r="B8" s="8"/>
      <c r="C8" s="108"/>
      <c r="D8" s="111"/>
      <c r="E8" s="95" t="s">
        <v>50</v>
      </c>
    </row>
    <row r="9" ht="12.75">
      <c r="B9" s="12" t="s">
        <v>51</v>
      </c>
    </row>
  </sheetData>
  <mergeCells count="4">
    <mergeCell ref="C3:E3"/>
    <mergeCell ref="C4:E4"/>
    <mergeCell ref="C6:C8"/>
    <mergeCell ref="D6:D8"/>
  </mergeCells>
  <hyperlinks>
    <hyperlink ref="E6" location="Data31!A1" display="Data31"/>
    <hyperlink ref="E8" location="Graph3!A1" display="Graph3"/>
    <hyperlink ref="E7" location="Data32!A1" display="Data32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showGridLines="0" view="pageBreakPreview" zoomScale="60" zoomScaleNormal="80" workbookViewId="0" topLeftCell="A6">
      <selection activeCell="F39" sqref="F39"/>
    </sheetView>
  </sheetViews>
  <sheetFormatPr defaultColWidth="9.140625" defaultRowHeight="12.75"/>
  <cols>
    <col min="1" max="1" width="3.7109375" style="1" customWidth="1"/>
    <col min="2" max="2" width="12.57421875" style="1" customWidth="1"/>
    <col min="3" max="14" width="9.140625" style="1" customWidth="1"/>
    <col min="15" max="15" width="10.7109375" style="1" customWidth="1"/>
    <col min="16" max="16" width="10.28125" style="1" customWidth="1"/>
    <col min="17" max="16384" width="9.140625" style="1" customWidth="1"/>
  </cols>
  <sheetData>
    <row r="1" spans="1:15" ht="15.75" customHeight="1">
      <c r="A1" s="102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5.75" customHeight="1">
      <c r="A2" s="31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="13" customFormat="1" ht="12" thickBot="1"/>
    <row r="4" spans="2:16" s="13" customFormat="1" ht="23.25" thickBot="1">
      <c r="B4" s="32" t="s">
        <v>0</v>
      </c>
      <c r="C4" s="113" t="s">
        <v>1</v>
      </c>
      <c r="D4" s="114"/>
      <c r="E4" s="33"/>
      <c r="F4" s="113" t="s">
        <v>2</v>
      </c>
      <c r="G4" s="114"/>
      <c r="H4" s="34"/>
      <c r="I4" s="113" t="s">
        <v>3</v>
      </c>
      <c r="J4" s="114"/>
      <c r="K4" s="34"/>
      <c r="L4" s="113" t="s">
        <v>4</v>
      </c>
      <c r="M4" s="114"/>
      <c r="N4" s="34"/>
      <c r="O4" s="87" t="s">
        <v>5</v>
      </c>
      <c r="P4" s="35"/>
    </row>
    <row r="5" spans="2:16" s="13" customFormat="1" ht="34.5" thickBot="1">
      <c r="B5" s="36" t="s">
        <v>6</v>
      </c>
      <c r="C5" s="39" t="s">
        <v>7</v>
      </c>
      <c r="D5" s="40" t="s">
        <v>8</v>
      </c>
      <c r="E5" s="41" t="s">
        <v>9</v>
      </c>
      <c r="F5" s="39" t="s">
        <v>7</v>
      </c>
      <c r="G5" s="40" t="s">
        <v>10</v>
      </c>
      <c r="H5" s="42" t="s">
        <v>11</v>
      </c>
      <c r="I5" s="39" t="s">
        <v>7</v>
      </c>
      <c r="J5" s="40" t="s">
        <v>10</v>
      </c>
      <c r="K5" s="42" t="s">
        <v>12</v>
      </c>
      <c r="L5" s="39" t="s">
        <v>7</v>
      </c>
      <c r="M5" s="40" t="s">
        <v>13</v>
      </c>
      <c r="N5" s="42" t="s">
        <v>64</v>
      </c>
      <c r="O5" s="91"/>
      <c r="P5" s="42" t="s">
        <v>65</v>
      </c>
    </row>
    <row r="6" spans="2:16" s="13" customFormat="1" ht="11.25">
      <c r="B6" s="14" t="s">
        <v>14</v>
      </c>
      <c r="C6" s="15">
        <v>900000</v>
      </c>
      <c r="D6" s="16">
        <v>3619</v>
      </c>
      <c r="E6" s="27">
        <f aca="true" t="shared" si="0" ref="E6:E24">D6*100/C6</f>
        <v>0.4021111111111111</v>
      </c>
      <c r="F6" s="15">
        <v>3619</v>
      </c>
      <c r="G6" s="16">
        <v>3276</v>
      </c>
      <c r="H6" s="88">
        <f>G6*100/F6</f>
        <v>90.52224371373308</v>
      </c>
      <c r="I6" s="15">
        <v>1482</v>
      </c>
      <c r="J6" s="16">
        <v>1139</v>
      </c>
      <c r="K6" s="88">
        <f>J6*100/I6</f>
        <v>76.85560053981106</v>
      </c>
      <c r="L6" s="15">
        <v>3276</v>
      </c>
      <c r="M6" s="16">
        <v>1482</v>
      </c>
      <c r="N6" s="88">
        <f>M6*100/L6</f>
        <v>45.23809523809524</v>
      </c>
      <c r="O6" s="15">
        <v>1794</v>
      </c>
      <c r="P6" s="92">
        <f>100*O6/L6</f>
        <v>54.76190476190476</v>
      </c>
    </row>
    <row r="7" spans="2:16" s="13" customFormat="1" ht="11.25">
      <c r="B7" s="17" t="s">
        <v>15</v>
      </c>
      <c r="C7" s="18">
        <v>100</v>
      </c>
      <c r="D7" s="19">
        <v>5</v>
      </c>
      <c r="E7" s="28">
        <f t="shared" si="0"/>
        <v>5</v>
      </c>
      <c r="F7" s="18"/>
      <c r="G7" s="19">
        <v>3</v>
      </c>
      <c r="H7" s="89"/>
      <c r="I7" s="18"/>
      <c r="J7" s="19">
        <v>3</v>
      </c>
      <c r="K7" s="89"/>
      <c r="L7" s="18">
        <v>3</v>
      </c>
      <c r="M7" s="19"/>
      <c r="N7" s="89" t="s">
        <v>16</v>
      </c>
      <c r="O7" s="18">
        <v>3</v>
      </c>
      <c r="P7" s="43">
        <f aca="true" t="shared" si="1" ref="P7:P25">100*O7/L7</f>
        <v>100</v>
      </c>
    </row>
    <row r="8" spans="2:16" s="13" customFormat="1" ht="11.25">
      <c r="B8" s="17" t="s">
        <v>17</v>
      </c>
      <c r="C8" s="18">
        <v>30000</v>
      </c>
      <c r="D8" s="19">
        <v>1870</v>
      </c>
      <c r="E8" s="28">
        <f t="shared" si="0"/>
        <v>6.233333333333333</v>
      </c>
      <c r="F8" s="18">
        <v>20000</v>
      </c>
      <c r="G8" s="19">
        <v>255</v>
      </c>
      <c r="H8" s="89">
        <f>G8*100/F8</f>
        <v>1.275</v>
      </c>
      <c r="I8" s="18">
        <v>2500</v>
      </c>
      <c r="J8" s="19">
        <v>98</v>
      </c>
      <c r="K8" s="89">
        <f>J8*100/I8</f>
        <v>3.92</v>
      </c>
      <c r="L8" s="18">
        <v>2500</v>
      </c>
      <c r="M8" s="19">
        <v>56</v>
      </c>
      <c r="N8" s="89">
        <f>M8*100/L8</f>
        <v>2.24</v>
      </c>
      <c r="O8" s="18">
        <v>70</v>
      </c>
      <c r="P8" s="43">
        <f t="shared" si="1"/>
        <v>2.8</v>
      </c>
    </row>
    <row r="9" spans="2:16" s="13" customFormat="1" ht="11.25">
      <c r="B9" s="17" t="s">
        <v>18</v>
      </c>
      <c r="C9" s="18">
        <v>40000</v>
      </c>
      <c r="D9" s="19">
        <v>3833</v>
      </c>
      <c r="E9" s="28">
        <f t="shared" si="0"/>
        <v>9.5825</v>
      </c>
      <c r="F9" s="18">
        <v>1855</v>
      </c>
      <c r="G9" s="19">
        <v>855</v>
      </c>
      <c r="H9" s="89">
        <f>G9*100/F9</f>
        <v>46.091644204851754</v>
      </c>
      <c r="I9" s="18">
        <v>200</v>
      </c>
      <c r="J9" s="19">
        <v>50</v>
      </c>
      <c r="K9" s="89">
        <f>J9*100/I9</f>
        <v>25</v>
      </c>
      <c r="L9" s="18">
        <v>100</v>
      </c>
      <c r="M9" s="19">
        <v>50</v>
      </c>
      <c r="N9" s="89">
        <f>M9*100/L9</f>
        <v>50</v>
      </c>
      <c r="O9" s="18">
        <v>50</v>
      </c>
      <c r="P9" s="43">
        <f t="shared" si="1"/>
        <v>50</v>
      </c>
    </row>
    <row r="10" spans="2:16" s="13" customFormat="1" ht="11.25">
      <c r="B10" s="17" t="s">
        <v>19</v>
      </c>
      <c r="C10" s="18">
        <v>100000</v>
      </c>
      <c r="D10" s="19">
        <v>14017</v>
      </c>
      <c r="E10" s="28">
        <f t="shared" si="0"/>
        <v>14.017</v>
      </c>
      <c r="F10" s="18">
        <v>9812</v>
      </c>
      <c r="G10" s="19">
        <v>2643</v>
      </c>
      <c r="H10" s="89">
        <f>G10*100/F10</f>
        <v>26.936404402772116</v>
      </c>
      <c r="I10" s="18">
        <v>5888</v>
      </c>
      <c r="J10" s="19">
        <v>609</v>
      </c>
      <c r="K10" s="89">
        <f>J10*100/I10</f>
        <v>10.343070652173912</v>
      </c>
      <c r="L10" s="18">
        <v>2944</v>
      </c>
      <c r="M10" s="19">
        <v>847</v>
      </c>
      <c r="N10" s="89">
        <f>M10*100/L10</f>
        <v>28.77038043478261</v>
      </c>
      <c r="O10" s="18">
        <v>1214</v>
      </c>
      <c r="P10" s="43">
        <f t="shared" si="1"/>
        <v>41.23641304347826</v>
      </c>
    </row>
    <row r="11" spans="2:16" s="13" customFormat="1" ht="11.25">
      <c r="B11" s="17" t="s">
        <v>20</v>
      </c>
      <c r="C11" s="18">
        <v>6812</v>
      </c>
      <c r="D11" s="19">
        <v>1138</v>
      </c>
      <c r="E11" s="28">
        <f t="shared" si="0"/>
        <v>16.705813270698766</v>
      </c>
      <c r="F11" s="18">
        <v>58</v>
      </c>
      <c r="G11" s="19" t="s">
        <v>21</v>
      </c>
      <c r="H11" s="89" t="s">
        <v>16</v>
      </c>
      <c r="I11" s="18" t="s">
        <v>21</v>
      </c>
      <c r="J11" s="19" t="s">
        <v>21</v>
      </c>
      <c r="K11" s="89" t="s">
        <v>16</v>
      </c>
      <c r="L11" s="18" t="s">
        <v>21</v>
      </c>
      <c r="M11" s="19" t="s">
        <v>21</v>
      </c>
      <c r="N11" s="89" t="s">
        <v>16</v>
      </c>
      <c r="O11" s="18" t="s">
        <v>21</v>
      </c>
      <c r="P11" s="43"/>
    </row>
    <row r="12" spans="2:16" s="13" customFormat="1" ht="11.25">
      <c r="B12" s="17" t="s">
        <v>22</v>
      </c>
      <c r="C12" s="18">
        <v>38000</v>
      </c>
      <c r="D12" s="19">
        <v>7000</v>
      </c>
      <c r="E12" s="28">
        <f t="shared" si="0"/>
        <v>18.42105263157895</v>
      </c>
      <c r="F12" s="18">
        <v>2100</v>
      </c>
      <c r="G12" s="19">
        <v>1700</v>
      </c>
      <c r="H12" s="89">
        <f>G12*100/F12</f>
        <v>80.95238095238095</v>
      </c>
      <c r="I12" s="18">
        <v>1300</v>
      </c>
      <c r="J12" s="19">
        <v>1200</v>
      </c>
      <c r="K12" s="89">
        <f>J12*100/I12</f>
        <v>92.3076923076923</v>
      </c>
      <c r="L12" s="18">
        <v>900</v>
      </c>
      <c r="M12" s="19">
        <v>140</v>
      </c>
      <c r="N12" s="89">
        <f>M12*100/L12</f>
        <v>15.555555555555555</v>
      </c>
      <c r="O12" s="18">
        <v>500</v>
      </c>
      <c r="P12" s="43">
        <f t="shared" si="1"/>
        <v>55.55555555555556</v>
      </c>
    </row>
    <row r="13" spans="2:16" s="13" customFormat="1" ht="11.25">
      <c r="B13" s="17" t="s">
        <v>23</v>
      </c>
      <c r="C13" s="18">
        <v>30000</v>
      </c>
      <c r="D13" s="19">
        <v>5810</v>
      </c>
      <c r="E13" s="28">
        <f t="shared" si="0"/>
        <v>19.366666666666667</v>
      </c>
      <c r="F13" s="18">
        <v>14000</v>
      </c>
      <c r="G13" s="19">
        <v>7213</v>
      </c>
      <c r="H13" s="89">
        <f>G13*100/F13</f>
        <v>51.52142857142857</v>
      </c>
      <c r="I13" s="18"/>
      <c r="J13" s="19"/>
      <c r="K13" s="89"/>
      <c r="L13" s="18"/>
      <c r="M13" s="19"/>
      <c r="N13" s="89"/>
      <c r="O13" s="18">
        <v>6794</v>
      </c>
      <c r="P13" s="43"/>
    </row>
    <row r="14" spans="2:16" s="13" customFormat="1" ht="11.25">
      <c r="B14" s="17" t="s">
        <v>24</v>
      </c>
      <c r="C14" s="18">
        <v>4978</v>
      </c>
      <c r="D14" s="19">
        <v>1253</v>
      </c>
      <c r="E14" s="28">
        <f t="shared" si="0"/>
        <v>25.17075130574528</v>
      </c>
      <c r="F14" s="18"/>
      <c r="G14" s="19">
        <v>159</v>
      </c>
      <c r="H14" s="89"/>
      <c r="I14" s="18"/>
      <c r="J14" s="19">
        <v>13</v>
      </c>
      <c r="K14" s="89"/>
      <c r="L14" s="18">
        <v>500</v>
      </c>
      <c r="M14" s="19">
        <v>321</v>
      </c>
      <c r="N14" s="89">
        <f>M14*100/L14</f>
        <v>64.2</v>
      </c>
      <c r="O14" s="18">
        <v>87</v>
      </c>
      <c r="P14" s="43">
        <f t="shared" si="1"/>
        <v>17.4</v>
      </c>
    </row>
    <row r="15" spans="2:16" s="13" customFormat="1" ht="11.25">
      <c r="B15" s="17" t="s">
        <v>25</v>
      </c>
      <c r="C15" s="20">
        <v>100</v>
      </c>
      <c r="D15" s="21">
        <v>30</v>
      </c>
      <c r="E15" s="28">
        <f t="shared" si="0"/>
        <v>30</v>
      </c>
      <c r="F15" s="18"/>
      <c r="G15" s="19"/>
      <c r="H15" s="89"/>
      <c r="I15" s="18"/>
      <c r="J15" s="19"/>
      <c r="K15" s="89"/>
      <c r="L15" s="18"/>
      <c r="M15" s="19"/>
      <c r="N15" s="89"/>
      <c r="O15" s="18"/>
      <c r="P15" s="43"/>
    </row>
    <row r="16" spans="2:16" s="13" customFormat="1" ht="11.25">
      <c r="B16" s="17" t="s">
        <v>26</v>
      </c>
      <c r="C16" s="18">
        <v>76200</v>
      </c>
      <c r="D16" s="19">
        <v>25344</v>
      </c>
      <c r="E16" s="28">
        <f t="shared" si="0"/>
        <v>33.25984251968504</v>
      </c>
      <c r="F16" s="18">
        <v>76200</v>
      </c>
      <c r="G16" s="19">
        <v>16688</v>
      </c>
      <c r="H16" s="89">
        <f>G16*100/F16</f>
        <v>21.900262467191602</v>
      </c>
      <c r="I16" s="18">
        <v>23000</v>
      </c>
      <c r="J16" s="19">
        <v>3752</v>
      </c>
      <c r="K16" s="89">
        <f>J16*100/I16</f>
        <v>16.31304347826087</v>
      </c>
      <c r="L16" s="18">
        <v>10750</v>
      </c>
      <c r="M16" s="19">
        <v>1109</v>
      </c>
      <c r="N16" s="89">
        <f>M16*100/L16</f>
        <v>10.316279069767441</v>
      </c>
      <c r="O16" s="18">
        <v>135</v>
      </c>
      <c r="P16" s="43">
        <f t="shared" si="1"/>
        <v>1.255813953488372</v>
      </c>
    </row>
    <row r="17" spans="2:16" s="13" customFormat="1" ht="11.25">
      <c r="B17" s="17" t="s">
        <v>27</v>
      </c>
      <c r="C17" s="18">
        <v>15000</v>
      </c>
      <c r="D17" s="19">
        <v>5319</v>
      </c>
      <c r="E17" s="28">
        <f t="shared" si="0"/>
        <v>35.46</v>
      </c>
      <c r="F17" s="18">
        <v>1646</v>
      </c>
      <c r="G17" s="19">
        <v>619</v>
      </c>
      <c r="H17" s="89">
        <f>G17*100/F17</f>
        <v>37.60631834750912</v>
      </c>
      <c r="I17" s="18" t="s">
        <v>21</v>
      </c>
      <c r="J17" s="19">
        <v>73</v>
      </c>
      <c r="K17" s="89" t="s">
        <v>16</v>
      </c>
      <c r="L17" s="18">
        <v>73</v>
      </c>
      <c r="M17" s="19">
        <v>5</v>
      </c>
      <c r="N17" s="89">
        <f>M17*100/L17</f>
        <v>6.8493150684931505</v>
      </c>
      <c r="O17" s="18">
        <v>62</v>
      </c>
      <c r="P17" s="43">
        <f t="shared" si="1"/>
        <v>84.93150684931507</v>
      </c>
    </row>
    <row r="18" spans="2:16" s="13" customFormat="1" ht="11.25">
      <c r="B18" s="17" t="s">
        <v>28</v>
      </c>
      <c r="C18" s="18">
        <v>30000</v>
      </c>
      <c r="D18" s="19">
        <v>14334</v>
      </c>
      <c r="E18" s="28">
        <f t="shared" si="0"/>
        <v>47.78</v>
      </c>
      <c r="F18" s="18"/>
      <c r="G18" s="19"/>
      <c r="H18" s="89"/>
      <c r="I18" s="18"/>
      <c r="J18" s="19">
        <v>230</v>
      </c>
      <c r="K18" s="89"/>
      <c r="L18" s="18"/>
      <c r="M18" s="19">
        <v>112</v>
      </c>
      <c r="N18" s="89"/>
      <c r="O18" s="18"/>
      <c r="P18" s="43"/>
    </row>
    <row r="19" spans="2:16" s="13" customFormat="1" ht="11.25">
      <c r="B19" s="17" t="s">
        <v>29</v>
      </c>
      <c r="C19" s="18">
        <v>26440</v>
      </c>
      <c r="D19" s="19">
        <v>15228</v>
      </c>
      <c r="E19" s="28">
        <f t="shared" si="0"/>
        <v>57.594553706505295</v>
      </c>
      <c r="F19" s="18">
        <v>2111</v>
      </c>
      <c r="G19" s="19"/>
      <c r="H19" s="89" t="s">
        <v>16</v>
      </c>
      <c r="I19" s="18"/>
      <c r="J19" s="19">
        <v>103</v>
      </c>
      <c r="K19" s="89"/>
      <c r="L19" s="18"/>
      <c r="M19" s="19">
        <v>9</v>
      </c>
      <c r="N19" s="89"/>
      <c r="O19" s="18">
        <v>212</v>
      </c>
      <c r="P19" s="43"/>
    </row>
    <row r="20" spans="2:16" s="13" customFormat="1" ht="11.25">
      <c r="B20" s="17" t="s">
        <v>30</v>
      </c>
      <c r="C20" s="18">
        <v>50000</v>
      </c>
      <c r="D20" s="19">
        <v>30000</v>
      </c>
      <c r="E20" s="28">
        <f t="shared" si="0"/>
        <v>60</v>
      </c>
      <c r="F20" s="18">
        <v>12500</v>
      </c>
      <c r="G20" s="19"/>
      <c r="H20" s="89"/>
      <c r="I20" s="18">
        <v>3000</v>
      </c>
      <c r="J20" s="19"/>
      <c r="K20" s="89"/>
      <c r="L20" s="18">
        <v>3000</v>
      </c>
      <c r="M20" s="19"/>
      <c r="N20" s="89"/>
      <c r="O20" s="18">
        <v>100</v>
      </c>
      <c r="P20" s="43">
        <f t="shared" si="1"/>
        <v>3.3333333333333335</v>
      </c>
    </row>
    <row r="21" spans="2:16" s="13" customFormat="1" ht="11.25">
      <c r="B21" s="17" t="s">
        <v>31</v>
      </c>
      <c r="C21" s="18">
        <v>350000</v>
      </c>
      <c r="D21" s="19">
        <v>240000</v>
      </c>
      <c r="E21" s="28">
        <f t="shared" si="0"/>
        <v>68.57142857142857</v>
      </c>
      <c r="F21" s="18">
        <v>186000</v>
      </c>
      <c r="G21" s="19">
        <v>27400</v>
      </c>
      <c r="H21" s="89">
        <f>G21*100/F21</f>
        <v>14.731182795698924</v>
      </c>
      <c r="I21" s="18">
        <v>82000</v>
      </c>
      <c r="J21" s="19">
        <v>11900</v>
      </c>
      <c r="K21" s="89">
        <f>J21*100/I21</f>
        <v>14.512195121951219</v>
      </c>
      <c r="L21" s="18">
        <v>70000</v>
      </c>
      <c r="M21" s="19" t="s">
        <v>21</v>
      </c>
      <c r="N21" s="89"/>
      <c r="O21" s="18">
        <v>9300</v>
      </c>
      <c r="P21" s="43">
        <f t="shared" si="1"/>
        <v>13.285714285714286</v>
      </c>
    </row>
    <row r="22" spans="2:16" s="13" customFormat="1" ht="11.25">
      <c r="B22" s="17" t="s">
        <v>32</v>
      </c>
      <c r="C22" s="18">
        <v>25000</v>
      </c>
      <c r="D22" s="19">
        <v>20000</v>
      </c>
      <c r="E22" s="28">
        <f t="shared" si="0"/>
        <v>80</v>
      </c>
      <c r="F22" s="18"/>
      <c r="G22" s="19"/>
      <c r="H22" s="89"/>
      <c r="I22" s="18"/>
      <c r="J22" s="19"/>
      <c r="K22" s="89"/>
      <c r="L22" s="18"/>
      <c r="M22" s="22" t="s">
        <v>33</v>
      </c>
      <c r="N22" s="90"/>
      <c r="O22" s="18">
        <v>2000</v>
      </c>
      <c r="P22" s="43"/>
    </row>
    <row r="23" spans="2:16" s="13" customFormat="1" ht="11.25">
      <c r="B23" s="17" t="s">
        <v>34</v>
      </c>
      <c r="C23" s="18">
        <v>362000</v>
      </c>
      <c r="D23" s="19">
        <v>304091</v>
      </c>
      <c r="E23" s="28">
        <f t="shared" si="0"/>
        <v>84.00303867403315</v>
      </c>
      <c r="F23" s="18" t="s">
        <v>21</v>
      </c>
      <c r="G23" s="19" t="s">
        <v>21</v>
      </c>
      <c r="H23" s="89"/>
      <c r="I23" s="18" t="s">
        <v>21</v>
      </c>
      <c r="J23" s="19" t="s">
        <v>21</v>
      </c>
      <c r="K23" s="89"/>
      <c r="L23" s="18" t="s">
        <v>21</v>
      </c>
      <c r="M23" s="19" t="s">
        <v>21</v>
      </c>
      <c r="N23" s="89"/>
      <c r="O23" s="18" t="s">
        <v>21</v>
      </c>
      <c r="P23" s="43"/>
    </row>
    <row r="24" spans="2:16" s="13" customFormat="1" ht="11.25">
      <c r="B24" s="17" t="s">
        <v>35</v>
      </c>
      <c r="C24" s="18">
        <v>4000</v>
      </c>
      <c r="D24" s="19">
        <v>3848</v>
      </c>
      <c r="E24" s="28">
        <f t="shared" si="0"/>
        <v>96.2</v>
      </c>
      <c r="F24" s="18">
        <v>559</v>
      </c>
      <c r="G24" s="19">
        <v>120</v>
      </c>
      <c r="H24" s="89">
        <f>G24*100/F24</f>
        <v>21.46690518783542</v>
      </c>
      <c r="I24" s="18">
        <v>568</v>
      </c>
      <c r="J24" s="19">
        <v>255</v>
      </c>
      <c r="K24" s="89">
        <f>J24*100/I24</f>
        <v>44.894366197183096</v>
      </c>
      <c r="L24" s="18">
        <v>268</v>
      </c>
      <c r="M24" s="19">
        <v>153</v>
      </c>
      <c r="N24" s="89">
        <f>M24*100/L24</f>
        <v>57.08955223880597</v>
      </c>
      <c r="O24" s="18">
        <v>504</v>
      </c>
      <c r="P24" s="43">
        <f t="shared" si="1"/>
        <v>188.0597014925373</v>
      </c>
    </row>
    <row r="25" spans="2:16" s="13" customFormat="1" ht="11.25">
      <c r="B25" s="17" t="s">
        <v>37</v>
      </c>
      <c r="C25" s="18">
        <v>300</v>
      </c>
      <c r="D25" s="19"/>
      <c r="E25" s="28"/>
      <c r="F25" s="18">
        <v>4</v>
      </c>
      <c r="G25" s="19">
        <v>1</v>
      </c>
      <c r="H25" s="89">
        <f>G25*100/F25</f>
        <v>25</v>
      </c>
      <c r="I25" s="18">
        <v>4</v>
      </c>
      <c r="J25" s="19">
        <v>1</v>
      </c>
      <c r="K25" s="89">
        <f>J25*100/I25</f>
        <v>25</v>
      </c>
      <c r="L25" s="18">
        <v>1</v>
      </c>
      <c r="M25" s="19">
        <v>1</v>
      </c>
      <c r="N25" s="89">
        <f>M25*100/L25</f>
        <v>100</v>
      </c>
      <c r="O25" s="18"/>
      <c r="P25" s="43">
        <f t="shared" si="1"/>
        <v>0</v>
      </c>
    </row>
    <row r="26" spans="2:16" s="13" customFormat="1" ht="11.25">
      <c r="B26" s="17" t="s">
        <v>36</v>
      </c>
      <c r="C26" s="18">
        <v>2692</v>
      </c>
      <c r="D26" s="19"/>
      <c r="E26" s="28"/>
      <c r="F26" s="18">
        <v>262</v>
      </c>
      <c r="G26" s="19">
        <v>254</v>
      </c>
      <c r="H26" s="89">
        <f>G26*100/F26</f>
        <v>96.94656488549619</v>
      </c>
      <c r="I26" s="18">
        <v>119</v>
      </c>
      <c r="J26" s="19">
        <v>119</v>
      </c>
      <c r="K26" s="89">
        <f>J26*100/I26</f>
        <v>100</v>
      </c>
      <c r="L26" s="18"/>
      <c r="M26" s="19"/>
      <c r="N26" s="89"/>
      <c r="O26" s="18"/>
      <c r="P26" s="43"/>
    </row>
    <row r="27" spans="2:16" s="13" customFormat="1" ht="12" thickBot="1">
      <c r="B27" s="23" t="s">
        <v>41</v>
      </c>
      <c r="C27" s="24"/>
      <c r="D27" s="25">
        <v>255</v>
      </c>
      <c r="E27" s="96"/>
      <c r="F27" s="24"/>
      <c r="G27" s="25"/>
      <c r="H27" s="97"/>
      <c r="I27" s="24"/>
      <c r="J27" s="25"/>
      <c r="K27" s="97"/>
      <c r="L27" s="24"/>
      <c r="M27" s="25"/>
      <c r="N27" s="97"/>
      <c r="O27" s="24"/>
      <c r="P27" s="98"/>
    </row>
    <row r="28" spans="2:5" s="13" customFormat="1" ht="17.25" customHeight="1">
      <c r="B28" s="100" t="s">
        <v>71</v>
      </c>
      <c r="C28" s="13" t="s">
        <v>73</v>
      </c>
      <c r="D28" s="26"/>
      <c r="E28" s="26"/>
    </row>
    <row r="29" s="13" customFormat="1" ht="11.25">
      <c r="C29" s="13" t="s">
        <v>75</v>
      </c>
    </row>
    <row r="30" s="13" customFormat="1" ht="11.25">
      <c r="C30" s="13" t="s">
        <v>74</v>
      </c>
    </row>
    <row r="31" spans="2:13" s="13" customFormat="1" ht="11.25">
      <c r="B31" s="100" t="s">
        <v>54</v>
      </c>
      <c r="C31" s="112" t="s">
        <v>76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2:13" s="13" customFormat="1" ht="11.25">
      <c r="B32" s="99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</row>
    <row r="33" s="13" customFormat="1" ht="11.25">
      <c r="C33" s="29" t="s">
        <v>72</v>
      </c>
    </row>
    <row r="34" s="13" customFormat="1" ht="11.25"/>
    <row r="35" s="13" customFormat="1" ht="11.25"/>
    <row r="36" s="13" customFormat="1" ht="11.25"/>
    <row r="37" s="13" customFormat="1" ht="11.25"/>
    <row r="38" s="13" customFormat="1" ht="11.25"/>
    <row r="39" s="13" customFormat="1" ht="11.25"/>
    <row r="40" s="13" customFormat="1" ht="11.25"/>
    <row r="41" s="13" customFormat="1" ht="11.25"/>
    <row r="42" s="13" customFormat="1" ht="11.25"/>
    <row r="43" s="13" customFormat="1" ht="11.25"/>
    <row r="44" s="13" customFormat="1" ht="11.25"/>
    <row r="45" s="13" customFormat="1" ht="11.25"/>
    <row r="46" s="13" customFormat="1" ht="11.25"/>
    <row r="47" s="13" customFormat="1" ht="11.25"/>
    <row r="48" s="13" customFormat="1" ht="11.25"/>
    <row r="49" s="13" customFormat="1" ht="11.25"/>
    <row r="50" s="13" customFormat="1" ht="11.25"/>
    <row r="51" s="13" customFormat="1" ht="11.25"/>
    <row r="52" s="13" customFormat="1" ht="11.25"/>
    <row r="53" s="13" customFormat="1" ht="11.25"/>
    <row r="54" s="13" customFormat="1" ht="11.25"/>
    <row r="55" s="13" customFormat="1" ht="11.25"/>
    <row r="56" s="13" customFormat="1" ht="11.25"/>
    <row r="57" s="13" customFormat="1" ht="11.25"/>
    <row r="58" s="13" customFormat="1" ht="11.25"/>
    <row r="59" s="13" customFormat="1" ht="11.25"/>
    <row r="60" s="13" customFormat="1" ht="11.25"/>
    <row r="61" s="13" customFormat="1" ht="11.25"/>
    <row r="62" s="13" customFormat="1" ht="11.25"/>
    <row r="63" s="13" customFormat="1" ht="11.25"/>
    <row r="64" s="13" customFormat="1" ht="11.25"/>
    <row r="65" s="13" customFormat="1" ht="11.25"/>
    <row r="66" s="13" customFormat="1" ht="11.25"/>
    <row r="67" s="13" customFormat="1" ht="11.25"/>
    <row r="68" s="13" customFormat="1" ht="11.25"/>
    <row r="69" s="13" customFormat="1" ht="11.25"/>
    <row r="70" s="13" customFormat="1" ht="11.25"/>
    <row r="71" s="13" customFormat="1" ht="11.25"/>
    <row r="72" s="13" customFormat="1" ht="11.25"/>
    <row r="73" s="13" customFormat="1" ht="11.25"/>
    <row r="74" s="13" customFormat="1" ht="11.25"/>
    <row r="75" s="13" customFormat="1" ht="11.25"/>
    <row r="76" s="13" customFormat="1" ht="11.25"/>
    <row r="77" s="13" customFormat="1" ht="11.25"/>
    <row r="78" s="13" customFormat="1" ht="11.25"/>
    <row r="79" s="13" customFormat="1" ht="11.25"/>
    <row r="80" s="13" customFormat="1" ht="11.25"/>
    <row r="81" s="13" customFormat="1" ht="11.25"/>
    <row r="82" s="13" customFormat="1" ht="11.25"/>
    <row r="83" s="13" customFormat="1" ht="11.25"/>
    <row r="84" s="13" customFormat="1" ht="11.25"/>
    <row r="85" s="13" customFormat="1" ht="11.25"/>
    <row r="86" s="13" customFormat="1" ht="11.25"/>
    <row r="87" s="13" customFormat="1" ht="11.25"/>
    <row r="88" s="13" customFormat="1" ht="11.25"/>
    <row r="89" s="13" customFormat="1" ht="11.25"/>
    <row r="90" s="13" customFormat="1" ht="11.25"/>
    <row r="91" s="13" customFormat="1" ht="11.25"/>
    <row r="92" s="13" customFormat="1" ht="11.25"/>
    <row r="93" s="13" customFormat="1" ht="11.25"/>
    <row r="94" s="13" customFormat="1" ht="11.25"/>
    <row r="95" s="13" customFormat="1" ht="11.25"/>
    <row r="96" s="13" customFormat="1" ht="11.25"/>
    <row r="97" s="13" customFormat="1" ht="11.25"/>
    <row r="98" s="13" customFormat="1" ht="11.25"/>
    <row r="99" s="13" customFormat="1" ht="11.25"/>
    <row r="100" s="13" customFormat="1" ht="11.25"/>
    <row r="101" s="13" customFormat="1" ht="11.25"/>
    <row r="102" s="13" customFormat="1" ht="11.25"/>
    <row r="103" s="13" customFormat="1" ht="11.25"/>
    <row r="104" s="13" customFormat="1" ht="11.25"/>
    <row r="105" s="13" customFormat="1" ht="11.25"/>
    <row r="106" s="13" customFormat="1" ht="11.25"/>
    <row r="107" s="13" customFormat="1" ht="11.25"/>
    <row r="108" s="13" customFormat="1" ht="11.25"/>
    <row r="109" s="13" customFormat="1" ht="11.25"/>
    <row r="110" s="13" customFormat="1" ht="11.25"/>
    <row r="111" s="13" customFormat="1" ht="11.25"/>
    <row r="112" s="13" customFormat="1" ht="11.25"/>
    <row r="113" s="13" customFormat="1" ht="11.25"/>
    <row r="114" s="13" customFormat="1" ht="11.25"/>
    <row r="115" s="13" customFormat="1" ht="11.25"/>
    <row r="116" s="13" customFormat="1" ht="11.25"/>
    <row r="117" s="13" customFormat="1" ht="11.25"/>
    <row r="118" s="13" customFormat="1" ht="11.25"/>
    <row r="119" s="13" customFormat="1" ht="11.25"/>
    <row r="120" s="13" customFormat="1" ht="11.25"/>
    <row r="121" s="13" customFormat="1" ht="11.25"/>
    <row r="122" s="13" customFormat="1" ht="11.25"/>
    <row r="123" s="13" customFormat="1" ht="11.25"/>
    <row r="124" s="13" customFormat="1" ht="11.25"/>
    <row r="125" s="13" customFormat="1" ht="11.25"/>
    <row r="126" s="13" customFormat="1" ht="11.25"/>
    <row r="127" s="13" customFormat="1" ht="11.25"/>
    <row r="128" s="13" customFormat="1" ht="11.25"/>
    <row r="129" s="13" customFormat="1" ht="11.25"/>
    <row r="130" s="13" customFormat="1" ht="11.25"/>
    <row r="131" s="13" customFormat="1" ht="11.25"/>
    <row r="132" s="13" customFormat="1" ht="11.25"/>
    <row r="133" s="13" customFormat="1" ht="11.25"/>
    <row r="134" s="13" customFormat="1" ht="11.25"/>
    <row r="135" s="13" customFormat="1" ht="11.25"/>
    <row r="136" s="13" customFormat="1" ht="11.25"/>
    <row r="137" s="13" customFormat="1" ht="11.25"/>
    <row r="138" s="13" customFormat="1" ht="11.25"/>
    <row r="139" s="13" customFormat="1" ht="11.25"/>
    <row r="140" s="13" customFormat="1" ht="11.25"/>
    <row r="141" s="13" customFormat="1" ht="11.25"/>
    <row r="142" s="13" customFormat="1" ht="11.25"/>
    <row r="143" s="13" customFormat="1" ht="11.25"/>
    <row r="144" s="13" customFormat="1" ht="11.25"/>
    <row r="145" s="13" customFormat="1" ht="11.25"/>
    <row r="146" s="13" customFormat="1" ht="11.25"/>
    <row r="147" s="13" customFormat="1" ht="11.25"/>
    <row r="148" s="13" customFormat="1" ht="11.25"/>
    <row r="149" s="13" customFormat="1" ht="11.25"/>
    <row r="150" s="13" customFormat="1" ht="11.25"/>
    <row r="151" s="13" customFormat="1" ht="11.25"/>
    <row r="152" s="13" customFormat="1" ht="11.25"/>
    <row r="153" s="13" customFormat="1" ht="11.25"/>
    <row r="154" s="13" customFormat="1" ht="11.25"/>
    <row r="155" s="13" customFormat="1" ht="11.25"/>
    <row r="156" s="13" customFormat="1" ht="11.25"/>
    <row r="157" s="13" customFormat="1" ht="11.25"/>
    <row r="158" s="13" customFormat="1" ht="11.25"/>
    <row r="159" s="13" customFormat="1" ht="11.25"/>
    <row r="160" s="13" customFormat="1" ht="11.25"/>
    <row r="161" s="13" customFormat="1" ht="11.25"/>
    <row r="162" s="13" customFormat="1" ht="11.25"/>
    <row r="163" s="13" customFormat="1" ht="11.25"/>
    <row r="164" s="13" customFormat="1" ht="11.25"/>
    <row r="165" s="13" customFormat="1" ht="11.25"/>
    <row r="166" s="13" customFormat="1" ht="11.25"/>
    <row r="167" s="13" customFormat="1" ht="11.25"/>
    <row r="168" s="13" customFormat="1" ht="11.25"/>
    <row r="169" s="13" customFormat="1" ht="11.25"/>
    <row r="170" s="13" customFormat="1" ht="11.25"/>
    <row r="171" s="13" customFormat="1" ht="11.25"/>
    <row r="172" s="13" customFormat="1" ht="11.25"/>
    <row r="173" s="13" customFormat="1" ht="11.25"/>
    <row r="174" s="13" customFormat="1" ht="11.25"/>
    <row r="175" s="13" customFormat="1" ht="11.25"/>
    <row r="176" s="13" customFormat="1" ht="11.25"/>
    <row r="177" s="13" customFormat="1" ht="11.25"/>
    <row r="178" s="13" customFormat="1" ht="11.25"/>
    <row r="179" s="13" customFormat="1" ht="11.25"/>
    <row r="180" s="13" customFormat="1" ht="11.25"/>
    <row r="181" s="13" customFormat="1" ht="11.25"/>
    <row r="182" s="13" customFormat="1" ht="11.25"/>
    <row r="183" s="13" customFormat="1" ht="11.25"/>
    <row r="184" s="13" customFormat="1" ht="11.25"/>
    <row r="185" s="13" customFormat="1" ht="11.25"/>
    <row r="186" s="13" customFormat="1" ht="11.25"/>
    <row r="187" s="13" customFormat="1" ht="11.25"/>
    <row r="188" s="13" customFormat="1" ht="11.25"/>
    <row r="189" s="13" customFormat="1" ht="11.25"/>
    <row r="190" s="13" customFormat="1" ht="11.25"/>
    <row r="191" s="13" customFormat="1" ht="11.25"/>
    <row r="192" s="13" customFormat="1" ht="11.25"/>
    <row r="193" s="13" customFormat="1" ht="11.25"/>
    <row r="194" s="13" customFormat="1" ht="11.25"/>
    <row r="195" s="13" customFormat="1" ht="11.25"/>
    <row r="196" s="13" customFormat="1" ht="11.25"/>
    <row r="197" s="13" customFormat="1" ht="11.25"/>
    <row r="198" s="13" customFormat="1" ht="11.25"/>
    <row r="199" s="13" customFormat="1" ht="11.25"/>
    <row r="200" s="13" customFormat="1" ht="11.25"/>
    <row r="201" s="13" customFormat="1" ht="11.25"/>
    <row r="202" s="13" customFormat="1" ht="11.25"/>
    <row r="203" s="13" customFormat="1" ht="11.25"/>
    <row r="204" s="13" customFormat="1" ht="11.25"/>
    <row r="205" s="13" customFormat="1" ht="11.25"/>
    <row r="206" s="13" customFormat="1" ht="11.25"/>
    <row r="207" s="13" customFormat="1" ht="11.25"/>
    <row r="208" s="13" customFormat="1" ht="11.25"/>
    <row r="209" s="13" customFormat="1" ht="11.25"/>
    <row r="210" s="13" customFormat="1" ht="11.25"/>
    <row r="211" s="13" customFormat="1" ht="11.25"/>
    <row r="212" s="13" customFormat="1" ht="11.25"/>
    <row r="213" s="13" customFormat="1" ht="11.25"/>
    <row r="214" s="13" customFormat="1" ht="11.25"/>
    <row r="215" s="13" customFormat="1" ht="11.25"/>
    <row r="216" s="13" customFormat="1" ht="11.25"/>
    <row r="217" s="13" customFormat="1" ht="11.25"/>
    <row r="218" s="13" customFormat="1" ht="11.25"/>
    <row r="219" s="13" customFormat="1" ht="11.25"/>
    <row r="220" s="13" customFormat="1" ht="11.25"/>
    <row r="221" s="13" customFormat="1" ht="11.25"/>
    <row r="222" s="13" customFormat="1" ht="11.25"/>
    <row r="223" s="13" customFormat="1" ht="11.25"/>
    <row r="224" s="13" customFormat="1" ht="11.25"/>
    <row r="225" s="13" customFormat="1" ht="11.25"/>
    <row r="226" s="13" customFormat="1" ht="11.25"/>
    <row r="227" s="13" customFormat="1" ht="11.25"/>
    <row r="228" s="13" customFormat="1" ht="11.25"/>
    <row r="229" s="13" customFormat="1" ht="11.25"/>
    <row r="230" s="13" customFormat="1" ht="11.25"/>
    <row r="231" s="13" customFormat="1" ht="11.25"/>
    <row r="232" s="13" customFormat="1" ht="11.25"/>
    <row r="233" s="13" customFormat="1" ht="11.25"/>
    <row r="234" s="13" customFormat="1" ht="11.25"/>
    <row r="235" s="13" customFormat="1" ht="11.25"/>
    <row r="236" s="13" customFormat="1" ht="11.25"/>
    <row r="237" s="13" customFormat="1" ht="11.25"/>
    <row r="238" s="13" customFormat="1" ht="11.25"/>
    <row r="239" s="13" customFormat="1" ht="11.25"/>
    <row r="240" s="13" customFormat="1" ht="11.25"/>
    <row r="241" s="13" customFormat="1" ht="11.25"/>
    <row r="242" s="13" customFormat="1" ht="11.25"/>
    <row r="243" s="13" customFormat="1" ht="11.25"/>
    <row r="244" s="13" customFormat="1" ht="11.25"/>
    <row r="245" s="13" customFormat="1" ht="11.25"/>
    <row r="246" s="13" customFormat="1" ht="11.25"/>
    <row r="247" s="13" customFormat="1" ht="11.25"/>
    <row r="248" s="13" customFormat="1" ht="11.25"/>
    <row r="249" s="13" customFormat="1" ht="11.25"/>
    <row r="250" s="13" customFormat="1" ht="11.25"/>
    <row r="251" s="13" customFormat="1" ht="11.25"/>
    <row r="252" s="13" customFormat="1" ht="11.25"/>
    <row r="253" s="13" customFormat="1" ht="11.25"/>
    <row r="254" s="13" customFormat="1" ht="11.25"/>
    <row r="255" s="13" customFormat="1" ht="11.25"/>
    <row r="256" s="13" customFormat="1" ht="11.25"/>
    <row r="257" s="13" customFormat="1" ht="11.25"/>
    <row r="258" s="13" customFormat="1" ht="11.25"/>
    <row r="259" s="13" customFormat="1" ht="11.25"/>
    <row r="260" s="13" customFormat="1" ht="11.25"/>
    <row r="261" s="13" customFormat="1" ht="11.25"/>
    <row r="262" s="13" customFormat="1" ht="11.25"/>
    <row r="263" s="13" customFormat="1" ht="11.25"/>
    <row r="264" s="13" customFormat="1" ht="11.25"/>
    <row r="265" s="13" customFormat="1" ht="11.25"/>
    <row r="266" s="13" customFormat="1" ht="11.25"/>
    <row r="267" s="13" customFormat="1" ht="11.25"/>
    <row r="268" s="13" customFormat="1" ht="11.25"/>
    <row r="269" s="13" customFormat="1" ht="11.25"/>
    <row r="270" s="13" customFormat="1" ht="11.25"/>
    <row r="271" s="13" customFormat="1" ht="11.25"/>
    <row r="272" s="13" customFormat="1" ht="11.25"/>
    <row r="273" s="13" customFormat="1" ht="11.25"/>
    <row r="274" s="13" customFormat="1" ht="11.25"/>
    <row r="275" s="13" customFormat="1" ht="11.25"/>
    <row r="276" s="13" customFormat="1" ht="11.25"/>
    <row r="277" s="13" customFormat="1" ht="11.25"/>
    <row r="278" s="13" customFormat="1" ht="11.25"/>
    <row r="279" s="13" customFormat="1" ht="11.25"/>
    <row r="280" s="13" customFormat="1" ht="11.25"/>
    <row r="281" s="13" customFormat="1" ht="11.25"/>
    <row r="282" s="13" customFormat="1" ht="11.25"/>
    <row r="283" s="13" customFormat="1" ht="11.25"/>
    <row r="284" s="13" customFormat="1" ht="11.25"/>
    <row r="285" s="13" customFormat="1" ht="11.25"/>
    <row r="286" s="13" customFormat="1" ht="11.25"/>
    <row r="287" s="13" customFormat="1" ht="11.25"/>
    <row r="288" s="13" customFormat="1" ht="11.25"/>
    <row r="289" s="13" customFormat="1" ht="11.25"/>
    <row r="290" s="13" customFormat="1" ht="11.25"/>
    <row r="291" s="13" customFormat="1" ht="11.25"/>
    <row r="292" s="13" customFormat="1" ht="11.25"/>
    <row r="293" s="13" customFormat="1" ht="11.25"/>
    <row r="294" s="13" customFormat="1" ht="11.25"/>
    <row r="295" s="13" customFormat="1" ht="11.25"/>
    <row r="296" s="13" customFormat="1" ht="11.25"/>
    <row r="297" s="13" customFormat="1" ht="11.25"/>
    <row r="298" s="13" customFormat="1" ht="11.25"/>
    <row r="299" s="13" customFormat="1" ht="11.25"/>
    <row r="300" s="13" customFormat="1" ht="11.25"/>
    <row r="301" s="13" customFormat="1" ht="11.25"/>
    <row r="302" s="13" customFormat="1" ht="11.25"/>
    <row r="303" s="13" customFormat="1" ht="11.25"/>
    <row r="304" s="13" customFormat="1" ht="11.25"/>
    <row r="305" s="13" customFormat="1" ht="11.25"/>
    <row r="306" s="13" customFormat="1" ht="11.25"/>
    <row r="307" s="13" customFormat="1" ht="11.25"/>
    <row r="308" s="13" customFormat="1" ht="11.25"/>
    <row r="309" s="13" customFormat="1" ht="11.25"/>
    <row r="310" s="13" customFormat="1" ht="11.25"/>
    <row r="311" s="13" customFormat="1" ht="11.25"/>
    <row r="312" s="13" customFormat="1" ht="11.25"/>
    <row r="313" s="13" customFormat="1" ht="11.25"/>
    <row r="314" s="13" customFormat="1" ht="11.25"/>
    <row r="315" s="13" customFormat="1" ht="11.25"/>
    <row r="316" s="13" customFormat="1" ht="11.25"/>
    <row r="317" s="13" customFormat="1" ht="11.25"/>
    <row r="318" s="13" customFormat="1" ht="11.25"/>
    <row r="319" s="13" customFormat="1" ht="11.25"/>
    <row r="320" s="13" customFormat="1" ht="11.25"/>
    <row r="321" s="13" customFormat="1" ht="11.25"/>
    <row r="322" s="13" customFormat="1" ht="11.25"/>
    <row r="323" s="13" customFormat="1" ht="11.25"/>
    <row r="324" s="13" customFormat="1" ht="11.25"/>
    <row r="325" s="13" customFormat="1" ht="11.25"/>
    <row r="326" s="13" customFormat="1" ht="11.25"/>
    <row r="327" s="13" customFormat="1" ht="11.25"/>
    <row r="328" s="13" customFormat="1" ht="11.25"/>
    <row r="329" s="13" customFormat="1" ht="11.25"/>
    <row r="330" s="13" customFormat="1" ht="11.25"/>
    <row r="331" s="13" customFormat="1" ht="11.25"/>
    <row r="332" s="13" customFormat="1" ht="11.25"/>
    <row r="333" s="13" customFormat="1" ht="11.25"/>
    <row r="334" s="13" customFormat="1" ht="11.25"/>
    <row r="335" s="13" customFormat="1" ht="11.25"/>
    <row r="336" s="13" customFormat="1" ht="11.25"/>
    <row r="337" s="13" customFormat="1" ht="11.25"/>
    <row r="338" s="13" customFormat="1" ht="11.25"/>
    <row r="339" s="13" customFormat="1" ht="11.25"/>
    <row r="340" s="13" customFormat="1" ht="11.25"/>
    <row r="341" s="13" customFormat="1" ht="11.25"/>
    <row r="342" s="13" customFormat="1" ht="11.25"/>
    <row r="343" s="13" customFormat="1" ht="11.25"/>
    <row r="344" s="13" customFormat="1" ht="11.25"/>
    <row r="345" s="13" customFormat="1" ht="11.25"/>
    <row r="346" s="13" customFormat="1" ht="11.25"/>
    <row r="347" s="13" customFormat="1" ht="11.25"/>
    <row r="348" s="13" customFormat="1" ht="11.25"/>
    <row r="349" s="13" customFormat="1" ht="11.25"/>
    <row r="350" s="13" customFormat="1" ht="11.25"/>
    <row r="351" s="13" customFormat="1" ht="11.25"/>
    <row r="352" s="13" customFormat="1" ht="11.25"/>
    <row r="353" s="13" customFormat="1" ht="11.25"/>
    <row r="354" s="13" customFormat="1" ht="11.25"/>
    <row r="355" s="13" customFormat="1" ht="11.25"/>
    <row r="356" s="13" customFormat="1" ht="11.25"/>
    <row r="357" s="13" customFormat="1" ht="11.25"/>
    <row r="358" s="13" customFormat="1" ht="11.25"/>
    <row r="359" s="13" customFormat="1" ht="11.25"/>
    <row r="360" s="13" customFormat="1" ht="11.25"/>
    <row r="361" s="13" customFormat="1" ht="11.25"/>
    <row r="362" s="13" customFormat="1" ht="11.25"/>
    <row r="363" s="13" customFormat="1" ht="11.25"/>
    <row r="364" s="13" customFormat="1" ht="11.25"/>
    <row r="365" s="13" customFormat="1" ht="11.25"/>
    <row r="366" s="13" customFormat="1" ht="11.25"/>
    <row r="367" s="13" customFormat="1" ht="11.25"/>
    <row r="368" s="13" customFormat="1" ht="11.25"/>
    <row r="369" s="13" customFormat="1" ht="11.25"/>
    <row r="370" s="13" customFormat="1" ht="11.25"/>
    <row r="371" s="13" customFormat="1" ht="11.25"/>
    <row r="372" s="13" customFormat="1" ht="11.25"/>
    <row r="373" s="13" customFormat="1" ht="11.25"/>
    <row r="374" s="13" customFormat="1" ht="11.25"/>
    <row r="375" s="13" customFormat="1" ht="11.25"/>
    <row r="376" s="13" customFormat="1" ht="11.25"/>
    <row r="377" s="13" customFormat="1" ht="11.25"/>
    <row r="378" s="13" customFormat="1" ht="11.25"/>
    <row r="379" s="13" customFormat="1" ht="11.25"/>
    <row r="380" s="13" customFormat="1" ht="11.25"/>
    <row r="381" s="13" customFormat="1" ht="11.25"/>
    <row r="382" s="13" customFormat="1" ht="11.25"/>
    <row r="383" s="13" customFormat="1" ht="11.25"/>
    <row r="384" s="13" customFormat="1" ht="11.25"/>
    <row r="385" s="13" customFormat="1" ht="11.25"/>
    <row r="386" s="13" customFormat="1" ht="11.25"/>
    <row r="387" s="13" customFormat="1" ht="11.25"/>
    <row r="388" s="13" customFormat="1" ht="11.25"/>
    <row r="389" s="13" customFormat="1" ht="11.25"/>
    <row r="390" s="13" customFormat="1" ht="11.25"/>
    <row r="391" s="13" customFormat="1" ht="11.25"/>
    <row r="392" s="13" customFormat="1" ht="11.25"/>
    <row r="393" s="13" customFormat="1" ht="11.25"/>
    <row r="394" s="13" customFormat="1" ht="11.25"/>
    <row r="395" s="13" customFormat="1" ht="11.25"/>
    <row r="396" s="13" customFormat="1" ht="11.25"/>
    <row r="397" s="13" customFormat="1" ht="11.25"/>
    <row r="398" s="13" customFormat="1" ht="11.25"/>
    <row r="399" s="13" customFormat="1" ht="11.25"/>
    <row r="400" s="13" customFormat="1" ht="11.25"/>
    <row r="401" s="13" customFormat="1" ht="11.25"/>
    <row r="402" s="13" customFormat="1" ht="11.25"/>
    <row r="403" s="13" customFormat="1" ht="11.25"/>
    <row r="404" s="13" customFormat="1" ht="11.25"/>
    <row r="405" s="13" customFormat="1" ht="11.25"/>
    <row r="406" s="13" customFormat="1" ht="11.25"/>
    <row r="407" s="13" customFormat="1" ht="11.25"/>
    <row r="408" s="13" customFormat="1" ht="11.25"/>
    <row r="409" s="13" customFormat="1" ht="11.25"/>
    <row r="410" s="13" customFormat="1" ht="11.25"/>
    <row r="411" s="13" customFormat="1" ht="11.25"/>
    <row r="412" s="13" customFormat="1" ht="11.25"/>
    <row r="413" s="13" customFormat="1" ht="11.25"/>
    <row r="414" s="13" customFormat="1" ht="11.25"/>
    <row r="415" s="13" customFormat="1" ht="11.25"/>
    <row r="416" s="13" customFormat="1" ht="11.25"/>
    <row r="417" s="13" customFormat="1" ht="11.25"/>
    <row r="418" s="13" customFormat="1" ht="11.25"/>
    <row r="419" s="13" customFormat="1" ht="11.25"/>
    <row r="420" s="13" customFormat="1" ht="11.25"/>
    <row r="421" s="13" customFormat="1" ht="11.25"/>
    <row r="422" s="13" customFormat="1" ht="11.25"/>
    <row r="423" s="13" customFormat="1" ht="11.25"/>
    <row r="424" s="13" customFormat="1" ht="11.25"/>
    <row r="425" s="13" customFormat="1" ht="11.25"/>
    <row r="426" s="13" customFormat="1" ht="11.25"/>
    <row r="427" s="13" customFormat="1" ht="11.25"/>
    <row r="428" s="13" customFormat="1" ht="11.25"/>
    <row r="429" s="13" customFormat="1" ht="11.25"/>
    <row r="430" s="13" customFormat="1" ht="11.25"/>
    <row r="431" s="13" customFormat="1" ht="11.25"/>
  </sheetData>
  <mergeCells count="5">
    <mergeCell ref="C31:M32"/>
    <mergeCell ref="C4:D4"/>
    <mergeCell ref="F4:G4"/>
    <mergeCell ref="I4:J4"/>
    <mergeCell ref="L4:M4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"/>
  <sheetViews>
    <sheetView showGridLines="0" zoomScale="80" zoomScaleNormal="8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3" sqref="A43"/>
    </sheetView>
  </sheetViews>
  <sheetFormatPr defaultColWidth="9.140625" defaultRowHeight="12.75"/>
  <cols>
    <col min="1" max="1" width="2.28125" style="44" customWidth="1"/>
    <col min="2" max="2" width="12.00390625" style="44" bestFit="1" customWidth="1"/>
    <col min="3" max="4" width="7.421875" style="44" customWidth="1"/>
    <col min="5" max="5" width="7.421875" style="44" bestFit="1" customWidth="1"/>
    <col min="6" max="6" width="7.00390625" style="44" bestFit="1" customWidth="1"/>
    <col min="7" max="7" width="9.00390625" style="44" customWidth="1"/>
    <col min="8" max="9" width="6.57421875" style="44" bestFit="1" customWidth="1"/>
    <col min="10" max="11" width="7.28125" style="44" customWidth="1"/>
    <col min="12" max="13" width="6.57421875" style="44" bestFit="1" customWidth="1"/>
    <col min="14" max="14" width="9.140625" style="44" customWidth="1"/>
    <col min="15" max="16" width="6.57421875" style="44" bestFit="1" customWidth="1"/>
    <col min="17" max="18" width="7.57421875" style="44" customWidth="1"/>
    <col min="19" max="19" width="6.57421875" style="44" bestFit="1" customWidth="1"/>
    <col min="20" max="20" width="6.00390625" style="44" customWidth="1"/>
    <col min="21" max="21" width="9.140625" style="44" customWidth="1"/>
    <col min="22" max="22" width="6.57421875" style="44" bestFit="1" customWidth="1"/>
    <col min="23" max="23" width="6.57421875" style="44" customWidth="1"/>
    <col min="24" max="25" width="7.28125" style="44" customWidth="1"/>
    <col min="26" max="27" width="6.7109375" style="44" customWidth="1"/>
    <col min="28" max="28" width="9.8515625" style="44" customWidth="1"/>
    <col min="29" max="29" width="6.140625" style="44" customWidth="1"/>
    <col min="30" max="30" width="5.7109375" style="44" bestFit="1" customWidth="1"/>
    <col min="31" max="32" width="7.28125" style="44" customWidth="1"/>
    <col min="33" max="33" width="10.421875" style="44" customWidth="1"/>
    <col min="34" max="16384" width="11.421875" style="44" customWidth="1"/>
  </cols>
  <sheetData>
    <row r="1" ht="15.75">
      <c r="A1" s="45" t="s">
        <v>45</v>
      </c>
    </row>
    <row r="2" spans="1:9" ht="13.5" thickBot="1">
      <c r="A2" s="85" t="s">
        <v>63</v>
      </c>
      <c r="B2" s="46"/>
      <c r="E2" s="47"/>
      <c r="F2" s="47"/>
      <c r="G2" s="47"/>
      <c r="H2" s="47"/>
      <c r="I2" s="47"/>
    </row>
    <row r="3" spans="3:33" ht="15" customHeight="1">
      <c r="C3" s="115" t="s">
        <v>56</v>
      </c>
      <c r="D3" s="116"/>
      <c r="E3" s="116"/>
      <c r="F3" s="116"/>
      <c r="G3" s="116"/>
      <c r="H3" s="116"/>
      <c r="I3" s="117"/>
      <c r="J3" s="115" t="s">
        <v>2</v>
      </c>
      <c r="K3" s="116"/>
      <c r="L3" s="116"/>
      <c r="M3" s="116"/>
      <c r="N3" s="116"/>
      <c r="O3" s="116"/>
      <c r="P3" s="117"/>
      <c r="Q3" s="115" t="s">
        <v>3</v>
      </c>
      <c r="R3" s="116"/>
      <c r="S3" s="116"/>
      <c r="T3" s="116"/>
      <c r="U3" s="116"/>
      <c r="V3" s="116"/>
      <c r="W3" s="117"/>
      <c r="X3" s="115" t="s">
        <v>4</v>
      </c>
      <c r="Y3" s="116"/>
      <c r="Z3" s="116"/>
      <c r="AA3" s="116"/>
      <c r="AB3" s="116"/>
      <c r="AC3" s="116"/>
      <c r="AD3" s="117"/>
      <c r="AE3" s="115" t="s">
        <v>5</v>
      </c>
      <c r="AF3" s="116"/>
      <c r="AG3" s="117"/>
    </row>
    <row r="4" spans="3:33" ht="12.75" customHeight="1" thickBot="1">
      <c r="C4" s="121" t="s">
        <v>60</v>
      </c>
      <c r="D4" s="122"/>
      <c r="E4" s="125" t="s">
        <v>57</v>
      </c>
      <c r="F4" s="126"/>
      <c r="G4" s="127"/>
      <c r="H4" s="121" t="s">
        <v>58</v>
      </c>
      <c r="I4" s="122"/>
      <c r="J4" s="123" t="s">
        <v>60</v>
      </c>
      <c r="K4" s="124"/>
      <c r="L4" s="125" t="s">
        <v>59</v>
      </c>
      <c r="M4" s="126"/>
      <c r="N4" s="127"/>
      <c r="O4" s="121" t="s">
        <v>9</v>
      </c>
      <c r="P4" s="122"/>
      <c r="Q4" s="123" t="s">
        <v>60</v>
      </c>
      <c r="R4" s="124"/>
      <c r="S4" s="125" t="s">
        <v>59</v>
      </c>
      <c r="T4" s="126"/>
      <c r="U4" s="127"/>
      <c r="V4" s="121" t="s">
        <v>9</v>
      </c>
      <c r="W4" s="122"/>
      <c r="X4" s="123" t="s">
        <v>60</v>
      </c>
      <c r="Y4" s="124"/>
      <c r="Z4" s="125" t="s">
        <v>61</v>
      </c>
      <c r="AA4" s="126"/>
      <c r="AB4" s="127"/>
      <c r="AC4" s="121" t="s">
        <v>9</v>
      </c>
      <c r="AD4" s="122"/>
      <c r="AE4" s="118"/>
      <c r="AF4" s="119"/>
      <c r="AG4" s="120"/>
    </row>
    <row r="5" spans="2:33" ht="34.5" customHeight="1">
      <c r="B5" s="48" t="s">
        <v>6</v>
      </c>
      <c r="C5" s="68">
        <v>2002</v>
      </c>
      <c r="D5" s="65">
        <v>2000</v>
      </c>
      <c r="E5" s="68">
        <v>2002</v>
      </c>
      <c r="F5" s="73">
        <v>2000</v>
      </c>
      <c r="G5" s="49" t="s">
        <v>62</v>
      </c>
      <c r="H5" s="68">
        <v>2002</v>
      </c>
      <c r="I5" s="65">
        <v>2000</v>
      </c>
      <c r="J5" s="68">
        <v>2002</v>
      </c>
      <c r="K5" s="65">
        <v>2000</v>
      </c>
      <c r="L5" s="68">
        <v>2002</v>
      </c>
      <c r="M5" s="73">
        <v>2000</v>
      </c>
      <c r="N5" s="49" t="s">
        <v>62</v>
      </c>
      <c r="O5" s="68">
        <v>2002</v>
      </c>
      <c r="P5" s="65">
        <v>2000</v>
      </c>
      <c r="Q5" s="68">
        <v>2002</v>
      </c>
      <c r="R5" s="65">
        <v>2000</v>
      </c>
      <c r="S5" s="68">
        <v>2002</v>
      </c>
      <c r="T5" s="73">
        <v>2000</v>
      </c>
      <c r="U5" s="49" t="s">
        <v>62</v>
      </c>
      <c r="V5" s="68">
        <v>2002</v>
      </c>
      <c r="W5" s="65">
        <v>2000</v>
      </c>
      <c r="X5" s="68">
        <v>2002</v>
      </c>
      <c r="Y5" s="65">
        <v>2000</v>
      </c>
      <c r="Z5" s="68">
        <v>2002</v>
      </c>
      <c r="AA5" s="73">
        <v>2000</v>
      </c>
      <c r="AB5" s="49" t="s">
        <v>62</v>
      </c>
      <c r="AC5" s="68">
        <v>2002</v>
      </c>
      <c r="AD5" s="65">
        <v>2000</v>
      </c>
      <c r="AE5" s="68">
        <v>2002</v>
      </c>
      <c r="AF5" s="73">
        <v>2000</v>
      </c>
      <c r="AG5" s="65" t="s">
        <v>62</v>
      </c>
    </row>
    <row r="6" spans="2:33" s="37" customFormat="1" ht="11.25">
      <c r="B6" s="50" t="s">
        <v>17</v>
      </c>
      <c r="C6" s="69">
        <v>30000</v>
      </c>
      <c r="D6" s="55">
        <v>80000</v>
      </c>
      <c r="E6" s="69">
        <v>1870</v>
      </c>
      <c r="F6" s="74">
        <v>38000</v>
      </c>
      <c r="G6" s="51">
        <f>(E6*100/F6)-100</f>
        <v>-95.07894736842105</v>
      </c>
      <c r="H6" s="69">
        <f aca="true" t="shared" si="0" ref="H6:I8">E6*100/C6</f>
        <v>6.233333333333333</v>
      </c>
      <c r="I6" s="55">
        <f t="shared" si="0"/>
        <v>47.5</v>
      </c>
      <c r="J6" s="69">
        <v>20000</v>
      </c>
      <c r="K6" s="52">
        <v>25000</v>
      </c>
      <c r="L6" s="69">
        <v>255</v>
      </c>
      <c r="M6" s="74">
        <v>2480</v>
      </c>
      <c r="N6" s="51">
        <f>(L6*100/M6)-100</f>
        <v>-89.71774193548387</v>
      </c>
      <c r="O6" s="69">
        <f>L6*100/J6</f>
        <v>1.275</v>
      </c>
      <c r="P6" s="53">
        <f>M6*100/K6</f>
        <v>9.92</v>
      </c>
      <c r="Q6" s="69">
        <v>2500</v>
      </c>
      <c r="R6" s="52">
        <v>5000</v>
      </c>
      <c r="S6" s="69">
        <v>98</v>
      </c>
      <c r="T6" s="74">
        <v>250</v>
      </c>
      <c r="U6" s="51">
        <f>(S6*100/T6)-100</f>
        <v>-60.8</v>
      </c>
      <c r="V6" s="69">
        <f>S6*100/Q6</f>
        <v>3.92</v>
      </c>
      <c r="W6" s="53">
        <f>T6*100/R6</f>
        <v>5</v>
      </c>
      <c r="X6" s="69">
        <v>2500</v>
      </c>
      <c r="Y6" s="52">
        <v>2500</v>
      </c>
      <c r="Z6" s="69">
        <v>56</v>
      </c>
      <c r="AA6" s="74">
        <v>57</v>
      </c>
      <c r="AB6" s="51">
        <f>(Z6*100/AA6)-100</f>
        <v>-1.7543859649122737</v>
      </c>
      <c r="AC6" s="69">
        <f>Z6*100/X6</f>
        <v>2.24</v>
      </c>
      <c r="AD6" s="54">
        <f>AA6*100/Y6</f>
        <v>2.28</v>
      </c>
      <c r="AE6" s="69">
        <v>70</v>
      </c>
      <c r="AF6" s="74">
        <v>53</v>
      </c>
      <c r="AG6" s="81">
        <f>(AE6*100/AF6)-100</f>
        <v>32.075471698113205</v>
      </c>
    </row>
    <row r="7" spans="2:33" s="37" customFormat="1" ht="11.25">
      <c r="B7" s="56" t="s">
        <v>52</v>
      </c>
      <c r="C7" s="70">
        <v>76200</v>
      </c>
      <c r="D7" s="61">
        <v>53000</v>
      </c>
      <c r="E7" s="70">
        <v>25344</v>
      </c>
      <c r="F7" s="75">
        <v>14600</v>
      </c>
      <c r="G7" s="57">
        <f>(E7*100/F7)-100</f>
        <v>73.58904109589042</v>
      </c>
      <c r="H7" s="70">
        <f t="shared" si="0"/>
        <v>33.25984251968504</v>
      </c>
      <c r="I7" s="61">
        <f t="shared" si="0"/>
        <v>27.547169811320753</v>
      </c>
      <c r="J7" s="70">
        <v>76200</v>
      </c>
      <c r="K7" s="58">
        <v>53000</v>
      </c>
      <c r="L7" s="70">
        <v>16688</v>
      </c>
      <c r="M7" s="75">
        <v>10500</v>
      </c>
      <c r="N7" s="57">
        <f>(L7*100/M7)-100</f>
        <v>58.93333333333334</v>
      </c>
      <c r="O7" s="70">
        <f>L7*100/J7</f>
        <v>21.900262467191602</v>
      </c>
      <c r="P7" s="59">
        <f>M7*100/K7</f>
        <v>19.81132075471698</v>
      </c>
      <c r="Q7" s="70">
        <v>23000</v>
      </c>
      <c r="R7" s="58">
        <v>20000</v>
      </c>
      <c r="S7" s="70">
        <v>3752</v>
      </c>
      <c r="T7" s="75">
        <v>2000</v>
      </c>
      <c r="U7" s="57">
        <f>(S7*100/T7)-100</f>
        <v>87.6</v>
      </c>
      <c r="V7" s="70">
        <f>S7*100/Q7</f>
        <v>16.31304347826087</v>
      </c>
      <c r="W7" s="59">
        <f>T7*100/R7</f>
        <v>10</v>
      </c>
      <c r="X7" s="70">
        <v>10750</v>
      </c>
      <c r="Y7" s="58">
        <v>9000</v>
      </c>
      <c r="Z7" s="70">
        <v>1109</v>
      </c>
      <c r="AA7" s="75">
        <v>500</v>
      </c>
      <c r="AB7" s="57">
        <f>(Z7*100/AA7)-100</f>
        <v>121.80000000000001</v>
      </c>
      <c r="AC7" s="70">
        <f>Z7*100/X7</f>
        <v>10.316279069767441</v>
      </c>
      <c r="AD7" s="60">
        <f>AA7*100/Y7</f>
        <v>5.555555555555555</v>
      </c>
      <c r="AE7" s="70">
        <v>135</v>
      </c>
      <c r="AF7" s="75">
        <v>60</v>
      </c>
      <c r="AG7" s="82">
        <f>(AE7*100/AF7)-100</f>
        <v>125</v>
      </c>
    </row>
    <row r="8" spans="2:33" s="37" customFormat="1" ht="11.25">
      <c r="B8" s="56" t="s">
        <v>20</v>
      </c>
      <c r="C8" s="70">
        <v>6812</v>
      </c>
      <c r="D8" s="61">
        <v>5131</v>
      </c>
      <c r="E8" s="70">
        <v>1138</v>
      </c>
      <c r="F8" s="75">
        <v>2631</v>
      </c>
      <c r="G8" s="57">
        <f>(E8*100/F8)-100</f>
        <v>-56.74648422652984</v>
      </c>
      <c r="H8" s="70">
        <f t="shared" si="0"/>
        <v>16.705813270698766</v>
      </c>
      <c r="I8" s="61">
        <f t="shared" si="0"/>
        <v>51.276554277918535</v>
      </c>
      <c r="J8" s="70">
        <v>58</v>
      </c>
      <c r="K8" s="58">
        <v>2631</v>
      </c>
      <c r="L8" s="70" t="s">
        <v>21</v>
      </c>
      <c r="M8" s="75">
        <v>2631</v>
      </c>
      <c r="N8" s="57"/>
      <c r="O8" s="70" t="s">
        <v>16</v>
      </c>
      <c r="P8" s="59">
        <f>M8*100/K8</f>
        <v>100</v>
      </c>
      <c r="Q8" s="70" t="s">
        <v>21</v>
      </c>
      <c r="R8" s="58">
        <v>371</v>
      </c>
      <c r="S8" s="70" t="s">
        <v>21</v>
      </c>
      <c r="T8" s="75">
        <v>338</v>
      </c>
      <c r="U8" s="57"/>
      <c r="V8" s="70" t="s">
        <v>16</v>
      </c>
      <c r="W8" s="59">
        <f>T8*100/R8</f>
        <v>91.10512129380054</v>
      </c>
      <c r="X8" s="70" t="s">
        <v>21</v>
      </c>
      <c r="Y8" s="58">
        <v>145</v>
      </c>
      <c r="Z8" s="70" t="s">
        <v>21</v>
      </c>
      <c r="AA8" s="75">
        <v>8</v>
      </c>
      <c r="AB8" s="57"/>
      <c r="AC8" s="70" t="s">
        <v>16</v>
      </c>
      <c r="AD8" s="60">
        <f>AA8*100/Y8</f>
        <v>5.517241379310345</v>
      </c>
      <c r="AE8" s="70" t="s">
        <v>21</v>
      </c>
      <c r="AF8" s="75">
        <v>30</v>
      </c>
      <c r="AG8" s="82"/>
    </row>
    <row r="9" spans="2:33" s="37" customFormat="1" ht="11.25">
      <c r="B9" s="56" t="s">
        <v>24</v>
      </c>
      <c r="C9" s="70">
        <v>4978</v>
      </c>
      <c r="D9" s="61"/>
      <c r="E9" s="70">
        <v>1253</v>
      </c>
      <c r="F9" s="75"/>
      <c r="G9" s="57"/>
      <c r="H9" s="70">
        <f>E9*100/C9</f>
        <v>25.17075130574528</v>
      </c>
      <c r="I9" s="61"/>
      <c r="J9" s="70"/>
      <c r="K9" s="58"/>
      <c r="L9" s="70">
        <v>159</v>
      </c>
      <c r="M9" s="75"/>
      <c r="N9" s="57"/>
      <c r="O9" s="70"/>
      <c r="P9" s="59"/>
      <c r="Q9" s="70"/>
      <c r="R9" s="58"/>
      <c r="S9" s="70">
        <v>13</v>
      </c>
      <c r="T9" s="75"/>
      <c r="U9" s="57"/>
      <c r="V9" s="70"/>
      <c r="W9" s="59"/>
      <c r="X9" s="70" t="s">
        <v>21</v>
      </c>
      <c r="Y9" s="58"/>
      <c r="Z9" s="70">
        <v>321</v>
      </c>
      <c r="AA9" s="75"/>
      <c r="AB9" s="57"/>
      <c r="AC9" s="70"/>
      <c r="AD9" s="60"/>
      <c r="AE9" s="70">
        <v>87</v>
      </c>
      <c r="AF9" s="75"/>
      <c r="AG9" s="82"/>
    </row>
    <row r="10" spans="2:33" s="37" customFormat="1" ht="11.25">
      <c r="B10" s="56" t="s">
        <v>23</v>
      </c>
      <c r="C10" s="70">
        <v>30000</v>
      </c>
      <c r="D10" s="61">
        <v>30000</v>
      </c>
      <c r="E10" s="70">
        <v>5810</v>
      </c>
      <c r="F10" s="75">
        <v>1770</v>
      </c>
      <c r="G10" s="57">
        <f>(E10*100/F10)-100</f>
        <v>228.24858757062145</v>
      </c>
      <c r="H10" s="70">
        <f>E10*100/C10</f>
        <v>19.366666666666667</v>
      </c>
      <c r="I10" s="61">
        <f>F10*100/D10</f>
        <v>5.9</v>
      </c>
      <c r="J10" s="70">
        <v>14000</v>
      </c>
      <c r="K10" s="58">
        <v>14000</v>
      </c>
      <c r="L10" s="70">
        <v>7213</v>
      </c>
      <c r="M10" s="75">
        <v>5293</v>
      </c>
      <c r="N10" s="57"/>
      <c r="O10" s="70">
        <f>L10*100/J10</f>
        <v>51.52142857142857</v>
      </c>
      <c r="P10" s="59">
        <f>M10*100/K10</f>
        <v>37.80714285714286</v>
      </c>
      <c r="Q10" s="70"/>
      <c r="R10" s="58"/>
      <c r="S10" s="70"/>
      <c r="T10" s="75"/>
      <c r="U10" s="57"/>
      <c r="V10" s="70"/>
      <c r="W10" s="59"/>
      <c r="X10" s="70"/>
      <c r="Y10" s="58"/>
      <c r="Z10" s="70"/>
      <c r="AA10" s="75"/>
      <c r="AB10" s="57"/>
      <c r="AC10" s="70"/>
      <c r="AD10" s="58"/>
      <c r="AE10" s="70">
        <v>6794</v>
      </c>
      <c r="AF10" s="75">
        <v>4800</v>
      </c>
      <c r="AG10" s="82"/>
    </row>
    <row r="11" spans="2:33" s="37" customFormat="1" ht="11.25">
      <c r="B11" s="56" t="s">
        <v>38</v>
      </c>
      <c r="C11" s="70" t="s">
        <v>21</v>
      </c>
      <c r="D11" s="61"/>
      <c r="E11" s="70" t="s">
        <v>21</v>
      </c>
      <c r="F11" s="75"/>
      <c r="G11" s="57"/>
      <c r="H11" s="70"/>
      <c r="I11" s="61"/>
      <c r="J11" s="70" t="s">
        <v>21</v>
      </c>
      <c r="K11" s="58"/>
      <c r="L11" s="70" t="s">
        <v>21</v>
      </c>
      <c r="M11" s="75"/>
      <c r="N11" s="57"/>
      <c r="O11" s="70"/>
      <c r="P11" s="59"/>
      <c r="Q11" s="70" t="s">
        <v>21</v>
      </c>
      <c r="R11" s="58"/>
      <c r="S11" s="70" t="s">
        <v>21</v>
      </c>
      <c r="T11" s="75"/>
      <c r="U11" s="57"/>
      <c r="V11" s="70"/>
      <c r="W11" s="59"/>
      <c r="X11" s="70" t="s">
        <v>21</v>
      </c>
      <c r="Y11" s="58"/>
      <c r="Z11" s="70" t="s">
        <v>21</v>
      </c>
      <c r="AA11" s="75"/>
      <c r="AB11" s="57"/>
      <c r="AC11" s="70"/>
      <c r="AD11" s="58"/>
      <c r="AE11" s="70" t="s">
        <v>21</v>
      </c>
      <c r="AF11" s="75"/>
      <c r="AG11" s="82"/>
    </row>
    <row r="12" spans="2:33" s="37" customFormat="1" ht="11.25">
      <c r="B12" s="56" t="s">
        <v>32</v>
      </c>
      <c r="C12" s="70">
        <v>25000</v>
      </c>
      <c r="D12" s="61">
        <v>25000</v>
      </c>
      <c r="E12" s="70">
        <v>20000</v>
      </c>
      <c r="F12" s="75">
        <v>18000</v>
      </c>
      <c r="G12" s="57">
        <f>(E12*100/F12)-100</f>
        <v>11.111111111111114</v>
      </c>
      <c r="H12" s="70">
        <f>E12*100/C12</f>
        <v>80</v>
      </c>
      <c r="I12" s="61">
        <f>F12*100/D12</f>
        <v>72</v>
      </c>
      <c r="J12" s="70"/>
      <c r="K12" s="58">
        <v>25000</v>
      </c>
      <c r="L12" s="70"/>
      <c r="M12" s="75"/>
      <c r="N12" s="57"/>
      <c r="O12" s="70"/>
      <c r="P12" s="59"/>
      <c r="Q12" s="70"/>
      <c r="R12" s="58"/>
      <c r="S12" s="70"/>
      <c r="T12" s="75"/>
      <c r="U12" s="57"/>
      <c r="V12" s="70"/>
      <c r="W12" s="59"/>
      <c r="X12" s="70"/>
      <c r="Y12" s="58"/>
      <c r="Z12" s="70" t="s">
        <v>33</v>
      </c>
      <c r="AA12" s="80" t="s">
        <v>55</v>
      </c>
      <c r="AB12" s="57"/>
      <c r="AC12" s="70"/>
      <c r="AD12" s="62"/>
      <c r="AE12" s="70">
        <v>2000</v>
      </c>
      <c r="AF12" s="80">
        <v>1350</v>
      </c>
      <c r="AG12" s="82">
        <f>(AE12*100/AF12)-100</f>
        <v>48.14814814814815</v>
      </c>
    </row>
    <row r="13" spans="2:33" s="37" customFormat="1" ht="11.25">
      <c r="B13" s="56" t="s">
        <v>14</v>
      </c>
      <c r="C13" s="70">
        <v>900000</v>
      </c>
      <c r="D13" s="61">
        <v>950000</v>
      </c>
      <c r="E13" s="70">
        <v>3619</v>
      </c>
      <c r="F13" s="75">
        <v>665500</v>
      </c>
      <c r="G13" s="57">
        <f>(E13*100/F13)-100</f>
        <v>-99.45619834710743</v>
      </c>
      <c r="H13" s="70">
        <f>E13*100/C13</f>
        <v>0.4021111111111111</v>
      </c>
      <c r="I13" s="61">
        <f>F13*100/D13</f>
        <v>70.05263157894737</v>
      </c>
      <c r="J13" s="70">
        <v>3619</v>
      </c>
      <c r="K13" s="58">
        <v>3062</v>
      </c>
      <c r="L13" s="70">
        <v>3276</v>
      </c>
      <c r="M13" s="75">
        <v>493</v>
      </c>
      <c r="N13" s="57">
        <f>(L13*100/M13)-100</f>
        <v>564.5030425963489</v>
      </c>
      <c r="O13" s="70">
        <f>L13*100/J13</f>
        <v>90.52224371373308</v>
      </c>
      <c r="P13" s="59">
        <f>M13*100/K13</f>
        <v>16.100587851077726</v>
      </c>
      <c r="Q13" s="70">
        <v>1482</v>
      </c>
      <c r="R13" s="58">
        <v>308</v>
      </c>
      <c r="S13" s="70">
        <v>1139</v>
      </c>
      <c r="T13" s="75">
        <v>52</v>
      </c>
      <c r="U13" s="57">
        <f>(S13*100/T13)-100</f>
        <v>2090.3846153846152</v>
      </c>
      <c r="V13" s="70">
        <f>S13*100/Q13</f>
        <v>76.85560053981106</v>
      </c>
      <c r="W13" s="59">
        <f>T13*100/R13</f>
        <v>16.883116883116884</v>
      </c>
      <c r="X13" s="70">
        <v>3276</v>
      </c>
      <c r="Y13" s="58">
        <v>164</v>
      </c>
      <c r="Z13" s="70">
        <v>1482</v>
      </c>
      <c r="AA13" s="75">
        <v>177</v>
      </c>
      <c r="AB13" s="57">
        <f>(Z13*100/AA13)-100</f>
        <v>737.2881355932203</v>
      </c>
      <c r="AC13" s="70">
        <f>Z13*100/X13</f>
        <v>45.23809523809524</v>
      </c>
      <c r="AD13" s="60"/>
      <c r="AE13" s="70">
        <v>1794</v>
      </c>
      <c r="AF13" s="75">
        <v>466</v>
      </c>
      <c r="AG13" s="82">
        <f>(AE13*100/AF13)-100</f>
        <v>284.9785407725322</v>
      </c>
    </row>
    <row r="14" spans="2:33" s="37" customFormat="1" ht="11.25">
      <c r="B14" s="56" t="s">
        <v>34</v>
      </c>
      <c r="C14" s="70" t="s">
        <v>21</v>
      </c>
      <c r="D14" s="61">
        <v>362000</v>
      </c>
      <c r="E14" s="70" t="s">
        <v>21</v>
      </c>
      <c r="F14" s="75">
        <v>304091</v>
      </c>
      <c r="G14" s="57"/>
      <c r="H14" s="70"/>
      <c r="I14" s="61">
        <f>F14*100/D14</f>
        <v>84.00303867403315</v>
      </c>
      <c r="J14" s="70" t="s">
        <v>21</v>
      </c>
      <c r="K14" s="58"/>
      <c r="L14" s="70" t="s">
        <v>21</v>
      </c>
      <c r="M14" s="75"/>
      <c r="N14" s="57"/>
      <c r="O14" s="70"/>
      <c r="P14" s="59"/>
      <c r="Q14" s="70" t="s">
        <v>21</v>
      </c>
      <c r="R14" s="58"/>
      <c r="S14" s="70" t="s">
        <v>21</v>
      </c>
      <c r="T14" s="75"/>
      <c r="U14" s="57"/>
      <c r="V14" s="70"/>
      <c r="W14" s="59"/>
      <c r="X14" s="70" t="s">
        <v>21</v>
      </c>
      <c r="Y14" s="58"/>
      <c r="Z14" s="70" t="s">
        <v>21</v>
      </c>
      <c r="AA14" s="75"/>
      <c r="AB14" s="57"/>
      <c r="AC14" s="70"/>
      <c r="AD14" s="58"/>
      <c r="AE14" s="70" t="s">
        <v>21</v>
      </c>
      <c r="AF14" s="75"/>
      <c r="AG14" s="82"/>
    </row>
    <row r="15" spans="2:33" s="37" customFormat="1" ht="11.25">
      <c r="B15" s="56" t="s">
        <v>39</v>
      </c>
      <c r="C15" s="70" t="s">
        <v>21</v>
      </c>
      <c r="D15" s="61"/>
      <c r="E15" s="70" t="s">
        <v>21</v>
      </c>
      <c r="F15" s="75"/>
      <c r="G15" s="57"/>
      <c r="H15" s="70"/>
      <c r="I15" s="61"/>
      <c r="J15" s="70" t="s">
        <v>21</v>
      </c>
      <c r="K15" s="58"/>
      <c r="L15" s="70" t="s">
        <v>21</v>
      </c>
      <c r="M15" s="75"/>
      <c r="N15" s="57"/>
      <c r="O15" s="70"/>
      <c r="P15" s="59"/>
      <c r="Q15" s="70" t="s">
        <v>21</v>
      </c>
      <c r="R15" s="58"/>
      <c r="S15" s="70" t="s">
        <v>21</v>
      </c>
      <c r="T15" s="75"/>
      <c r="U15" s="57"/>
      <c r="V15" s="70"/>
      <c r="W15" s="59"/>
      <c r="X15" s="70" t="s">
        <v>21</v>
      </c>
      <c r="Y15" s="58"/>
      <c r="Z15" s="70" t="s">
        <v>21</v>
      </c>
      <c r="AA15" s="75"/>
      <c r="AB15" s="57"/>
      <c r="AC15" s="70"/>
      <c r="AD15" s="58"/>
      <c r="AE15" s="70" t="s">
        <v>21</v>
      </c>
      <c r="AF15" s="75"/>
      <c r="AG15" s="82"/>
    </row>
    <row r="16" spans="2:33" s="37" customFormat="1" ht="11.25">
      <c r="B16" s="56" t="s">
        <v>28</v>
      </c>
      <c r="C16" s="70">
        <v>30000</v>
      </c>
      <c r="D16" s="61"/>
      <c r="E16" s="70">
        <v>14334</v>
      </c>
      <c r="F16" s="75">
        <v>18975</v>
      </c>
      <c r="G16" s="57">
        <f>(E16*100/F16)-100</f>
        <v>-24.45849802371542</v>
      </c>
      <c r="H16" s="70">
        <f>E16*100/C16</f>
        <v>47.78</v>
      </c>
      <c r="I16" s="61"/>
      <c r="J16" s="70"/>
      <c r="K16" s="58"/>
      <c r="L16" s="70"/>
      <c r="M16" s="75">
        <v>64</v>
      </c>
      <c r="N16" s="57">
        <f>(L16*100/M16)-100</f>
        <v>-100</v>
      </c>
      <c r="O16" s="70"/>
      <c r="P16" s="59"/>
      <c r="Q16" s="70"/>
      <c r="R16" s="58"/>
      <c r="S16" s="70">
        <v>230</v>
      </c>
      <c r="T16" s="75">
        <v>184</v>
      </c>
      <c r="U16" s="57">
        <f>(S16*100/T16)-100</f>
        <v>25</v>
      </c>
      <c r="V16" s="70"/>
      <c r="W16" s="59"/>
      <c r="X16" s="70"/>
      <c r="Y16" s="58"/>
      <c r="Z16" s="70">
        <v>112</v>
      </c>
      <c r="AA16" s="75">
        <v>55</v>
      </c>
      <c r="AB16" s="57">
        <f>(Z16*100/AA16)-100</f>
        <v>103.63636363636363</v>
      </c>
      <c r="AC16" s="70"/>
      <c r="AD16" s="58"/>
      <c r="AE16" s="70"/>
      <c r="AF16" s="75"/>
      <c r="AG16" s="82"/>
    </row>
    <row r="17" spans="2:33" s="37" customFormat="1" ht="11.25">
      <c r="B17" s="56" t="s">
        <v>15</v>
      </c>
      <c r="C17" s="70">
        <v>100</v>
      </c>
      <c r="D17" s="61"/>
      <c r="E17" s="70">
        <v>5</v>
      </c>
      <c r="F17" s="75"/>
      <c r="G17" s="57"/>
      <c r="H17" s="70">
        <f>E17*100/C17</f>
        <v>5</v>
      </c>
      <c r="I17" s="61"/>
      <c r="J17" s="70"/>
      <c r="K17" s="58"/>
      <c r="L17" s="70">
        <v>3</v>
      </c>
      <c r="M17" s="75">
        <v>3</v>
      </c>
      <c r="N17" s="57">
        <f>(L17*100/M17)-100</f>
        <v>0</v>
      </c>
      <c r="O17" s="70"/>
      <c r="P17" s="59"/>
      <c r="Q17" s="70"/>
      <c r="R17" s="58"/>
      <c r="S17" s="70">
        <v>3</v>
      </c>
      <c r="T17" s="75">
        <v>3</v>
      </c>
      <c r="U17" s="57">
        <f>(S17*100/T17)-100</f>
        <v>0</v>
      </c>
      <c r="V17" s="70"/>
      <c r="W17" s="59"/>
      <c r="X17" s="70">
        <v>3</v>
      </c>
      <c r="Y17" s="58">
        <v>2</v>
      </c>
      <c r="Z17" s="70"/>
      <c r="AA17" s="75">
        <v>2</v>
      </c>
      <c r="AB17" s="57"/>
      <c r="AC17" s="70" t="s">
        <v>16</v>
      </c>
      <c r="AD17" s="60">
        <f>AA17*100/Y17</f>
        <v>100</v>
      </c>
      <c r="AE17" s="70">
        <v>3</v>
      </c>
      <c r="AF17" s="75">
        <v>1</v>
      </c>
      <c r="AG17" s="82">
        <f>(AE17*100/AF17)-100</f>
        <v>200</v>
      </c>
    </row>
    <row r="18" spans="2:33" s="37" customFormat="1" ht="11.25">
      <c r="B18" s="56" t="s">
        <v>40</v>
      </c>
      <c r="C18" s="70"/>
      <c r="D18" s="61">
        <v>2500</v>
      </c>
      <c r="E18" s="70"/>
      <c r="F18" s="75"/>
      <c r="G18" s="57"/>
      <c r="H18" s="70"/>
      <c r="I18" s="61"/>
      <c r="J18" s="70"/>
      <c r="K18" s="58"/>
      <c r="L18" s="70"/>
      <c r="M18" s="75"/>
      <c r="N18" s="57"/>
      <c r="O18" s="70"/>
      <c r="P18" s="59"/>
      <c r="Q18" s="70"/>
      <c r="R18" s="58"/>
      <c r="S18" s="70"/>
      <c r="T18" s="75"/>
      <c r="U18" s="57"/>
      <c r="V18" s="70"/>
      <c r="W18" s="59"/>
      <c r="X18" s="70"/>
      <c r="Y18" s="58"/>
      <c r="Z18" s="70"/>
      <c r="AA18" s="75"/>
      <c r="AB18" s="57"/>
      <c r="AC18" s="70"/>
      <c r="AD18" s="58"/>
      <c r="AE18" s="70"/>
      <c r="AF18" s="75"/>
      <c r="AG18" s="82"/>
    </row>
    <row r="19" spans="2:33" s="37" customFormat="1" ht="11.25">
      <c r="B19" s="56" t="s">
        <v>19</v>
      </c>
      <c r="C19" s="70">
        <v>100000</v>
      </c>
      <c r="D19" s="61">
        <v>100000</v>
      </c>
      <c r="E19" s="70">
        <v>14017</v>
      </c>
      <c r="F19" s="75">
        <v>13042</v>
      </c>
      <c r="G19" s="57">
        <f>(E19*100/F19)-100</f>
        <v>7.4758472626897685</v>
      </c>
      <c r="H19" s="70">
        <f>E19*100/C19</f>
        <v>14.017</v>
      </c>
      <c r="I19" s="61">
        <f>F19*100/D19</f>
        <v>13.042</v>
      </c>
      <c r="J19" s="70">
        <v>9812</v>
      </c>
      <c r="K19" s="58">
        <v>9130</v>
      </c>
      <c r="L19" s="70">
        <v>2643</v>
      </c>
      <c r="M19" s="75">
        <v>4286</v>
      </c>
      <c r="N19" s="57">
        <f>(L19*100/M19)-100</f>
        <v>-38.33411105926272</v>
      </c>
      <c r="O19" s="70">
        <f>L19*100/J19</f>
        <v>26.936404402772116</v>
      </c>
      <c r="P19" s="59">
        <f>M19*100/K19</f>
        <v>46.944140197152244</v>
      </c>
      <c r="Q19" s="70">
        <v>5888</v>
      </c>
      <c r="R19" s="58">
        <v>5480</v>
      </c>
      <c r="S19" s="70">
        <v>609</v>
      </c>
      <c r="T19" s="75">
        <v>718</v>
      </c>
      <c r="U19" s="57">
        <f>(S19*100/T19)-100</f>
        <v>-15.18105849582173</v>
      </c>
      <c r="V19" s="70">
        <f>S19*100/Q19</f>
        <v>10.343070652173912</v>
      </c>
      <c r="W19" s="59">
        <f>T19*100/R19</f>
        <v>13.102189781021897</v>
      </c>
      <c r="X19" s="70">
        <v>2944</v>
      </c>
      <c r="Y19" s="58">
        <v>2740</v>
      </c>
      <c r="Z19" s="70">
        <v>847</v>
      </c>
      <c r="AA19" s="75">
        <v>520</v>
      </c>
      <c r="AB19" s="57">
        <f>(Z19*100/AA19)-100</f>
        <v>62.88461538461539</v>
      </c>
      <c r="AC19" s="70">
        <f>Z19*100/X19</f>
        <v>28.77038043478261</v>
      </c>
      <c r="AD19" s="60">
        <f>AA19*100/Y19</f>
        <v>18.978102189781023</v>
      </c>
      <c r="AE19" s="70">
        <v>1214</v>
      </c>
      <c r="AF19" s="75">
        <v>1297</v>
      </c>
      <c r="AG19" s="82">
        <f>(AE19*100/AF19)-100</f>
        <v>-6.399383191981499</v>
      </c>
    </row>
    <row r="20" spans="2:33" s="37" customFormat="1" ht="11.25">
      <c r="B20" s="56" t="s">
        <v>41</v>
      </c>
      <c r="C20" s="70"/>
      <c r="D20" s="61"/>
      <c r="E20" s="70">
        <v>255</v>
      </c>
      <c r="F20" s="75">
        <v>255</v>
      </c>
      <c r="G20" s="57">
        <f>(E20*100/F20)-100</f>
        <v>0</v>
      </c>
      <c r="H20" s="70"/>
      <c r="I20" s="61"/>
      <c r="J20" s="70"/>
      <c r="K20" s="58"/>
      <c r="L20" s="70"/>
      <c r="M20" s="75"/>
      <c r="N20" s="57"/>
      <c r="O20" s="70"/>
      <c r="P20" s="59"/>
      <c r="Q20" s="70"/>
      <c r="R20" s="58"/>
      <c r="S20" s="70"/>
      <c r="T20" s="75"/>
      <c r="U20" s="57"/>
      <c r="V20" s="70"/>
      <c r="W20" s="59"/>
      <c r="X20" s="70"/>
      <c r="Y20" s="58"/>
      <c r="Z20" s="70"/>
      <c r="AA20" s="75"/>
      <c r="AB20" s="57"/>
      <c r="AC20" s="70"/>
      <c r="AD20" s="58"/>
      <c r="AE20" s="70"/>
      <c r="AF20" s="75"/>
      <c r="AG20" s="82"/>
    </row>
    <row r="21" spans="2:33" s="37" customFormat="1" ht="11.25">
      <c r="B21" s="56" t="s">
        <v>25</v>
      </c>
      <c r="C21" s="71"/>
      <c r="D21" s="66">
        <v>100</v>
      </c>
      <c r="E21" s="71"/>
      <c r="F21" s="76">
        <v>30</v>
      </c>
      <c r="G21" s="57">
        <f>(E21*100/F21)-100</f>
        <v>-100</v>
      </c>
      <c r="H21" s="71"/>
      <c r="I21" s="66">
        <f>F21*100/D21</f>
        <v>30</v>
      </c>
      <c r="J21" s="71"/>
      <c r="K21" s="58"/>
      <c r="L21" s="71"/>
      <c r="M21" s="75"/>
      <c r="N21" s="57"/>
      <c r="O21" s="71"/>
      <c r="P21" s="59"/>
      <c r="Q21" s="71"/>
      <c r="R21" s="58"/>
      <c r="S21" s="71"/>
      <c r="T21" s="75"/>
      <c r="U21" s="57"/>
      <c r="V21" s="71"/>
      <c r="W21" s="59"/>
      <c r="X21" s="71"/>
      <c r="Y21" s="58"/>
      <c r="Z21" s="71"/>
      <c r="AA21" s="75"/>
      <c r="AB21" s="57"/>
      <c r="AC21" s="71"/>
      <c r="AD21" s="58"/>
      <c r="AE21" s="71"/>
      <c r="AF21" s="75"/>
      <c r="AG21" s="82"/>
    </row>
    <row r="22" spans="2:33" s="37" customFormat="1" ht="11.25">
      <c r="B22" s="56" t="s">
        <v>27</v>
      </c>
      <c r="C22" s="70">
        <v>15000</v>
      </c>
      <c r="D22" s="61">
        <v>11026</v>
      </c>
      <c r="E22" s="70">
        <v>5319</v>
      </c>
      <c r="F22" s="75">
        <v>3686</v>
      </c>
      <c r="G22" s="57">
        <f>(E22*100/F22)-100</f>
        <v>44.30276722734672</v>
      </c>
      <c r="H22" s="70">
        <f>E22*100/C22</f>
        <v>35.46</v>
      </c>
      <c r="I22" s="61">
        <f>F22*100/D22</f>
        <v>33.430074369671686</v>
      </c>
      <c r="J22" s="70">
        <v>1646</v>
      </c>
      <c r="K22" s="58">
        <v>1845</v>
      </c>
      <c r="L22" s="70">
        <v>619</v>
      </c>
      <c r="M22" s="75">
        <v>384</v>
      </c>
      <c r="N22" s="57">
        <f>(L22*100/M22)-100</f>
        <v>61.19791666666666</v>
      </c>
      <c r="O22" s="70">
        <f>L22*100/J22</f>
        <v>37.60631834750912</v>
      </c>
      <c r="P22" s="59">
        <f>M22*100/K22</f>
        <v>20.8130081300813</v>
      </c>
      <c r="Q22" s="70" t="s">
        <v>21</v>
      </c>
      <c r="R22" s="58">
        <v>134</v>
      </c>
      <c r="S22" s="70">
        <v>73</v>
      </c>
      <c r="T22" s="75">
        <v>68</v>
      </c>
      <c r="U22" s="57">
        <f>(S22*100/T22)-100</f>
        <v>7.352941176470594</v>
      </c>
      <c r="V22" s="70" t="s">
        <v>16</v>
      </c>
      <c r="W22" s="59">
        <f>T22*100/R22</f>
        <v>50.74626865671642</v>
      </c>
      <c r="X22" s="70">
        <v>73</v>
      </c>
      <c r="Y22" s="58">
        <v>67</v>
      </c>
      <c r="Z22" s="70">
        <v>5</v>
      </c>
      <c r="AA22" s="75">
        <v>6</v>
      </c>
      <c r="AB22" s="57">
        <f>(Z22*100/AA22)-100</f>
        <v>-16.66666666666667</v>
      </c>
      <c r="AC22" s="70">
        <f>Z22*100/X22</f>
        <v>6.8493150684931505</v>
      </c>
      <c r="AD22" s="60">
        <f>AA22*100/Y22</f>
        <v>8.955223880597014</v>
      </c>
      <c r="AE22" s="70">
        <v>62</v>
      </c>
      <c r="AF22" s="75">
        <v>61</v>
      </c>
      <c r="AG22" s="82">
        <f>(AE22*100/AF22)-100</f>
        <v>1.639344262295083</v>
      </c>
    </row>
    <row r="23" spans="2:33" s="37" customFormat="1" ht="11.25">
      <c r="B23" s="56" t="s">
        <v>42</v>
      </c>
      <c r="C23" s="70"/>
      <c r="D23" s="61"/>
      <c r="E23" s="70"/>
      <c r="F23" s="75"/>
      <c r="G23" s="57"/>
      <c r="H23" s="70"/>
      <c r="I23" s="61"/>
      <c r="J23" s="70"/>
      <c r="K23" s="58"/>
      <c r="L23" s="70"/>
      <c r="M23" s="75"/>
      <c r="N23" s="57"/>
      <c r="O23" s="70"/>
      <c r="P23" s="59"/>
      <c r="Q23" s="70"/>
      <c r="R23" s="58"/>
      <c r="S23" s="70"/>
      <c r="T23" s="75"/>
      <c r="U23" s="57"/>
      <c r="V23" s="70"/>
      <c r="W23" s="59"/>
      <c r="X23" s="70"/>
      <c r="Y23" s="58"/>
      <c r="Z23" s="70"/>
      <c r="AA23" s="75"/>
      <c r="AB23" s="57"/>
      <c r="AC23" s="70"/>
      <c r="AD23" s="58"/>
      <c r="AE23" s="70"/>
      <c r="AF23" s="75"/>
      <c r="AG23" s="82"/>
    </row>
    <row r="24" spans="2:33" s="37" customFormat="1" ht="11.25">
      <c r="B24" s="56" t="s">
        <v>37</v>
      </c>
      <c r="C24" s="70">
        <v>300</v>
      </c>
      <c r="D24" s="61"/>
      <c r="E24" s="70"/>
      <c r="F24" s="75"/>
      <c r="G24" s="57"/>
      <c r="H24" s="70"/>
      <c r="I24" s="61"/>
      <c r="J24" s="70">
        <v>4</v>
      </c>
      <c r="K24" s="58"/>
      <c r="L24" s="70">
        <v>1</v>
      </c>
      <c r="M24" s="75"/>
      <c r="N24" s="57"/>
      <c r="O24" s="70">
        <f>L24*100/J24</f>
        <v>25</v>
      </c>
      <c r="P24" s="59"/>
      <c r="Q24" s="70">
        <v>4</v>
      </c>
      <c r="R24" s="58"/>
      <c r="S24" s="70">
        <v>1</v>
      </c>
      <c r="T24" s="75"/>
      <c r="U24" s="57"/>
      <c r="V24" s="70">
        <f>S24*100/Q24</f>
        <v>25</v>
      </c>
      <c r="W24" s="59"/>
      <c r="X24" s="70">
        <v>1</v>
      </c>
      <c r="Y24" s="58"/>
      <c r="Z24" s="70">
        <v>1</v>
      </c>
      <c r="AA24" s="75"/>
      <c r="AB24" s="57"/>
      <c r="AC24" s="70">
        <f>Z24*100/X24</f>
        <v>100</v>
      </c>
      <c r="AD24" s="58"/>
      <c r="AE24" s="70"/>
      <c r="AF24" s="75"/>
      <c r="AG24" s="82"/>
    </row>
    <row r="25" spans="2:33" s="37" customFormat="1" ht="11.25">
      <c r="B25" s="56" t="s">
        <v>31</v>
      </c>
      <c r="C25" s="70">
        <v>350000</v>
      </c>
      <c r="D25" s="61">
        <v>175000</v>
      </c>
      <c r="E25" s="70">
        <v>240000</v>
      </c>
      <c r="F25" s="75">
        <v>60000</v>
      </c>
      <c r="G25" s="57">
        <f>(E25*100/F25)-100</f>
        <v>300</v>
      </c>
      <c r="H25" s="70">
        <f>E25*100/C25</f>
        <v>68.57142857142857</v>
      </c>
      <c r="I25" s="61">
        <f>F25*100/D25</f>
        <v>34.285714285714285</v>
      </c>
      <c r="J25" s="70">
        <v>186000</v>
      </c>
      <c r="K25" s="58"/>
      <c r="L25" s="70">
        <v>27400</v>
      </c>
      <c r="M25" s="75"/>
      <c r="N25" s="57"/>
      <c r="O25" s="70">
        <f>L25*100/J25</f>
        <v>14.731182795698924</v>
      </c>
      <c r="P25" s="59"/>
      <c r="Q25" s="70">
        <v>82000</v>
      </c>
      <c r="R25" s="58"/>
      <c r="S25" s="70">
        <v>11900</v>
      </c>
      <c r="T25" s="75">
        <v>18000</v>
      </c>
      <c r="U25" s="57">
        <f>(S25*100/T25)-100</f>
        <v>-33.888888888888886</v>
      </c>
      <c r="V25" s="70">
        <f>S25*100/Q25</f>
        <v>14.512195121951219</v>
      </c>
      <c r="W25" s="59"/>
      <c r="X25" s="70">
        <v>70000</v>
      </c>
      <c r="Y25" s="58">
        <v>60000</v>
      </c>
      <c r="Z25" s="70" t="s">
        <v>21</v>
      </c>
      <c r="AA25" s="75"/>
      <c r="AB25" s="57"/>
      <c r="AC25" s="70"/>
      <c r="AD25" s="58"/>
      <c r="AE25" s="70">
        <v>9300</v>
      </c>
      <c r="AF25" s="75">
        <v>7100</v>
      </c>
      <c r="AG25" s="82">
        <f>(AE25*100/AF25)-100</f>
        <v>30.98591549295776</v>
      </c>
    </row>
    <row r="26" spans="2:33" s="37" customFormat="1" ht="11.25">
      <c r="B26" s="56" t="s">
        <v>35</v>
      </c>
      <c r="C26" s="70">
        <v>4000</v>
      </c>
      <c r="D26" s="61">
        <v>3000</v>
      </c>
      <c r="E26" s="70">
        <v>3848</v>
      </c>
      <c r="F26" s="75">
        <v>2701</v>
      </c>
      <c r="G26" s="57">
        <f>(E26*100/F26)-100</f>
        <v>42.46575342465752</v>
      </c>
      <c r="H26" s="70">
        <f>E26*100/C26</f>
        <v>96.2</v>
      </c>
      <c r="I26" s="61">
        <f>F26*100/D26</f>
        <v>90.03333333333333</v>
      </c>
      <c r="J26" s="70">
        <v>559</v>
      </c>
      <c r="K26" s="58"/>
      <c r="L26" s="70">
        <v>120</v>
      </c>
      <c r="M26" s="75">
        <v>458</v>
      </c>
      <c r="N26" s="57">
        <f>(L26*100/M26)-100</f>
        <v>-73.7991266375546</v>
      </c>
      <c r="O26" s="70">
        <f>L26*100/J26</f>
        <v>21.46690518783542</v>
      </c>
      <c r="P26" s="59"/>
      <c r="Q26" s="70">
        <v>568</v>
      </c>
      <c r="R26" s="58">
        <v>612</v>
      </c>
      <c r="S26" s="70">
        <v>255</v>
      </c>
      <c r="T26" s="75">
        <v>421</v>
      </c>
      <c r="U26" s="57">
        <f>(S26*100/T26)-100</f>
        <v>-39.42992874109264</v>
      </c>
      <c r="V26" s="70">
        <f>S26*100/Q26</f>
        <v>44.894366197183096</v>
      </c>
      <c r="W26" s="59">
        <f>T26*100/R26</f>
        <v>68.79084967320262</v>
      </c>
      <c r="X26" s="70">
        <v>268</v>
      </c>
      <c r="Y26" s="58"/>
      <c r="Z26" s="70">
        <v>153</v>
      </c>
      <c r="AA26" s="75">
        <v>192</v>
      </c>
      <c r="AB26" s="57">
        <f>(Z26*100/AA26)-100</f>
        <v>-20.3125</v>
      </c>
      <c r="AC26" s="70">
        <f>Z26*100/X26</f>
        <v>57.08955223880597</v>
      </c>
      <c r="AD26" s="58"/>
      <c r="AE26" s="70">
        <v>504</v>
      </c>
      <c r="AF26" s="75">
        <v>110</v>
      </c>
      <c r="AG26" s="82">
        <f>(AE26*100/AF26)-100</f>
        <v>358.1818181818182</v>
      </c>
    </row>
    <row r="27" spans="2:33" s="37" customFormat="1" ht="11.25">
      <c r="B27" s="56" t="s">
        <v>43</v>
      </c>
      <c r="C27" s="70"/>
      <c r="D27" s="61"/>
      <c r="E27" s="70"/>
      <c r="F27" s="75"/>
      <c r="G27" s="57"/>
      <c r="H27" s="70"/>
      <c r="I27" s="61"/>
      <c r="J27" s="70"/>
      <c r="K27" s="58"/>
      <c r="L27" s="70"/>
      <c r="M27" s="75"/>
      <c r="N27" s="57"/>
      <c r="O27" s="70"/>
      <c r="P27" s="59"/>
      <c r="Q27" s="70"/>
      <c r="R27" s="58"/>
      <c r="S27" s="70"/>
      <c r="T27" s="75"/>
      <c r="U27" s="57"/>
      <c r="V27" s="70"/>
      <c r="W27" s="59"/>
      <c r="X27" s="70"/>
      <c r="Y27" s="58"/>
      <c r="Z27" s="70"/>
      <c r="AA27" s="75"/>
      <c r="AB27" s="57"/>
      <c r="AC27" s="70"/>
      <c r="AD27" s="58"/>
      <c r="AE27" s="70"/>
      <c r="AF27" s="75"/>
      <c r="AG27" s="82"/>
    </row>
    <row r="28" spans="2:33" s="37" customFormat="1" ht="11.25">
      <c r="B28" s="56" t="s">
        <v>18</v>
      </c>
      <c r="C28" s="70"/>
      <c r="D28" s="61">
        <v>40000</v>
      </c>
      <c r="E28" s="70"/>
      <c r="F28" s="75">
        <v>3833</v>
      </c>
      <c r="G28" s="57"/>
      <c r="H28" s="70"/>
      <c r="I28" s="61">
        <f>F28*100/D28</f>
        <v>9.5825</v>
      </c>
      <c r="J28" s="70"/>
      <c r="K28" s="58">
        <v>1855</v>
      </c>
      <c r="L28" s="70"/>
      <c r="M28" s="75">
        <v>855</v>
      </c>
      <c r="N28" s="57"/>
      <c r="O28" s="70"/>
      <c r="P28" s="59">
        <f>M28*100/K28</f>
        <v>46.091644204851754</v>
      </c>
      <c r="Q28" s="70"/>
      <c r="R28" s="58">
        <v>200</v>
      </c>
      <c r="S28" s="70"/>
      <c r="T28" s="75">
        <v>50</v>
      </c>
      <c r="U28" s="57"/>
      <c r="V28" s="70"/>
      <c r="W28" s="59">
        <f>T28*100/R28</f>
        <v>25</v>
      </c>
      <c r="X28" s="70"/>
      <c r="Y28" s="58">
        <v>100</v>
      </c>
      <c r="Z28" s="70"/>
      <c r="AA28" s="75">
        <v>50</v>
      </c>
      <c r="AB28" s="57"/>
      <c r="AC28" s="70"/>
      <c r="AD28" s="60">
        <f>AA28*100/Y28</f>
        <v>50</v>
      </c>
      <c r="AE28" s="70"/>
      <c r="AF28" s="75">
        <v>50</v>
      </c>
      <c r="AG28" s="82"/>
    </row>
    <row r="29" spans="2:33" s="37" customFormat="1" ht="11.25">
      <c r="B29" s="56" t="s">
        <v>36</v>
      </c>
      <c r="C29" s="70">
        <v>2692</v>
      </c>
      <c r="D29" s="61">
        <v>2692</v>
      </c>
      <c r="E29" s="70"/>
      <c r="F29" s="75"/>
      <c r="G29" s="57"/>
      <c r="H29" s="70"/>
      <c r="I29" s="61"/>
      <c r="J29" s="70">
        <v>262</v>
      </c>
      <c r="K29" s="58">
        <v>262</v>
      </c>
      <c r="L29" s="70">
        <v>254</v>
      </c>
      <c r="M29" s="75">
        <v>254</v>
      </c>
      <c r="N29" s="57">
        <f>(L29*100/M29)-100</f>
        <v>0</v>
      </c>
      <c r="O29" s="70">
        <f>L29*100/J29</f>
        <v>96.94656488549619</v>
      </c>
      <c r="P29" s="59">
        <f>M29*100/K29</f>
        <v>96.94656488549619</v>
      </c>
      <c r="Q29" s="70">
        <v>119</v>
      </c>
      <c r="R29" s="58">
        <v>119</v>
      </c>
      <c r="S29" s="70">
        <v>119</v>
      </c>
      <c r="T29" s="75">
        <v>119</v>
      </c>
      <c r="U29" s="57">
        <f>(S29*100/T29)-100</f>
        <v>0</v>
      </c>
      <c r="V29" s="70">
        <f>S29*100/Q29</f>
        <v>100</v>
      </c>
      <c r="W29" s="59">
        <f>T29*100/R29</f>
        <v>100</v>
      </c>
      <c r="X29" s="70"/>
      <c r="Y29" s="58"/>
      <c r="Z29" s="70"/>
      <c r="AA29" s="75"/>
      <c r="AB29" s="57"/>
      <c r="AC29" s="70"/>
      <c r="AD29" s="59"/>
      <c r="AE29" s="70"/>
      <c r="AF29" s="75"/>
      <c r="AG29" s="82"/>
    </row>
    <row r="30" spans="2:33" s="37" customFormat="1" ht="11.25">
      <c r="B30" s="56" t="s">
        <v>29</v>
      </c>
      <c r="C30" s="70">
        <v>26440</v>
      </c>
      <c r="D30" s="61">
        <v>18142</v>
      </c>
      <c r="E30" s="70">
        <v>15228</v>
      </c>
      <c r="F30" s="75">
        <v>4910</v>
      </c>
      <c r="G30" s="57">
        <f>(E30*100/F30)-100</f>
        <v>210.142566191446</v>
      </c>
      <c r="H30" s="70">
        <f>E30*100/C30</f>
        <v>57.594553706505295</v>
      </c>
      <c r="I30" s="61">
        <f>F30*100/D30</f>
        <v>27.064270752948957</v>
      </c>
      <c r="J30" s="70">
        <v>2111</v>
      </c>
      <c r="K30" s="58">
        <v>370</v>
      </c>
      <c r="L30" s="70"/>
      <c r="M30" s="75">
        <v>370</v>
      </c>
      <c r="N30" s="57">
        <f>(L30*100/M30)-100</f>
        <v>-100</v>
      </c>
      <c r="O30" s="70" t="s">
        <v>16</v>
      </c>
      <c r="P30" s="59">
        <f>M30*100/K30</f>
        <v>100</v>
      </c>
      <c r="Q30" s="70"/>
      <c r="R30" s="61"/>
      <c r="S30" s="70">
        <v>103</v>
      </c>
      <c r="T30" s="75"/>
      <c r="U30" s="58"/>
      <c r="V30" s="70"/>
      <c r="W30" s="61"/>
      <c r="X30" s="70"/>
      <c r="Y30" s="58"/>
      <c r="Z30" s="70">
        <v>9</v>
      </c>
      <c r="AA30" s="75">
        <v>37</v>
      </c>
      <c r="AB30" s="57">
        <f>(Z30*100/AA30)-100</f>
        <v>-75.67567567567568</v>
      </c>
      <c r="AC30" s="70"/>
      <c r="AD30" s="61"/>
      <c r="AE30" s="70">
        <v>212</v>
      </c>
      <c r="AF30" s="75">
        <v>59</v>
      </c>
      <c r="AG30" s="82">
        <f>(AE30*100/AF30)-100</f>
        <v>259.3220338983051</v>
      </c>
    </row>
    <row r="31" spans="2:33" s="37" customFormat="1" ht="11.25">
      <c r="B31" s="56" t="s">
        <v>22</v>
      </c>
      <c r="C31" s="70">
        <v>38000</v>
      </c>
      <c r="D31" s="61">
        <v>22000</v>
      </c>
      <c r="E31" s="70">
        <v>7000</v>
      </c>
      <c r="F31" s="75">
        <v>15000</v>
      </c>
      <c r="G31" s="57">
        <f>(E31*100/F31)-100</f>
        <v>-53.333333333333336</v>
      </c>
      <c r="H31" s="70">
        <f>E31*100/C31</f>
        <v>18.42105263157895</v>
      </c>
      <c r="I31" s="61">
        <f>F31*100/D31</f>
        <v>68.18181818181819</v>
      </c>
      <c r="J31" s="70">
        <v>2100</v>
      </c>
      <c r="K31" s="58">
        <v>7000</v>
      </c>
      <c r="L31" s="70">
        <v>1700</v>
      </c>
      <c r="M31" s="75"/>
      <c r="N31" s="58"/>
      <c r="O31" s="70">
        <f>L31*100/J31</f>
        <v>80.95238095238095</v>
      </c>
      <c r="P31" s="78"/>
      <c r="Q31" s="70">
        <v>1300</v>
      </c>
      <c r="R31" s="61"/>
      <c r="S31" s="70">
        <v>1200</v>
      </c>
      <c r="T31" s="75"/>
      <c r="U31" s="58"/>
      <c r="V31" s="70">
        <f>S31*100/Q31</f>
        <v>92.3076923076923</v>
      </c>
      <c r="W31" s="61"/>
      <c r="X31" s="70">
        <v>900</v>
      </c>
      <c r="Y31" s="58"/>
      <c r="Z31" s="70">
        <v>140</v>
      </c>
      <c r="AA31" s="75">
        <v>25</v>
      </c>
      <c r="AB31" s="57">
        <f>(Z31*100/AA31)-100</f>
        <v>460</v>
      </c>
      <c r="AC31" s="70">
        <f>Z31*100/X31</f>
        <v>15.555555555555555</v>
      </c>
      <c r="AD31" s="61"/>
      <c r="AE31" s="70">
        <v>500</v>
      </c>
      <c r="AF31" s="75">
        <v>200</v>
      </c>
      <c r="AG31" s="82">
        <f>(AE31*100/AF31)-100</f>
        <v>150</v>
      </c>
    </row>
    <row r="32" spans="2:33" s="37" customFormat="1" ht="11.25">
      <c r="B32" s="56" t="s">
        <v>30</v>
      </c>
      <c r="C32" s="70">
        <v>50000</v>
      </c>
      <c r="D32" s="61">
        <v>50000</v>
      </c>
      <c r="E32" s="70">
        <v>30000</v>
      </c>
      <c r="F32" s="75"/>
      <c r="G32" s="58"/>
      <c r="H32" s="70">
        <f>E32*100/C32</f>
        <v>60</v>
      </c>
      <c r="I32" s="61"/>
      <c r="J32" s="70">
        <v>12500</v>
      </c>
      <c r="K32" s="61"/>
      <c r="L32" s="70"/>
      <c r="M32" s="75"/>
      <c r="N32" s="58"/>
      <c r="O32" s="70"/>
      <c r="P32" s="78"/>
      <c r="Q32" s="70">
        <v>3000</v>
      </c>
      <c r="R32" s="61"/>
      <c r="S32" s="70"/>
      <c r="T32" s="75"/>
      <c r="U32" s="58"/>
      <c r="V32" s="70"/>
      <c r="W32" s="61"/>
      <c r="X32" s="70">
        <v>3000</v>
      </c>
      <c r="Y32" s="58"/>
      <c r="Z32" s="70"/>
      <c r="AA32" s="75"/>
      <c r="AB32" s="58"/>
      <c r="AC32" s="70"/>
      <c r="AD32" s="61"/>
      <c r="AE32" s="70">
        <v>100</v>
      </c>
      <c r="AF32" s="75"/>
      <c r="AG32" s="82"/>
    </row>
    <row r="33" spans="2:33" s="37" customFormat="1" ht="12" thickBot="1">
      <c r="B33" s="63" t="s">
        <v>44</v>
      </c>
      <c r="C33" s="72" t="s">
        <v>21</v>
      </c>
      <c r="D33" s="67">
        <v>100000</v>
      </c>
      <c r="E33" s="72" t="s">
        <v>21</v>
      </c>
      <c r="F33" s="77"/>
      <c r="G33" s="64"/>
      <c r="H33" s="72"/>
      <c r="I33" s="67"/>
      <c r="J33" s="72" t="s">
        <v>21</v>
      </c>
      <c r="K33" s="67"/>
      <c r="L33" s="72" t="s">
        <v>21</v>
      </c>
      <c r="M33" s="77"/>
      <c r="N33" s="64"/>
      <c r="O33" s="72"/>
      <c r="P33" s="79"/>
      <c r="Q33" s="72" t="s">
        <v>21</v>
      </c>
      <c r="R33" s="67"/>
      <c r="S33" s="72" t="s">
        <v>21</v>
      </c>
      <c r="T33" s="77"/>
      <c r="U33" s="64"/>
      <c r="V33" s="72"/>
      <c r="W33" s="67"/>
      <c r="X33" s="72" t="s">
        <v>21</v>
      </c>
      <c r="Y33" s="67"/>
      <c r="Z33" s="72" t="s">
        <v>21</v>
      </c>
      <c r="AA33" s="77"/>
      <c r="AB33" s="64"/>
      <c r="AC33" s="72"/>
      <c r="AD33" s="67"/>
      <c r="AE33" s="72" t="s">
        <v>21</v>
      </c>
      <c r="AF33" s="77"/>
      <c r="AG33" s="83"/>
    </row>
    <row r="34" spans="2:11" s="37" customFormat="1" ht="11.25">
      <c r="B34" s="100" t="s">
        <v>71</v>
      </c>
      <c r="C34" s="13" t="s">
        <v>73</v>
      </c>
      <c r="D34" s="26"/>
      <c r="E34" s="26"/>
      <c r="F34" s="13"/>
      <c r="G34" s="13"/>
      <c r="H34" s="13"/>
      <c r="I34" s="13"/>
      <c r="J34" s="13"/>
      <c r="K34" s="30"/>
    </row>
    <row r="35" spans="2:10" s="37" customFormat="1" ht="11.25">
      <c r="B35" s="13"/>
      <c r="C35" s="13" t="s">
        <v>75</v>
      </c>
      <c r="D35" s="13"/>
      <c r="E35" s="13"/>
      <c r="F35" s="13"/>
      <c r="G35" s="13"/>
      <c r="H35" s="13"/>
      <c r="I35" s="13"/>
      <c r="J35" s="13"/>
    </row>
    <row r="36" spans="2:10" s="37" customFormat="1" ht="11.25">
      <c r="B36" s="13"/>
      <c r="C36" s="13" t="s">
        <v>74</v>
      </c>
      <c r="D36" s="13"/>
      <c r="E36" s="13"/>
      <c r="F36" s="13"/>
      <c r="G36" s="13"/>
      <c r="H36" s="13"/>
      <c r="I36" s="13"/>
      <c r="J36" s="13"/>
    </row>
    <row r="37" spans="2:10" s="37" customFormat="1" ht="11.25">
      <c r="B37" s="100" t="s">
        <v>54</v>
      </c>
      <c r="C37" s="29" t="s">
        <v>72</v>
      </c>
      <c r="D37" s="26"/>
      <c r="E37" s="26"/>
      <c r="F37" s="13"/>
      <c r="G37" s="13"/>
      <c r="H37" s="13"/>
      <c r="I37" s="13"/>
      <c r="J37" s="13"/>
    </row>
    <row r="38" spans="5:9" s="37" customFormat="1" ht="11.25">
      <c r="E38" s="38"/>
      <c r="F38" s="38"/>
      <c r="G38" s="38"/>
      <c r="H38" s="38"/>
      <c r="I38" s="38"/>
    </row>
    <row r="39" s="37" customFormat="1" ht="11.25"/>
    <row r="40" s="37" customFormat="1" ht="11.25"/>
    <row r="41" s="37" customFormat="1" ht="11.25"/>
    <row r="42" s="37" customFormat="1" ht="11.25"/>
    <row r="43" s="37" customFormat="1" ht="11.25"/>
    <row r="44" s="37" customFormat="1" ht="11.25"/>
    <row r="45" s="37" customFormat="1" ht="11.25"/>
    <row r="46" s="37" customFormat="1" ht="11.25"/>
    <row r="47" s="37" customFormat="1" ht="11.25"/>
    <row r="48" s="37" customFormat="1" ht="11.25"/>
    <row r="49" s="37" customFormat="1" ht="11.25"/>
    <row r="50" s="37" customFormat="1" ht="11.25"/>
    <row r="51" s="37" customFormat="1" ht="11.25"/>
    <row r="52" s="37" customFormat="1" ht="11.25"/>
    <row r="53" s="37" customFormat="1" ht="11.25"/>
    <row r="54" s="37" customFormat="1" ht="11.25"/>
    <row r="55" s="37" customFormat="1" ht="11.25"/>
    <row r="56" s="37" customFormat="1" ht="11.25"/>
    <row r="57" s="37" customFormat="1" ht="11.25"/>
    <row r="58" s="37" customFormat="1" ht="11.25"/>
    <row r="59" s="37" customFormat="1" ht="11.25"/>
    <row r="60" s="37" customFormat="1" ht="11.25"/>
    <row r="61" s="37" customFormat="1" ht="11.25"/>
    <row r="62" s="37" customFormat="1" ht="11.25"/>
    <row r="63" s="37" customFormat="1" ht="11.25"/>
    <row r="64" s="37" customFormat="1" ht="11.25"/>
    <row r="65" s="37" customFormat="1" ht="11.25"/>
    <row r="66" s="37" customFormat="1" ht="11.25"/>
    <row r="67" s="37" customFormat="1" ht="11.25"/>
    <row r="68" s="37" customFormat="1" ht="11.25"/>
    <row r="69" s="37" customFormat="1" ht="11.25"/>
    <row r="70" s="37" customFormat="1" ht="11.25"/>
    <row r="71" s="37" customFormat="1" ht="11.25"/>
    <row r="72" s="37" customFormat="1" ht="11.25"/>
    <row r="73" s="37" customFormat="1" ht="11.25"/>
    <row r="74" s="37" customFormat="1" ht="11.25"/>
    <row r="75" s="37" customFormat="1" ht="11.25"/>
    <row r="76" s="37" customFormat="1" ht="11.25"/>
    <row r="77" s="37" customFormat="1" ht="11.25"/>
    <row r="78" s="37" customFormat="1" ht="11.25"/>
    <row r="79" s="37" customFormat="1" ht="11.25"/>
    <row r="80" s="37" customFormat="1" ht="11.25"/>
    <row r="81" s="37" customFormat="1" ht="11.25"/>
    <row r="82" s="37" customFormat="1" ht="11.25"/>
    <row r="83" s="37" customFormat="1" ht="11.25"/>
    <row r="84" s="37" customFormat="1" ht="11.25"/>
    <row r="85" s="37" customFormat="1" ht="11.25"/>
    <row r="86" s="37" customFormat="1" ht="11.25"/>
    <row r="87" s="37" customFormat="1" ht="11.25"/>
    <row r="88" s="37" customFormat="1" ht="11.25"/>
    <row r="89" s="37" customFormat="1" ht="11.25"/>
    <row r="90" s="37" customFormat="1" ht="11.25"/>
    <row r="91" s="37" customFormat="1" ht="11.25"/>
    <row r="92" s="37" customFormat="1" ht="11.25"/>
    <row r="93" s="37" customFormat="1" ht="11.25"/>
    <row r="94" s="37" customFormat="1" ht="11.25"/>
    <row r="95" s="37" customFormat="1" ht="11.25"/>
    <row r="96" s="37" customFormat="1" ht="11.25"/>
    <row r="97" s="37" customFormat="1" ht="11.25"/>
    <row r="98" s="37" customFormat="1" ht="11.25"/>
    <row r="99" s="37" customFormat="1" ht="11.25"/>
    <row r="100" s="37" customFormat="1" ht="11.25"/>
    <row r="101" s="37" customFormat="1" ht="11.25"/>
    <row r="102" s="37" customFormat="1" ht="11.25"/>
    <row r="103" s="37" customFormat="1" ht="11.25"/>
    <row r="104" s="37" customFormat="1" ht="11.25"/>
    <row r="105" s="37" customFormat="1" ht="11.25"/>
    <row r="106" s="37" customFormat="1" ht="11.25"/>
    <row r="107" s="37" customFormat="1" ht="11.25"/>
    <row r="108" s="37" customFormat="1" ht="11.25"/>
    <row r="109" s="37" customFormat="1" ht="11.25"/>
    <row r="110" s="37" customFormat="1" ht="11.25"/>
    <row r="111" s="37" customFormat="1" ht="11.25"/>
    <row r="112" s="37" customFormat="1" ht="11.25"/>
    <row r="113" s="37" customFormat="1" ht="11.25"/>
    <row r="114" s="37" customFormat="1" ht="11.25"/>
    <row r="115" s="37" customFormat="1" ht="11.25"/>
    <row r="116" s="37" customFormat="1" ht="11.25"/>
    <row r="117" s="37" customFormat="1" ht="11.25"/>
    <row r="118" s="37" customFormat="1" ht="11.25"/>
    <row r="119" s="37" customFormat="1" ht="11.25"/>
    <row r="120" s="37" customFormat="1" ht="11.25"/>
    <row r="121" s="37" customFormat="1" ht="11.25"/>
    <row r="122" s="37" customFormat="1" ht="11.25"/>
    <row r="123" s="37" customFormat="1" ht="11.25"/>
    <row r="124" s="37" customFormat="1" ht="11.25"/>
    <row r="125" s="37" customFormat="1" ht="11.25"/>
    <row r="126" s="37" customFormat="1" ht="11.25"/>
    <row r="127" s="37" customFormat="1" ht="11.25"/>
    <row r="128" s="37" customFormat="1" ht="11.25"/>
    <row r="129" s="37" customFormat="1" ht="11.25"/>
    <row r="130" s="37" customFormat="1" ht="11.25"/>
    <row r="131" s="37" customFormat="1" ht="11.25"/>
    <row r="132" s="37" customFormat="1" ht="11.25"/>
    <row r="133" s="37" customFormat="1" ht="11.25"/>
    <row r="134" s="37" customFormat="1" ht="11.25"/>
    <row r="135" s="37" customFormat="1" ht="11.25"/>
    <row r="136" s="37" customFormat="1" ht="11.25"/>
    <row r="137" s="37" customFormat="1" ht="11.25"/>
    <row r="138" s="37" customFormat="1" ht="11.25"/>
    <row r="139" s="37" customFormat="1" ht="11.25"/>
    <row r="140" s="37" customFormat="1" ht="11.25"/>
    <row r="141" s="37" customFormat="1" ht="11.25"/>
    <row r="142" s="37" customFormat="1" ht="11.25"/>
    <row r="143" s="37" customFormat="1" ht="11.25"/>
    <row r="144" s="37" customFormat="1" ht="11.25"/>
    <row r="145" s="37" customFormat="1" ht="11.25"/>
    <row r="146" s="37" customFormat="1" ht="11.25"/>
  </sheetData>
  <mergeCells count="17">
    <mergeCell ref="Q4:R4"/>
    <mergeCell ref="V4:W4"/>
    <mergeCell ref="X3:AD3"/>
    <mergeCell ref="X4:Y4"/>
    <mergeCell ref="AC4:AD4"/>
    <mergeCell ref="Z4:AB4"/>
    <mergeCell ref="S4:U4"/>
    <mergeCell ref="AE3:AG4"/>
    <mergeCell ref="Q3:W3"/>
    <mergeCell ref="C4:D4"/>
    <mergeCell ref="H4:I4"/>
    <mergeCell ref="J3:P3"/>
    <mergeCell ref="J4:K4"/>
    <mergeCell ref="O4:P4"/>
    <mergeCell ref="E4:G4"/>
    <mergeCell ref="L4:N4"/>
    <mergeCell ref="C3:I3"/>
  </mergeCells>
  <printOptions/>
  <pageMargins left="0.27" right="0.37" top="0.54" bottom="0.71" header="0.18" footer="0.3"/>
  <pageSetup horizontalDpi="1200" verticalDpi="12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"/>
  <sheetViews>
    <sheetView showGridLines="0" view="pageBreakPreview" zoomScale="60" zoomScaleNormal="75" workbookViewId="0" topLeftCell="A1">
      <selection activeCell="T16" sqref="T16"/>
    </sheetView>
  </sheetViews>
  <sheetFormatPr defaultColWidth="9.140625" defaultRowHeight="12.75"/>
  <sheetData>
    <row r="1" spans="1:10" ht="69.75" customHeight="1">
      <c r="A1" s="128" t="s">
        <v>78</v>
      </c>
      <c r="B1" s="129"/>
      <c r="C1" s="129"/>
      <c r="D1" s="129"/>
      <c r="E1" s="129"/>
      <c r="F1" s="129"/>
      <c r="G1" s="129"/>
      <c r="H1" s="129"/>
      <c r="I1" s="129"/>
      <c r="J1" s="129"/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Iversen</cp:lastModifiedBy>
  <cp:lastPrinted>2005-07-22T11:59:17Z</cp:lastPrinted>
  <dcterms:created xsi:type="dcterms:W3CDTF">2005-05-20T09:00:10Z</dcterms:created>
  <dcterms:modified xsi:type="dcterms:W3CDTF">2005-07-22T12:00:08Z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