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3"/>
  </bookViews>
  <sheets>
    <sheet name="Wat Industry" sheetId="1" r:id="rId1"/>
    <sheet name="IndustryTotal" sheetId="2" r:id="rId2"/>
    <sheet name="iwq2_Industry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<sst xmlns="http://schemas.openxmlformats.org/spreadsheetml/2006/main" count="336" uniqueCount="187">
  <si>
    <t xml:space="preserve">release date : </t>
  </si>
  <si>
    <t>Thu, 19 Jun 03 03:56:41</t>
  </si>
  <si>
    <t>Copyright © Eurostat. All Rights Reserved.</t>
  </si>
  <si>
    <t>THEME</t>
  </si>
  <si>
    <t>THEME8</t>
  </si>
  <si>
    <t>Environment and Energy</t>
  </si>
  <si>
    <t>DOMAIN</t>
  </si>
  <si>
    <t>MILIEU</t>
  </si>
  <si>
    <t>Environment statistics</t>
  </si>
  <si>
    <t>COLLECT</t>
  </si>
  <si>
    <t>WATER</t>
  </si>
  <si>
    <t>Water</t>
  </si>
  <si>
    <t>TABLE</t>
  </si>
  <si>
    <t>IWQ2_1</t>
  </si>
  <si>
    <t>Annual water abstraction by source and by sector (mio3/year)</t>
  </si>
  <si>
    <t>SRC</t>
  </si>
  <si>
    <t>WA5_3 Total surface and ground water</t>
  </si>
  <si>
    <t>CONS</t>
  </si>
  <si>
    <t>WA_1_4 Abstraction by manufacturing industry (total)</t>
  </si>
  <si>
    <t>TIME</t>
  </si>
  <si>
    <t>1995A00</t>
  </si>
  <si>
    <t>1996A00</t>
  </si>
  <si>
    <t>1997A00</t>
  </si>
  <si>
    <t>1998A00</t>
  </si>
  <si>
    <t>1999A00</t>
  </si>
  <si>
    <t>2000A00</t>
  </si>
  <si>
    <t>2001A00</t>
  </si>
  <si>
    <t>GEO</t>
  </si>
  <si>
    <t>BE Belgium</t>
  </si>
  <si>
    <t xml:space="preserve">: </t>
  </si>
  <si>
    <t>DK Denmark</t>
  </si>
  <si>
    <t>DE Germany (including ex-GDR from 1991)</t>
  </si>
  <si>
    <t>GR Greece</t>
  </si>
  <si>
    <t>ES Spain</t>
  </si>
  <si>
    <t>FR France</t>
  </si>
  <si>
    <t>IE Ireland</t>
  </si>
  <si>
    <t>IT Italy</t>
  </si>
  <si>
    <t>LU Luxembourg</t>
  </si>
  <si>
    <t>NL Netherlands</t>
  </si>
  <si>
    <t>AT Austria</t>
  </si>
  <si>
    <t>PT Portugal</t>
  </si>
  <si>
    <t>FI Finland</t>
  </si>
  <si>
    <t>SE Sweden</t>
  </si>
  <si>
    <t>UK United Kingdom</t>
  </si>
  <si>
    <t>UKM Scotland</t>
  </si>
  <si>
    <t>UKN Northern Ireland</t>
  </si>
  <si>
    <t>UK1_9 England and Wales (NUTS95)</t>
  </si>
  <si>
    <t>IS Iceland</t>
  </si>
  <si>
    <t>NO Norway</t>
  </si>
  <si>
    <t>BG Bulgaria</t>
  </si>
  <si>
    <t>CY Cyprus</t>
  </si>
  <si>
    <t>CZ Czech Republic</t>
  </si>
  <si>
    <t>EE Estonia</t>
  </si>
  <si>
    <t>HU Hungary</t>
  </si>
  <si>
    <t>LT Lithuania</t>
  </si>
  <si>
    <t>LV Latvia</t>
  </si>
  <si>
    <t>MT Malta</t>
  </si>
  <si>
    <t>PL Poland</t>
  </si>
  <si>
    <t>RO Romania</t>
  </si>
  <si>
    <t>SI Slovenia</t>
  </si>
  <si>
    <t>SK Slovak Republic</t>
  </si>
  <si>
    <t>TR Turkey</t>
  </si>
  <si>
    <t>(printed using Eden/Common Browser)</t>
  </si>
  <si>
    <t>version</t>
  </si>
  <si>
    <t>TemplateForEden for Java release 1.0</t>
  </si>
  <si>
    <r>
      <t>be</t>
    </r>
    <r>
      <rPr>
        <sz val="10"/>
        <rFont val="Arial"/>
        <family val="0"/>
      </rPr>
      <t> Belgium</t>
    </r>
  </si>
  <si>
    <r>
      <t>dk</t>
    </r>
    <r>
      <rPr>
        <sz val="10"/>
        <rFont val="Arial"/>
        <family val="0"/>
      </rPr>
      <t> Denmark</t>
    </r>
  </si>
  <si>
    <r>
      <t>gr</t>
    </r>
    <r>
      <rPr>
        <sz val="10"/>
        <rFont val="Arial"/>
        <family val="0"/>
      </rPr>
      <t> Greece</t>
    </r>
  </si>
  <si>
    <r>
      <t>es</t>
    </r>
    <r>
      <rPr>
        <sz val="10"/>
        <rFont val="Arial"/>
        <family val="0"/>
      </rPr>
      <t> Spain</t>
    </r>
  </si>
  <si>
    <r>
      <t>fr</t>
    </r>
    <r>
      <rPr>
        <sz val="10"/>
        <rFont val="Arial"/>
        <family val="0"/>
      </rPr>
      <t> France</t>
    </r>
  </si>
  <si>
    <r>
      <t>ie</t>
    </r>
    <r>
      <rPr>
        <sz val="10"/>
        <rFont val="Arial"/>
        <family val="0"/>
      </rPr>
      <t> Ireland</t>
    </r>
  </si>
  <si>
    <r>
      <t>it</t>
    </r>
    <r>
      <rPr>
        <sz val="10"/>
        <rFont val="Arial"/>
        <family val="0"/>
      </rPr>
      <t> Italy</t>
    </r>
  </si>
  <si>
    <r>
      <t>lu</t>
    </r>
    <r>
      <rPr>
        <sz val="10"/>
        <rFont val="Arial"/>
        <family val="0"/>
      </rPr>
      <t> Luxembourg</t>
    </r>
  </si>
  <si>
    <r>
      <t>nl</t>
    </r>
    <r>
      <rPr>
        <sz val="10"/>
        <rFont val="Arial"/>
        <family val="0"/>
      </rPr>
      <t> Netherlands</t>
    </r>
  </si>
  <si>
    <r>
      <t>at</t>
    </r>
    <r>
      <rPr>
        <sz val="10"/>
        <rFont val="Arial"/>
        <family val="0"/>
      </rPr>
      <t> Austria</t>
    </r>
  </si>
  <si>
    <r>
      <t>pt</t>
    </r>
    <r>
      <rPr>
        <sz val="10"/>
        <rFont val="Arial"/>
        <family val="0"/>
      </rPr>
      <t> Portugal</t>
    </r>
  </si>
  <si>
    <r>
      <t>fi</t>
    </r>
    <r>
      <rPr>
        <sz val="10"/>
        <rFont val="Arial"/>
        <family val="0"/>
      </rPr>
      <t> Finland</t>
    </r>
  </si>
  <si>
    <r>
      <t>se</t>
    </r>
    <r>
      <rPr>
        <sz val="10"/>
        <rFont val="Arial"/>
        <family val="0"/>
      </rPr>
      <t> Sweden</t>
    </r>
  </si>
  <si>
    <r>
      <t>is</t>
    </r>
    <r>
      <rPr>
        <sz val="10"/>
        <rFont val="Arial"/>
        <family val="0"/>
      </rPr>
      <t> Iceland</t>
    </r>
  </si>
  <si>
    <r>
      <t>no</t>
    </r>
    <r>
      <rPr>
        <sz val="10"/>
        <rFont val="Arial"/>
        <family val="0"/>
      </rPr>
      <t> Norway</t>
    </r>
  </si>
  <si>
    <r>
      <t>ch</t>
    </r>
    <r>
      <rPr>
        <sz val="10"/>
        <rFont val="Arial"/>
        <family val="0"/>
      </rPr>
      <t> Switzerland</t>
    </r>
  </si>
  <si>
    <r>
      <t>bg</t>
    </r>
    <r>
      <rPr>
        <sz val="10"/>
        <rFont val="Arial"/>
        <family val="0"/>
      </rPr>
      <t> Bulgaria</t>
    </r>
  </si>
  <si>
    <r>
      <t>cy</t>
    </r>
    <r>
      <rPr>
        <sz val="10"/>
        <rFont val="Arial"/>
        <family val="0"/>
      </rPr>
      <t> Cyprus</t>
    </r>
  </si>
  <si>
    <r>
      <t>cz</t>
    </r>
    <r>
      <rPr>
        <sz val="10"/>
        <rFont val="Arial"/>
        <family val="0"/>
      </rPr>
      <t> Czech Republic</t>
    </r>
  </si>
  <si>
    <r>
      <t>ee</t>
    </r>
    <r>
      <rPr>
        <sz val="10"/>
        <rFont val="Arial"/>
        <family val="0"/>
      </rPr>
      <t> Estonia</t>
    </r>
  </si>
  <si>
    <r>
      <t>hu</t>
    </r>
    <r>
      <rPr>
        <sz val="10"/>
        <rFont val="Arial"/>
        <family val="0"/>
      </rPr>
      <t> Hungary</t>
    </r>
  </si>
  <si>
    <r>
      <t>lt</t>
    </r>
    <r>
      <rPr>
        <sz val="10"/>
        <rFont val="Arial"/>
        <family val="0"/>
      </rPr>
      <t> Lithuania</t>
    </r>
  </si>
  <si>
    <r>
      <t>lv</t>
    </r>
    <r>
      <rPr>
        <sz val="10"/>
        <rFont val="Arial"/>
        <family val="0"/>
      </rPr>
      <t> Latvia</t>
    </r>
  </si>
  <si>
    <r>
      <t>mt</t>
    </r>
    <r>
      <rPr>
        <sz val="10"/>
        <rFont val="Arial"/>
        <family val="0"/>
      </rPr>
      <t> Malta</t>
    </r>
  </si>
  <si>
    <r>
      <t>pl</t>
    </r>
    <r>
      <rPr>
        <sz val="10"/>
        <rFont val="Arial"/>
        <family val="0"/>
      </rPr>
      <t> Poland</t>
    </r>
  </si>
  <si>
    <r>
      <t>ro</t>
    </r>
    <r>
      <rPr>
        <sz val="10"/>
        <rFont val="Arial"/>
        <family val="0"/>
      </rPr>
      <t> Romania</t>
    </r>
  </si>
  <si>
    <r>
      <t>si</t>
    </r>
    <r>
      <rPr>
        <sz val="10"/>
        <rFont val="Arial"/>
        <family val="0"/>
      </rPr>
      <t> Slovenia</t>
    </r>
  </si>
  <si>
    <r>
      <t>sk</t>
    </r>
    <r>
      <rPr>
        <sz val="10"/>
        <rFont val="Arial"/>
        <family val="0"/>
      </rPr>
      <t> Slovak Republic</t>
    </r>
  </si>
  <si>
    <r>
      <t>tr</t>
    </r>
    <r>
      <rPr>
        <sz val="10"/>
        <rFont val="Arial"/>
        <family val="0"/>
      </rPr>
      <t> Turkey</t>
    </r>
  </si>
  <si>
    <r>
      <t>hr</t>
    </r>
    <r>
      <rPr>
        <sz val="10"/>
        <rFont val="Arial"/>
        <family val="0"/>
      </rPr>
      <t> Croatia</t>
    </r>
  </si>
  <si>
    <r>
      <t>mk</t>
    </r>
    <r>
      <rPr>
        <sz val="10"/>
        <rFont val="Arial"/>
        <family val="0"/>
      </rPr>
      <t> Macedonia, the former Yugoslav Republic of</t>
    </r>
  </si>
  <si>
    <t xml:space="preserve">United Kingdom: E&amp;W </t>
  </si>
  <si>
    <r>
      <t>de</t>
    </r>
    <r>
      <rPr>
        <sz val="10"/>
        <rFont val="Arial"/>
        <family val="0"/>
      </rPr>
      <t> Germany</t>
    </r>
  </si>
  <si>
    <t>ISOCode</t>
  </si>
  <si>
    <t>b</t>
  </si>
  <si>
    <t>m</t>
  </si>
  <si>
    <t>TOTAL ABSTRACTED BY INDUSTRY</t>
  </si>
  <si>
    <t>gb</t>
  </si>
  <si>
    <t>uk United Kingdom</t>
  </si>
  <si>
    <t>Notes:</t>
  </si>
  <si>
    <t>be</t>
  </si>
  <si>
    <t>dk</t>
  </si>
  <si>
    <t>de</t>
  </si>
  <si>
    <t>gr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</si>
  <si>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</si>
  <si>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</si>
  <si>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</si>
  <si>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</si>
  <si>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</si>
  <si>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</si>
  <si>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</si>
  <si>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</si>
  <si>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</si>
  <si>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</si>
  <si>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is</t>
  </si>
  <si>
    <t>no</t>
  </si>
  <si>
    <t>ch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</si>
  <si>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</si>
  <si>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</si>
  <si>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</si>
  <si>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</si>
  <si>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</si>
  <si>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</si>
  <si>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</si>
  <si>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</si>
  <si>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</si>
  <si>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</si>
  <si>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</si>
  <si>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</si>
  <si>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</si>
  <si>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Abstraction by Industry</t>
  </si>
  <si>
    <t>ISO  Code</t>
  </si>
  <si>
    <t>Region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</si>
  <si>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</si>
  <si>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</si>
  <si>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</si>
  <si>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</si>
  <si>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</si>
  <si>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</si>
  <si>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</si>
  <si>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</si>
  <si>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</si>
  <si>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</si>
  <si>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</si>
  <si>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</si>
  <si>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</si>
  <si>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</si>
  <si>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</si>
  <si>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</si>
  <si>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</si>
  <si>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</si>
  <si>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</si>
  <si>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</si>
  <si>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</si>
  <si>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</si>
  <si>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</si>
  <si>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Lithuania</t>
  </si>
  <si>
    <t>Latvia</t>
  </si>
  <si>
    <t>Malta</t>
  </si>
  <si>
    <t>Poland</t>
  </si>
  <si>
    <t>Romania</t>
  </si>
  <si>
    <t>Slovenia</t>
  </si>
  <si>
    <t>Slovak Republic</t>
  </si>
  <si>
    <t>Turkey</t>
  </si>
  <si>
    <t>Western (Central+Nordic)</t>
  </si>
  <si>
    <t>Western (Southern)</t>
  </si>
  <si>
    <t>AC(Northern)</t>
  </si>
  <si>
    <t>AC(Southern)</t>
  </si>
  <si>
    <t>Total AC (Southern)</t>
  </si>
  <si>
    <t>Total AC (Northern)</t>
  </si>
  <si>
    <t>Total Western (Central+Nordic)</t>
  </si>
  <si>
    <t>Total Western (Southern)</t>
  </si>
  <si>
    <t>Data Source: NEWCRONOS (Eurostat JQ2002)</t>
  </si>
  <si>
    <r>
      <t xml:space="preserve">Turkey: data from Eurostat JQ2000 for 1997 and </t>
    </r>
    <r>
      <rPr>
        <u val="single"/>
        <sz val="11"/>
        <color indexed="8"/>
        <rFont val="Arial"/>
        <family val="2"/>
      </rPr>
      <t>estimations</t>
    </r>
    <r>
      <rPr>
        <sz val="11"/>
        <color indexed="8"/>
        <rFont val="Arial"/>
        <family val="2"/>
      </rPr>
      <t xml:space="preserve"> </t>
    </r>
  </si>
  <si>
    <r>
      <t xml:space="preserve">Portugal: data from Eurostat JQ2000 for 1998 and </t>
    </r>
    <r>
      <rPr>
        <u val="single"/>
        <sz val="11"/>
        <color indexed="8"/>
        <rFont val="Arial"/>
        <family val="2"/>
      </rPr>
      <t>estimations</t>
    </r>
  </si>
  <si>
    <r>
      <t xml:space="preserve">Ireland: data from Eurostat JQ20000 for 1995 and </t>
    </r>
    <r>
      <rPr>
        <u val="single"/>
        <sz val="11"/>
        <color indexed="8"/>
        <rFont val="Arial"/>
        <family val="2"/>
      </rPr>
      <t>estimations</t>
    </r>
  </si>
  <si>
    <t xml:space="preserve"> AC (Northern)</t>
  </si>
  <si>
    <t xml:space="preserve"> AC (Southern)</t>
  </si>
  <si>
    <t xml:space="preserve"> Western (Central+Nordic)</t>
  </si>
  <si>
    <t xml:space="preserve"> Western (Southern)</t>
  </si>
  <si>
    <t>Water abstraction by the industrial sector (Mm3/year)</t>
  </si>
  <si>
    <t>Abstraction by industry (manufacturing), Mm3/year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</si>
</sst>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.5"/>
      <name val="Arial"/>
      <family val="0"/>
    </font>
    <font>
      <vertAlign val="superscript"/>
      <sz val="8.5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20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3" fillId="2" borderId="1" xfId="20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Fill="1" applyBorder="1" applyAlignment="1">
      <alignment/>
    </xf>
    <xf numFmtId="1" fontId="19" fillId="0" borderId="0" xfId="20" applyNumberFormat="1" applyFont="1" applyFill="1" applyBorder="1" applyAlignment="1">
      <alignment horizontal="right" wrapText="1"/>
    </xf>
    <xf numFmtId="0" fontId="14" fillId="3" borderId="0" xfId="0" applyFont="1" applyFill="1" applyBorder="1" applyAlignment="1">
      <alignment/>
    </xf>
    <xf numFmtId="0" fontId="14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wrapText="1"/>
    </xf>
    <xf numFmtId="1" fontId="19" fillId="3" borderId="0" xfId="0" applyNumberFormat="1" applyFont="1" applyFill="1" applyBorder="1" applyAlignment="1">
      <alignment horizontal="right" wrapText="1"/>
    </xf>
    <xf numFmtId="1" fontId="17" fillId="3" borderId="0" xfId="0" applyNumberFormat="1" applyFont="1" applyFill="1" applyAlignment="1">
      <alignment/>
    </xf>
    <xf numFmtId="1" fontId="19" fillId="3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right" wrapText="1"/>
    </xf>
    <xf numFmtId="1" fontId="24" fillId="0" borderId="0" xfId="0" applyNumberFormat="1" applyFont="1" applyFill="1" applyBorder="1" applyAlignment="1">
      <alignment/>
    </xf>
    <xf numFmtId="1" fontId="17" fillId="3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497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IndustryTotal!$F$1:$J$1</c:f>
              <c:numCache/>
            </c:numRef>
          </c:xVal>
          <c:yVal>
            <c:numRef>
              <c:f>IndustryTotal!$F$33:$J$33</c:f>
              <c:numCache/>
            </c:numRef>
          </c:yVal>
          <c:smooth val="0"/>
        </c:ser>
        <c:axId val="40243051"/>
        <c:axId val="26643140"/>
      </c:scatterChart>
      <c:val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crossBetween val="midCat"/>
        <c:dispUnits/>
      </c:valAx>
      <c:valAx>
        <c:axId val="2664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Graph!$A$7:$C$7</c:f>
              <c:strCache>
                <c:ptCount val="1"/>
                <c:pt idx="0">
                  <c:v> 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Graph!$D$6:$K$6</c:f>
              <c:numCache/>
            </c:numRef>
          </c:cat>
          <c:val>
            <c:numRef>
              <c:f>Graph!$D$7:$K$7</c:f>
              <c:numCache/>
            </c:numRef>
          </c:val>
          <c:smooth val="0"/>
        </c:ser>
        <c:ser>
          <c:idx val="1"/>
          <c:order val="1"/>
          <c:tx>
            <c:strRef>
              <c:f>Graph!$A$8:$C$8</c:f>
              <c:strCache>
                <c:ptCount val="1"/>
                <c:pt idx="0">
                  <c:v> 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Graph!$D$6:$K$6</c:f>
              <c:numCache/>
            </c:numRef>
          </c:cat>
          <c:val>
            <c:numRef>
              <c:f>Graph!$D$8:$K$8</c:f>
              <c:numCache/>
            </c:numRef>
          </c:val>
          <c:smooth val="0"/>
        </c:ser>
        <c:ser>
          <c:idx val="2"/>
          <c:order val="2"/>
          <c:tx>
            <c:strRef>
              <c:f>Graph!$A$9:$C$9</c:f>
              <c:strCache>
                <c:ptCount val="1"/>
                <c:pt idx="0">
                  <c:v> 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Graph!$D$6:$K$6</c:f>
              <c:numCache/>
            </c:numRef>
          </c:cat>
          <c:val>
            <c:numRef>
              <c:f>Graph!$D$9:$K$9</c:f>
              <c:numCache/>
            </c:numRef>
          </c:val>
          <c:smooth val="0"/>
        </c:ser>
        <c:ser>
          <c:idx val="3"/>
          <c:order val="3"/>
          <c:tx>
            <c:strRef>
              <c:f>Graph!$A$10:$C$10</c:f>
              <c:strCache>
                <c:ptCount val="1"/>
                <c:pt idx="0">
                  <c:v> 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Graph!$D$6:$K$6</c:f>
              <c:numCache/>
            </c:numRef>
          </c:cat>
          <c:val>
            <c:numRef>
              <c:f>Graph!$D$10:$K$10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Mm3/year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28575</xdr:rowOff>
    </xdr:from>
    <xdr:to>
      <xdr:col>10</xdr:col>
      <xdr:colOff>361950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3800475" y="6181725"/>
        <a:ext cx="5048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28575</xdr:rowOff>
    </xdr:from>
    <xdr:to>
      <xdr:col>8</xdr:col>
      <xdr:colOff>190500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90525" y="18383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ootnote__e" TargetMode="External" /><Relationship Id="rId2" Type="http://schemas.openxmlformats.org/officeDocument/2006/relationships/hyperlink" Target="footnote__e" TargetMode="External" /><Relationship Id="rId3" Type="http://schemas.openxmlformats.org/officeDocument/2006/relationships/hyperlink" Target="footnote__e" TargetMode="External" /><Relationship Id="rId4" Type="http://schemas.openxmlformats.org/officeDocument/2006/relationships/hyperlink" Target="footnote__e" TargetMode="External" /><Relationship Id="rId5" Type="http://schemas.openxmlformats.org/officeDocument/2006/relationships/hyperlink" Target="footnote__e" TargetMode="External" /><Relationship Id="rId6" Type="http://schemas.openxmlformats.org/officeDocument/2006/relationships/hyperlink" Target="footnote__e" TargetMode="External" /><Relationship Id="rId7" Type="http://schemas.openxmlformats.org/officeDocument/2006/relationships/hyperlink" Target="footnote__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M7" sqref="M7"/>
    </sheetView>
  </sheetViews>
  <sheetFormatPr defaultColWidth="9.140625" defaultRowHeight="12.75"/>
  <cols>
    <col min="1" max="1" width="18.421875" style="20" customWidth="1"/>
    <col min="2" max="2" width="7.421875" style="39" customWidth="1"/>
    <col min="3" max="3" width="14.28125" style="39" customWidth="1"/>
    <col min="4" max="4" width="11.421875" style="39" customWidth="1"/>
    <col min="5" max="5" width="11.421875" style="44" customWidth="1"/>
    <col min="6" max="7" width="11.421875" style="39" customWidth="1"/>
    <col min="8" max="16384" width="11.421875" style="23" customWidth="1"/>
  </cols>
  <sheetData>
    <row r="1" spans="1:7" ht="22.5" customHeight="1">
      <c r="A1" s="20" t="s">
        <v>185</v>
      </c>
      <c r="B1" s="21"/>
      <c r="C1" s="21"/>
      <c r="D1" s="22"/>
      <c r="E1" s="40"/>
      <c r="F1" s="22"/>
      <c r="G1" s="22"/>
    </row>
    <row r="2" spans="1:7" ht="14.25">
      <c r="A2" s="20" t="s">
        <v>177</v>
      </c>
      <c r="B2" s="24"/>
      <c r="C2" s="24"/>
      <c r="D2" s="25"/>
      <c r="E2" s="41"/>
      <c r="F2" s="25"/>
      <c r="G2" s="25"/>
    </row>
    <row r="3" spans="2:7" ht="14.25">
      <c r="B3" s="24"/>
      <c r="C3" s="24"/>
      <c r="D3" s="25"/>
      <c r="E3" s="41"/>
      <c r="F3" s="25"/>
      <c r="G3" s="25"/>
    </row>
    <row r="4" spans="1:11" ht="30">
      <c r="A4" s="26" t="s">
        <v>135</v>
      </c>
      <c r="B4" s="27" t="s">
        <v>136</v>
      </c>
      <c r="C4" s="27" t="s">
        <v>137</v>
      </c>
      <c r="D4" s="26">
        <v>2001</v>
      </c>
      <c r="E4" s="42">
        <v>2000</v>
      </c>
      <c r="F4" s="26">
        <v>1999</v>
      </c>
      <c r="G4" s="26">
        <v>1998</v>
      </c>
      <c r="H4" s="28">
        <v>1997</v>
      </c>
      <c r="I4" s="28">
        <v>1996</v>
      </c>
      <c r="J4" s="28">
        <v>1995</v>
      </c>
      <c r="K4" s="28">
        <v>1990</v>
      </c>
    </row>
    <row r="5" spans="1:13" ht="14.25">
      <c r="A5" s="20" t="s">
        <v>156</v>
      </c>
      <c r="B5" s="29" t="s">
        <v>122</v>
      </c>
      <c r="C5" s="30" t="s">
        <v>171</v>
      </c>
      <c r="D5" s="45">
        <v>300.25</v>
      </c>
      <c r="E5" s="45">
        <v>399.95</v>
      </c>
      <c r="F5" s="45">
        <v>347.43</v>
      </c>
      <c r="G5" s="45">
        <v>398.92</v>
      </c>
      <c r="H5" s="46">
        <v>413.52</v>
      </c>
      <c r="I5" s="46">
        <v>500.38</v>
      </c>
      <c r="J5" s="46">
        <v>529.96</v>
      </c>
      <c r="K5" s="46">
        <v>795.33</v>
      </c>
      <c r="M5" s="33"/>
    </row>
    <row r="6" spans="1:11" ht="14.25">
      <c r="A6" s="20" t="s">
        <v>158</v>
      </c>
      <c r="B6" s="29" t="s">
        <v>124</v>
      </c>
      <c r="C6" s="30" t="s">
        <v>171</v>
      </c>
      <c r="D6" s="45">
        <v>348.8</v>
      </c>
      <c r="E6" s="45">
        <v>370.3</v>
      </c>
      <c r="F6" s="45">
        <v>429.1</v>
      </c>
      <c r="G6" s="45">
        <v>505.1</v>
      </c>
      <c r="H6" s="46">
        <v>570</v>
      </c>
      <c r="I6" s="46">
        <v>583</v>
      </c>
      <c r="J6" s="46">
        <v>606</v>
      </c>
      <c r="K6" s="46">
        <v>889</v>
      </c>
    </row>
    <row r="7" spans="1:11" ht="14.25">
      <c r="A7" s="20" t="s">
        <v>159</v>
      </c>
      <c r="B7" s="29" t="s">
        <v>125</v>
      </c>
      <c r="C7" s="30" t="s">
        <v>171</v>
      </c>
      <c r="D7" s="45">
        <v>27.4</v>
      </c>
      <c r="E7" s="45">
        <v>27.4</v>
      </c>
      <c r="F7" s="45">
        <v>29.6</v>
      </c>
      <c r="G7" s="45">
        <v>35.2</v>
      </c>
      <c r="H7" s="46">
        <v>38.53449999999975</v>
      </c>
      <c r="I7" s="46">
        <v>42.4345000000003</v>
      </c>
      <c r="J7" s="46">
        <v>46.334499999999935</v>
      </c>
      <c r="K7" s="46">
        <v>65.83449999999993</v>
      </c>
    </row>
    <row r="8" spans="1:11" ht="14.25">
      <c r="A8" s="20" t="s">
        <v>160</v>
      </c>
      <c r="B8" s="29" t="s">
        <v>126</v>
      </c>
      <c r="C8" s="30" t="s">
        <v>171</v>
      </c>
      <c r="D8" s="45">
        <v>227.5</v>
      </c>
      <c r="E8" s="45">
        <v>227.5</v>
      </c>
      <c r="F8" s="45">
        <v>282.8</v>
      </c>
      <c r="G8" s="45">
        <v>119.2</v>
      </c>
      <c r="H8" s="46">
        <v>134.1</v>
      </c>
      <c r="I8" s="46">
        <v>217.2</v>
      </c>
      <c r="J8" s="46">
        <v>236.2</v>
      </c>
      <c r="K8" s="46">
        <v>173.20589999999993</v>
      </c>
    </row>
    <row r="9" spans="1:11" ht="14.25">
      <c r="A9" s="20" t="s">
        <v>162</v>
      </c>
      <c r="B9" s="29" t="s">
        <v>128</v>
      </c>
      <c r="C9" s="30" t="s">
        <v>171</v>
      </c>
      <c r="D9" s="45">
        <v>42.97</v>
      </c>
      <c r="E9" s="45">
        <v>42.05</v>
      </c>
      <c r="F9" s="45">
        <v>50.96</v>
      </c>
      <c r="G9" s="45">
        <v>55.82</v>
      </c>
      <c r="H9" s="46">
        <v>63.35</v>
      </c>
      <c r="I9" s="46">
        <v>67.38819999999942</v>
      </c>
      <c r="J9" s="46">
        <v>72.84119999999893</v>
      </c>
      <c r="K9" s="46">
        <v>100.10619999999835</v>
      </c>
    </row>
    <row r="10" spans="1:11" ht="14.25">
      <c r="A10" s="20" t="s">
        <v>161</v>
      </c>
      <c r="B10" s="29" t="s">
        <v>127</v>
      </c>
      <c r="C10" s="30" t="s">
        <v>171</v>
      </c>
      <c r="D10" s="45">
        <v>57</v>
      </c>
      <c r="E10" s="45">
        <v>57</v>
      </c>
      <c r="F10" s="45">
        <v>57</v>
      </c>
      <c r="G10" s="45">
        <v>57</v>
      </c>
      <c r="H10" s="45">
        <v>57</v>
      </c>
      <c r="I10" s="45">
        <v>57</v>
      </c>
      <c r="J10" s="45">
        <v>57</v>
      </c>
      <c r="K10" s="45">
        <v>57</v>
      </c>
    </row>
    <row r="11" spans="1:11" ht="14.25">
      <c r="A11" s="20" t="s">
        <v>164</v>
      </c>
      <c r="B11" s="29" t="s">
        <v>130</v>
      </c>
      <c r="C11" s="30" t="s">
        <v>171</v>
      </c>
      <c r="D11" s="45">
        <v>645.7</v>
      </c>
      <c r="E11" s="45">
        <v>775.2</v>
      </c>
      <c r="F11" s="45">
        <v>800</v>
      </c>
      <c r="G11" s="45">
        <v>913.2</v>
      </c>
      <c r="H11" s="46">
        <v>1010.8</v>
      </c>
      <c r="I11" s="46">
        <v>1046.3</v>
      </c>
      <c r="J11" s="46">
        <v>1106.3</v>
      </c>
      <c r="K11" s="46">
        <v>1774.8</v>
      </c>
    </row>
    <row r="12" spans="1:11" ht="14.25">
      <c r="A12" s="20" t="s">
        <v>165</v>
      </c>
      <c r="B12" s="29" t="s">
        <v>131</v>
      </c>
      <c r="C12" s="30" t="s">
        <v>171</v>
      </c>
      <c r="D12" s="45">
        <v>916</v>
      </c>
      <c r="E12" s="45">
        <v>1032</v>
      </c>
      <c r="F12" s="45">
        <v>949</v>
      </c>
      <c r="G12" s="45">
        <v>1221</v>
      </c>
      <c r="H12" s="46">
        <v>1410</v>
      </c>
      <c r="I12" s="46">
        <v>1320</v>
      </c>
      <c r="J12" s="46">
        <v>1520</v>
      </c>
      <c r="K12" s="46">
        <v>7300</v>
      </c>
    </row>
    <row r="13" spans="1:11" ht="14.25">
      <c r="A13" s="20" t="s">
        <v>167</v>
      </c>
      <c r="B13" s="29" t="s">
        <v>133</v>
      </c>
      <c r="C13" s="30" t="s">
        <v>171</v>
      </c>
      <c r="D13" s="45">
        <v>641.89</v>
      </c>
      <c r="E13" s="45">
        <v>623.15</v>
      </c>
      <c r="F13" s="45">
        <v>671</v>
      </c>
      <c r="G13" s="45">
        <v>685</v>
      </c>
      <c r="H13" s="46">
        <v>761</v>
      </c>
      <c r="I13" s="46">
        <v>786</v>
      </c>
      <c r="J13" s="46">
        <v>739</v>
      </c>
      <c r="K13" s="46">
        <v>1132</v>
      </c>
    </row>
    <row r="14" spans="1:11" ht="14.25">
      <c r="A14" s="20" t="s">
        <v>166</v>
      </c>
      <c r="B14" s="29" t="s">
        <v>132</v>
      </c>
      <c r="C14" s="30" t="s">
        <v>171</v>
      </c>
      <c r="D14" s="45">
        <v>84.79</v>
      </c>
      <c r="E14" s="45">
        <v>84.79</v>
      </c>
      <c r="F14" s="45">
        <v>77.4</v>
      </c>
      <c r="G14" s="45">
        <v>61.64</v>
      </c>
      <c r="H14" s="46">
        <v>72.11</v>
      </c>
      <c r="I14" s="46">
        <v>71.35</v>
      </c>
      <c r="J14" s="46">
        <v>112.98</v>
      </c>
      <c r="K14" s="46">
        <v>169.88</v>
      </c>
    </row>
    <row r="15" spans="1:11" s="37" customFormat="1" ht="15">
      <c r="A15" s="34" t="s">
        <v>174</v>
      </c>
      <c r="B15" s="35"/>
      <c r="C15" s="36"/>
      <c r="D15" s="47">
        <f>SUM(D5:D14)</f>
        <v>3292.2999999999997</v>
      </c>
      <c r="E15" s="47">
        <f aca="true" t="shared" si="0" ref="E15:K15">SUM(E5:E14)</f>
        <v>3639.34</v>
      </c>
      <c r="F15" s="47">
        <f t="shared" si="0"/>
        <v>3694.2900000000004</v>
      </c>
      <c r="G15" s="47">
        <f t="shared" si="0"/>
        <v>4052.08</v>
      </c>
      <c r="H15" s="47">
        <f t="shared" si="0"/>
        <v>4530.414499999999</v>
      </c>
      <c r="I15" s="47">
        <f t="shared" si="0"/>
        <v>4691.0527</v>
      </c>
      <c r="J15" s="47">
        <f t="shared" si="0"/>
        <v>5026.6156999999985</v>
      </c>
      <c r="K15" s="47">
        <f t="shared" si="0"/>
        <v>12457.156599999997</v>
      </c>
    </row>
    <row r="16" spans="2:11" ht="14.25">
      <c r="B16" s="29"/>
      <c r="C16" s="30"/>
      <c r="D16" s="45"/>
      <c r="E16" s="45"/>
      <c r="F16" s="45"/>
      <c r="G16" s="45"/>
      <c r="H16" s="46"/>
      <c r="I16" s="46"/>
      <c r="J16" s="46"/>
      <c r="K16" s="46"/>
    </row>
    <row r="17" spans="1:11" ht="14.25">
      <c r="A17" s="20" t="s">
        <v>157</v>
      </c>
      <c r="B17" s="29" t="s">
        <v>123</v>
      </c>
      <c r="C17" s="30" t="s">
        <v>172</v>
      </c>
      <c r="D17" s="45">
        <v>4</v>
      </c>
      <c r="E17" s="45">
        <v>4</v>
      </c>
      <c r="F17" s="45">
        <v>5</v>
      </c>
      <c r="G17" s="45">
        <v>5</v>
      </c>
      <c r="H17" s="46">
        <v>5</v>
      </c>
      <c r="I17" s="46">
        <v>5</v>
      </c>
      <c r="J17" s="46">
        <v>5</v>
      </c>
      <c r="K17" s="46">
        <v>5</v>
      </c>
    </row>
    <row r="18" spans="1:11" ht="14.25">
      <c r="A18" s="20" t="s">
        <v>163</v>
      </c>
      <c r="B18" s="29" t="s">
        <v>129</v>
      </c>
      <c r="C18" s="30" t="s">
        <v>172</v>
      </c>
      <c r="D18" s="45"/>
      <c r="E18" s="45"/>
      <c r="F18" s="45"/>
      <c r="G18" s="45"/>
      <c r="H18" s="46"/>
      <c r="I18" s="46"/>
      <c r="J18" s="46"/>
      <c r="K18" s="46"/>
    </row>
    <row r="19" spans="1:11" ht="14.25">
      <c r="A19" s="50" t="s">
        <v>168</v>
      </c>
      <c r="B19" s="51" t="s">
        <v>134</v>
      </c>
      <c r="C19" s="52" t="s">
        <v>172</v>
      </c>
      <c r="D19" s="53">
        <v>3500</v>
      </c>
      <c r="E19" s="53">
        <v>3500</v>
      </c>
      <c r="F19" s="53">
        <v>3500</v>
      </c>
      <c r="G19" s="53">
        <v>3500</v>
      </c>
      <c r="H19" s="54">
        <v>3500</v>
      </c>
      <c r="I19" s="55">
        <v>3500</v>
      </c>
      <c r="J19" s="55">
        <v>3500</v>
      </c>
      <c r="K19" s="55">
        <v>3500</v>
      </c>
    </row>
    <row r="20" spans="1:11" s="37" customFormat="1" ht="15">
      <c r="A20" s="34" t="s">
        <v>173</v>
      </c>
      <c r="B20" s="35"/>
      <c r="C20" s="36"/>
      <c r="D20" s="47">
        <f>SUM(D17:D19)</f>
        <v>3504</v>
      </c>
      <c r="E20" s="47">
        <f aca="true" t="shared" si="1" ref="E20:K20">SUM(E17:E19)</f>
        <v>3504</v>
      </c>
      <c r="F20" s="47">
        <f t="shared" si="1"/>
        <v>3505</v>
      </c>
      <c r="G20" s="47">
        <f t="shared" si="1"/>
        <v>3505</v>
      </c>
      <c r="H20" s="47">
        <f t="shared" si="1"/>
        <v>3505</v>
      </c>
      <c r="I20" s="47">
        <f t="shared" si="1"/>
        <v>3505</v>
      </c>
      <c r="J20" s="47">
        <f t="shared" si="1"/>
        <v>3505</v>
      </c>
      <c r="K20" s="47">
        <f t="shared" si="1"/>
        <v>3505</v>
      </c>
    </row>
    <row r="21" spans="2:11" ht="14.25">
      <c r="B21" s="29"/>
      <c r="C21" s="30"/>
      <c r="D21" s="45"/>
      <c r="E21" s="45"/>
      <c r="F21" s="48"/>
      <c r="G21" s="48"/>
      <c r="H21" s="46"/>
      <c r="I21" s="46"/>
      <c r="J21" s="46"/>
      <c r="K21" s="46"/>
    </row>
    <row r="22" spans="1:11" ht="22.5">
      <c r="A22" s="20" t="s">
        <v>148</v>
      </c>
      <c r="B22" s="29" t="s">
        <v>115</v>
      </c>
      <c r="C22" s="30" t="s">
        <v>169</v>
      </c>
      <c r="D22" s="45">
        <v>1217.1380000000063</v>
      </c>
      <c r="E22" s="45">
        <v>1235</v>
      </c>
      <c r="F22" s="45">
        <v>1252.862000000001</v>
      </c>
      <c r="G22" s="45">
        <v>1299.98</v>
      </c>
      <c r="H22" s="46">
        <v>1285.8</v>
      </c>
      <c r="I22" s="46">
        <v>1279.52</v>
      </c>
      <c r="J22" s="46">
        <v>1284.75</v>
      </c>
      <c r="K22" s="46">
        <v>1455.93</v>
      </c>
    </row>
    <row r="23" spans="1:11" ht="22.5">
      <c r="A23" s="20" t="s">
        <v>138</v>
      </c>
      <c r="B23" s="29" t="s">
        <v>105</v>
      </c>
      <c r="C23" s="30" t="s">
        <v>169</v>
      </c>
      <c r="D23" s="45">
        <v>1249.2966000000015</v>
      </c>
      <c r="E23" s="45">
        <v>1290.0155999999988</v>
      </c>
      <c r="F23" s="45">
        <v>1330.7345999999961</v>
      </c>
      <c r="G23" s="45">
        <v>1403.86</v>
      </c>
      <c r="H23" s="46">
        <v>1356.12</v>
      </c>
      <c r="I23" s="46">
        <v>1467.72</v>
      </c>
      <c r="J23" s="46">
        <v>1502.39</v>
      </c>
      <c r="K23" s="46">
        <v>1697.2056000000011</v>
      </c>
    </row>
    <row r="24" spans="1:11" ht="22.5">
      <c r="A24" s="20" t="s">
        <v>139</v>
      </c>
      <c r="B24" s="29" t="s">
        <v>106</v>
      </c>
      <c r="C24" s="30" t="s">
        <v>169</v>
      </c>
      <c r="D24" s="45">
        <v>53</v>
      </c>
      <c r="E24" s="45">
        <v>53</v>
      </c>
      <c r="F24" s="45">
        <v>53</v>
      </c>
      <c r="G24" s="45">
        <v>53</v>
      </c>
      <c r="H24" s="46">
        <v>53</v>
      </c>
      <c r="I24" s="46">
        <v>53</v>
      </c>
      <c r="J24" s="46">
        <v>80</v>
      </c>
      <c r="K24" s="46">
        <v>225</v>
      </c>
    </row>
    <row r="25" spans="1:11" ht="22.5">
      <c r="A25" s="20" t="s">
        <v>150</v>
      </c>
      <c r="B25" s="29" t="s">
        <v>117</v>
      </c>
      <c r="C25" s="30" t="s">
        <v>169</v>
      </c>
      <c r="D25" s="45">
        <v>1566</v>
      </c>
      <c r="E25" s="45">
        <v>1566</v>
      </c>
      <c r="F25" s="45">
        <v>1569</v>
      </c>
      <c r="G25" s="45">
        <v>1577.4188000000013</v>
      </c>
      <c r="H25" s="46">
        <v>1582.5188000000016</v>
      </c>
      <c r="I25" s="46">
        <v>1587.618800000002</v>
      </c>
      <c r="J25" s="46">
        <v>1592.6</v>
      </c>
      <c r="K25" s="46">
        <v>1619</v>
      </c>
    </row>
    <row r="26" spans="1:11" ht="22.5">
      <c r="A26" s="20" t="s">
        <v>140</v>
      </c>
      <c r="B26" s="29" t="s">
        <v>107</v>
      </c>
      <c r="C26" s="30" t="s">
        <v>169</v>
      </c>
      <c r="D26" s="48">
        <v>5603</v>
      </c>
      <c r="E26" s="45">
        <v>5676</v>
      </c>
      <c r="F26" s="45">
        <v>5749</v>
      </c>
      <c r="G26" s="45">
        <v>5822</v>
      </c>
      <c r="H26" s="46">
        <v>5895</v>
      </c>
      <c r="I26" s="46">
        <v>5968</v>
      </c>
      <c r="J26" s="46">
        <v>6041</v>
      </c>
      <c r="K26" s="46">
        <v>6406</v>
      </c>
    </row>
    <row r="27" spans="1:11" ht="22.5">
      <c r="A27" s="20" t="s">
        <v>153</v>
      </c>
      <c r="B27" s="29" t="s">
        <v>119</v>
      </c>
      <c r="C27" s="30" t="s">
        <v>169</v>
      </c>
      <c r="D27" s="45">
        <v>10</v>
      </c>
      <c r="E27" s="45">
        <v>10</v>
      </c>
      <c r="F27" s="45">
        <v>10</v>
      </c>
      <c r="G27" s="45">
        <v>10</v>
      </c>
      <c r="H27" s="46">
        <v>10</v>
      </c>
      <c r="I27" s="46">
        <v>10</v>
      </c>
      <c r="J27" s="46">
        <v>10</v>
      </c>
      <c r="K27" s="46">
        <v>10</v>
      </c>
    </row>
    <row r="28" spans="1:11" ht="22.5">
      <c r="A28" s="20" t="s">
        <v>144</v>
      </c>
      <c r="B28" s="29" t="s">
        <v>111</v>
      </c>
      <c r="C28" s="30" t="s">
        <v>169</v>
      </c>
      <c r="D28" s="53">
        <v>250</v>
      </c>
      <c r="E28" s="58">
        <v>250</v>
      </c>
      <c r="F28" s="53">
        <v>250</v>
      </c>
      <c r="G28" s="53">
        <v>250</v>
      </c>
      <c r="H28" s="53">
        <v>250</v>
      </c>
      <c r="I28" s="53">
        <v>250</v>
      </c>
      <c r="J28" s="53">
        <v>250</v>
      </c>
      <c r="K28" s="53">
        <v>250</v>
      </c>
    </row>
    <row r="29" spans="1:11" ht="22.5">
      <c r="A29" s="20" t="s">
        <v>146</v>
      </c>
      <c r="B29" s="29" t="s">
        <v>113</v>
      </c>
      <c r="C29" s="30" t="s">
        <v>169</v>
      </c>
      <c r="D29" s="45">
        <v>14.01</v>
      </c>
      <c r="E29" s="45">
        <v>14.01</v>
      </c>
      <c r="F29" s="45">
        <v>14.01</v>
      </c>
      <c r="G29" s="45">
        <v>14.15</v>
      </c>
      <c r="H29" s="46">
        <v>14.15</v>
      </c>
      <c r="I29" s="46">
        <v>14.15</v>
      </c>
      <c r="J29" s="46">
        <v>14.15</v>
      </c>
      <c r="K29" s="46">
        <v>14.15</v>
      </c>
    </row>
    <row r="30" spans="1:11" ht="22.5">
      <c r="A30" s="20" t="s">
        <v>147</v>
      </c>
      <c r="B30" s="29" t="s">
        <v>114</v>
      </c>
      <c r="C30" s="30" t="s">
        <v>169</v>
      </c>
      <c r="D30" s="45">
        <v>45.51000000000931</v>
      </c>
      <c r="E30" s="49">
        <v>159</v>
      </c>
      <c r="F30" s="45">
        <v>272.4900000000198</v>
      </c>
      <c r="G30" s="45">
        <v>385.9800000000105</v>
      </c>
      <c r="H30" s="46">
        <v>499.47000000000116</v>
      </c>
      <c r="I30" s="46">
        <v>740.05</v>
      </c>
      <c r="J30" s="46">
        <v>726.4500000000116</v>
      </c>
      <c r="K30" s="46">
        <v>1379</v>
      </c>
    </row>
    <row r="31" spans="1:11" ht="22.5">
      <c r="A31" s="20" t="s">
        <v>154</v>
      </c>
      <c r="B31" s="29" t="s">
        <v>120</v>
      </c>
      <c r="C31" s="30" t="s">
        <v>169</v>
      </c>
      <c r="D31" s="45"/>
      <c r="E31" s="45"/>
      <c r="F31" s="45"/>
      <c r="G31" s="45"/>
      <c r="H31" s="46"/>
      <c r="I31" s="46"/>
      <c r="J31" s="46"/>
      <c r="K31" s="46"/>
    </row>
    <row r="32" spans="1:11" ht="22.5">
      <c r="A32" s="20" t="s">
        <v>151</v>
      </c>
      <c r="B32" s="29" t="s">
        <v>118</v>
      </c>
      <c r="C32" s="30" t="s">
        <v>169</v>
      </c>
      <c r="D32" s="45">
        <v>1406</v>
      </c>
      <c r="E32" s="49">
        <v>1406</v>
      </c>
      <c r="F32" s="45">
        <v>1440</v>
      </c>
      <c r="G32" s="45">
        <v>1440</v>
      </c>
      <c r="H32" s="46">
        <v>1440</v>
      </c>
      <c r="I32" s="46">
        <v>1440</v>
      </c>
      <c r="J32" s="46">
        <v>1440</v>
      </c>
      <c r="K32" s="46">
        <v>1721</v>
      </c>
    </row>
    <row r="33" spans="1:11" ht="22.5">
      <c r="A33" s="20" t="s">
        <v>155</v>
      </c>
      <c r="B33" s="29" t="s">
        <v>121</v>
      </c>
      <c r="C33" s="30" t="s">
        <v>169</v>
      </c>
      <c r="D33" s="45"/>
      <c r="E33" s="45"/>
      <c r="F33" s="45"/>
      <c r="G33" s="45"/>
      <c r="H33" s="46"/>
      <c r="I33" s="46"/>
      <c r="J33" s="46"/>
      <c r="K33" s="46"/>
    </row>
    <row r="34" spans="1:11" ht="22.5">
      <c r="A34" s="20" t="s">
        <v>152</v>
      </c>
      <c r="B34" s="29" t="s">
        <v>102</v>
      </c>
      <c r="C34" s="30" t="s">
        <v>169</v>
      </c>
      <c r="D34" s="45">
        <v>1621</v>
      </c>
      <c r="E34" s="45">
        <v>1620.55</v>
      </c>
      <c r="F34" s="45">
        <v>1802.21</v>
      </c>
      <c r="G34" s="45">
        <v>906.89</v>
      </c>
      <c r="H34" s="46">
        <v>1044.73</v>
      </c>
      <c r="I34" s="46">
        <v>1184.09</v>
      </c>
      <c r="J34" s="46">
        <v>849.58</v>
      </c>
      <c r="K34" s="46">
        <v>2272.6</v>
      </c>
    </row>
    <row r="35" spans="1:11" s="37" customFormat="1" ht="15">
      <c r="A35" s="34" t="s">
        <v>175</v>
      </c>
      <c r="B35" s="35"/>
      <c r="C35" s="36"/>
      <c r="D35" s="47">
        <f>SUM(D22:D34)</f>
        <v>13034.954600000017</v>
      </c>
      <c r="E35" s="47">
        <f aca="true" t="shared" si="2" ref="E35:K35">SUM(E22:E34)</f>
        <v>13279.575599999998</v>
      </c>
      <c r="F35" s="47">
        <f t="shared" si="2"/>
        <v>13743.306600000018</v>
      </c>
      <c r="G35" s="47">
        <f t="shared" si="2"/>
        <v>13163.278800000011</v>
      </c>
      <c r="H35" s="47">
        <f t="shared" si="2"/>
        <v>13430.788800000002</v>
      </c>
      <c r="I35" s="47">
        <f t="shared" si="2"/>
        <v>13994.1488</v>
      </c>
      <c r="J35" s="47">
        <f t="shared" si="2"/>
        <v>13790.920000000011</v>
      </c>
      <c r="K35" s="47">
        <f t="shared" si="2"/>
        <v>17049.8856</v>
      </c>
    </row>
    <row r="36" spans="2:11" ht="14.25">
      <c r="B36" s="29"/>
      <c r="C36" s="30"/>
      <c r="D36" s="31"/>
      <c r="E36" s="43"/>
      <c r="F36" s="31"/>
      <c r="G36" s="31"/>
      <c r="H36" s="32"/>
      <c r="I36" s="32"/>
      <c r="J36" s="32"/>
      <c r="K36" s="32"/>
    </row>
    <row r="37" spans="1:11" ht="22.5">
      <c r="A37" s="20" t="s">
        <v>141</v>
      </c>
      <c r="B37" s="29" t="s">
        <v>108</v>
      </c>
      <c r="C37" s="30" t="s">
        <v>170</v>
      </c>
      <c r="D37" s="45">
        <v>110</v>
      </c>
      <c r="E37" s="45">
        <v>110</v>
      </c>
      <c r="F37" s="45">
        <v>110</v>
      </c>
      <c r="G37" s="45">
        <v>110</v>
      </c>
      <c r="H37" s="46">
        <v>110</v>
      </c>
      <c r="I37" s="46">
        <v>110</v>
      </c>
      <c r="J37" s="46">
        <v>110</v>
      </c>
      <c r="K37" s="46">
        <v>110</v>
      </c>
    </row>
    <row r="38" spans="1:11" ht="22.5">
      <c r="A38" s="20" t="s">
        <v>143</v>
      </c>
      <c r="B38" s="29" t="s">
        <v>110</v>
      </c>
      <c r="C38" s="30" t="s">
        <v>170</v>
      </c>
      <c r="D38" s="45">
        <v>3582.847999999998</v>
      </c>
      <c r="E38" s="45">
        <v>3661.3280000000086</v>
      </c>
      <c r="F38" s="45">
        <v>3716</v>
      </c>
      <c r="G38" s="45">
        <v>3851</v>
      </c>
      <c r="H38" s="46">
        <v>3890</v>
      </c>
      <c r="I38" s="46">
        <v>3975.2479999999923</v>
      </c>
      <c r="J38" s="46">
        <v>4053.728000000003</v>
      </c>
      <c r="K38" s="46">
        <v>4444</v>
      </c>
    </row>
    <row r="39" spans="1:11" ht="22.5">
      <c r="A39" s="20" t="s">
        <v>145</v>
      </c>
      <c r="B39" s="29" t="s">
        <v>112</v>
      </c>
      <c r="C39" s="30" t="s">
        <v>170</v>
      </c>
      <c r="D39" s="45">
        <v>9554</v>
      </c>
      <c r="E39" s="45">
        <v>9554</v>
      </c>
      <c r="F39" s="45">
        <v>9554</v>
      </c>
      <c r="G39" s="45">
        <v>9554</v>
      </c>
      <c r="H39" s="56">
        <v>9554</v>
      </c>
      <c r="I39" s="56">
        <v>9554</v>
      </c>
      <c r="J39" s="56">
        <v>9554</v>
      </c>
      <c r="K39" s="56">
        <v>9554</v>
      </c>
    </row>
    <row r="40" spans="1:11" ht="22.5">
      <c r="A40" s="50" t="s">
        <v>149</v>
      </c>
      <c r="B40" s="51" t="s">
        <v>116</v>
      </c>
      <c r="C40" s="52" t="s">
        <v>170</v>
      </c>
      <c r="D40" s="53">
        <v>373</v>
      </c>
      <c r="E40" s="53">
        <v>373</v>
      </c>
      <c r="F40" s="53">
        <v>373</v>
      </c>
      <c r="G40" s="58">
        <v>373</v>
      </c>
      <c r="H40" s="53">
        <v>373</v>
      </c>
      <c r="I40" s="53">
        <v>373</v>
      </c>
      <c r="J40" s="53">
        <v>373</v>
      </c>
      <c r="K40" s="53">
        <v>373</v>
      </c>
    </row>
    <row r="41" spans="1:11" ht="22.5">
      <c r="A41" s="20" t="s">
        <v>142</v>
      </c>
      <c r="B41" s="29" t="s">
        <v>109</v>
      </c>
      <c r="C41" s="30" t="s">
        <v>170</v>
      </c>
      <c r="D41" s="45">
        <v>743.04</v>
      </c>
      <c r="E41" s="45">
        <v>743.04</v>
      </c>
      <c r="F41" s="45">
        <v>1265.5</v>
      </c>
      <c r="G41" s="45">
        <v>1394.2655999999843</v>
      </c>
      <c r="H41" s="46">
        <v>1920.2</v>
      </c>
      <c r="I41" s="46">
        <v>1847.2872000000207</v>
      </c>
      <c r="J41" s="46">
        <v>1874.4</v>
      </c>
      <c r="K41" s="46">
        <v>3206.3520000000135</v>
      </c>
    </row>
    <row r="42" spans="1:11" s="37" customFormat="1" ht="15">
      <c r="A42" s="34" t="s">
        <v>176</v>
      </c>
      <c r="B42" s="38"/>
      <c r="C42" s="38"/>
      <c r="D42" s="57">
        <f>SUM(D37:D41)</f>
        <v>14362.887999999999</v>
      </c>
      <c r="E42" s="57">
        <f aca="true" t="shared" si="3" ref="E42:K42">SUM(E37:E41)</f>
        <v>14441.36800000001</v>
      </c>
      <c r="F42" s="57">
        <f t="shared" si="3"/>
        <v>15018.5</v>
      </c>
      <c r="G42" s="57">
        <f t="shared" si="3"/>
        <v>15282.265599999984</v>
      </c>
      <c r="H42" s="57">
        <f t="shared" si="3"/>
        <v>15847.2</v>
      </c>
      <c r="I42" s="57">
        <f t="shared" si="3"/>
        <v>15859.535200000013</v>
      </c>
      <c r="J42" s="57">
        <f t="shared" si="3"/>
        <v>15965.128000000002</v>
      </c>
      <c r="K42" s="57">
        <f t="shared" si="3"/>
        <v>17687.352000000014</v>
      </c>
    </row>
    <row r="47" ht="14.25">
      <c r="A47" s="20" t="s">
        <v>178</v>
      </c>
    </row>
    <row r="48" ht="14.25">
      <c r="A48" s="20" t="s">
        <v>179</v>
      </c>
    </row>
    <row r="49" ht="14.25">
      <c r="A49" s="20" t="s">
        <v>180</v>
      </c>
    </row>
  </sheetData>
  <conditionalFormatting sqref="D5:E6 E19:G19 D41:E41 E35:K35 E15:K15 E10:K10 E20:K20 E21:E34 E36:E39 E7:E9 E11:E14 E16:E18 D8:D39 F28:K28">
    <cfRule type="cellIs" priority="1" dxfId="0" operator="equal" stopIfTrue="1">
      <formula>+$D5+$E5*D$1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M43" sqref="M43"/>
    </sheetView>
  </sheetViews>
  <sheetFormatPr defaultColWidth="9.140625" defaultRowHeight="12.75"/>
  <cols>
    <col min="1" max="1" width="24.421875" style="0" customWidth="1"/>
    <col min="2" max="16384" width="11.421875" style="0" customWidth="1"/>
  </cols>
  <sheetData>
    <row r="1" spans="1:16" ht="25.5">
      <c r="A1" s="7" t="s">
        <v>101</v>
      </c>
      <c r="B1" s="2" t="s">
        <v>98</v>
      </c>
      <c r="C1" s="16" t="s">
        <v>99</v>
      </c>
      <c r="D1" s="17" t="s">
        <v>100</v>
      </c>
      <c r="E1" s="8">
        <v>2001</v>
      </c>
      <c r="F1" s="8">
        <v>2000</v>
      </c>
      <c r="G1" s="8">
        <v>1999</v>
      </c>
      <c r="H1" s="8">
        <v>1998</v>
      </c>
      <c r="I1" s="8">
        <v>1997</v>
      </c>
      <c r="J1" s="8">
        <v>1996</v>
      </c>
      <c r="K1" s="8">
        <v>1995</v>
      </c>
      <c r="L1" s="8">
        <v>1990</v>
      </c>
      <c r="M1" s="9">
        <v>1985</v>
      </c>
      <c r="N1" s="9">
        <v>1980</v>
      </c>
      <c r="O1" s="9">
        <v>1975</v>
      </c>
      <c r="P1" s="9">
        <v>1970</v>
      </c>
    </row>
    <row r="2" spans="1:16" ht="12.75">
      <c r="A2" s="3" t="s">
        <v>65</v>
      </c>
      <c r="B2" s="1" t="str">
        <f aca="true" t="shared" si="0" ref="B2:B34">MID(A2,1,2)</f>
        <v>be</v>
      </c>
      <c r="C2">
        <v>82728.0156</v>
      </c>
      <c r="D2">
        <v>-40.719</v>
      </c>
      <c r="E2" s="4">
        <f>+$C2+$D2*E$1</f>
        <v>1249.2966000000015</v>
      </c>
      <c r="F2" s="4">
        <f>+$C2+$D2*F$1</f>
        <v>1290.0155999999988</v>
      </c>
      <c r="G2" s="4">
        <f>+$C2+$D2*G$1</f>
        <v>1330.7345999999961</v>
      </c>
      <c r="H2" s="4">
        <v>1403.86</v>
      </c>
      <c r="I2" s="4">
        <v>1356.12</v>
      </c>
      <c r="J2" s="4">
        <v>1467.72</v>
      </c>
      <c r="K2" s="4">
        <v>1502.39</v>
      </c>
      <c r="L2" s="4">
        <f>+$C2+$D2*L$1</f>
        <v>1697.2056000000011</v>
      </c>
      <c r="M2" s="10"/>
      <c r="N2" s="10"/>
      <c r="O2" s="10"/>
      <c r="P2" s="10"/>
    </row>
    <row r="3" spans="1:16" ht="12.75">
      <c r="A3" s="3" t="s">
        <v>66</v>
      </c>
      <c r="B3" s="1" t="str">
        <f t="shared" si="0"/>
        <v>dk</v>
      </c>
      <c r="C3">
        <v>29985.3281</v>
      </c>
      <c r="D3">
        <v>-14.9762</v>
      </c>
      <c r="E3" s="18">
        <f>+F3</f>
        <v>53</v>
      </c>
      <c r="F3" s="18">
        <f>+G3</f>
        <v>53</v>
      </c>
      <c r="G3" s="18">
        <f>+H3</f>
        <v>53</v>
      </c>
      <c r="H3" s="18">
        <f>+I3</f>
        <v>53</v>
      </c>
      <c r="I3" s="18">
        <f>+J3</f>
        <v>53</v>
      </c>
      <c r="J3" s="4">
        <v>53</v>
      </c>
      <c r="K3" s="4">
        <v>80</v>
      </c>
      <c r="L3" s="4">
        <v>225</v>
      </c>
      <c r="M3" s="10"/>
      <c r="N3" s="10">
        <v>45</v>
      </c>
      <c r="O3" s="10">
        <v>45</v>
      </c>
      <c r="P3" s="10"/>
    </row>
    <row r="4" spans="1:16" ht="12.75">
      <c r="A4" s="3" t="s">
        <v>97</v>
      </c>
      <c r="B4" s="1" t="str">
        <f t="shared" si="0"/>
        <v>de</v>
      </c>
      <c r="C4">
        <v>151676</v>
      </c>
      <c r="D4">
        <v>-73</v>
      </c>
      <c r="E4" s="4">
        <f>+$C4+$D4*E$1</f>
        <v>5603</v>
      </c>
      <c r="F4" s="4">
        <f>+$C4+$D4*F$1</f>
        <v>5676</v>
      </c>
      <c r="G4" s="4">
        <f>+$C4+$D4*G$1</f>
        <v>5749</v>
      </c>
      <c r="H4">
        <v>5822</v>
      </c>
      <c r="I4" s="4">
        <f>+$C4+$D4*I$1</f>
        <v>5895</v>
      </c>
      <c r="J4" s="4">
        <f>+$C4+$D4*J$1</f>
        <v>5968</v>
      </c>
      <c r="K4">
        <v>6041</v>
      </c>
      <c r="L4" s="4">
        <f>+$C4+$D4*L$1</f>
        <v>6406</v>
      </c>
      <c r="M4" s="10"/>
      <c r="N4" s="10"/>
      <c r="O4" s="10"/>
      <c r="P4" s="10"/>
    </row>
    <row r="5" spans="1:16" ht="12.75">
      <c r="A5" s="3" t="s">
        <v>67</v>
      </c>
      <c r="B5" s="1" t="str">
        <f t="shared" si="0"/>
        <v>gr</v>
      </c>
      <c r="E5" s="18">
        <f>+F5</f>
        <v>110</v>
      </c>
      <c r="F5" s="18">
        <f>+G5</f>
        <v>110</v>
      </c>
      <c r="G5" s="18">
        <f>+H5</f>
        <v>110</v>
      </c>
      <c r="H5" s="18">
        <f>+I5</f>
        <v>110</v>
      </c>
      <c r="I5" s="4">
        <v>110</v>
      </c>
      <c r="J5" s="18">
        <f>+I5</f>
        <v>110</v>
      </c>
      <c r="K5" s="18">
        <f>+J5</f>
        <v>110</v>
      </c>
      <c r="L5" s="18">
        <f>+K5</f>
        <v>110</v>
      </c>
      <c r="M5" s="10">
        <v>130</v>
      </c>
      <c r="N5" s="10">
        <v>75</v>
      </c>
      <c r="O5" s="10">
        <v>74.8</v>
      </c>
      <c r="P5" s="10"/>
    </row>
    <row r="6" spans="1:16" ht="12.75">
      <c r="A6" s="3" t="s">
        <v>68</v>
      </c>
      <c r="B6" s="1" t="str">
        <f t="shared" si="0"/>
        <v>es</v>
      </c>
      <c r="C6">
        <v>453962.844</v>
      </c>
      <c r="D6">
        <v>-226.5108</v>
      </c>
      <c r="E6" s="18">
        <v>743.04</v>
      </c>
      <c r="F6" s="4">
        <v>743.04</v>
      </c>
      <c r="G6" s="4">
        <v>1265.5</v>
      </c>
      <c r="H6" s="4">
        <f>+$C6+$D6*H$1</f>
        <v>1394.2655999999843</v>
      </c>
      <c r="I6" s="4">
        <v>1920.2</v>
      </c>
      <c r="J6" s="4">
        <f>+$C6+$D6*J$1</f>
        <v>1847.2872000000207</v>
      </c>
      <c r="K6" s="4">
        <v>1874.4</v>
      </c>
      <c r="L6" s="4">
        <f>+$C6+$D6*L$1</f>
        <v>3206.3520000000135</v>
      </c>
      <c r="M6" s="10"/>
      <c r="N6" s="10"/>
      <c r="O6" s="10"/>
      <c r="P6" s="10"/>
    </row>
    <row r="7" spans="1:16" ht="12.75">
      <c r="A7" s="3" t="s">
        <v>69</v>
      </c>
      <c r="B7" s="1" t="str">
        <f t="shared" si="0"/>
        <v>fr</v>
      </c>
      <c r="C7">
        <v>160621.328</v>
      </c>
      <c r="D7">
        <v>-78.48</v>
      </c>
      <c r="E7" s="4">
        <f>+$C7+$D7*E$1</f>
        <v>3582.847999999998</v>
      </c>
      <c r="F7" s="4">
        <f>+$C7+$D7*F$1</f>
        <v>3661.3280000000086</v>
      </c>
      <c r="G7" s="4">
        <v>3716</v>
      </c>
      <c r="H7" s="4">
        <v>3851</v>
      </c>
      <c r="I7" s="4">
        <v>3890</v>
      </c>
      <c r="J7" s="4">
        <f>+$C7+$D7*J$1</f>
        <v>3975.2479999999923</v>
      </c>
      <c r="K7" s="4">
        <f>+$C7+$D7*K$1</f>
        <v>4053.728000000003</v>
      </c>
      <c r="L7" s="4">
        <v>4444</v>
      </c>
      <c r="M7" s="10">
        <v>5142</v>
      </c>
      <c r="N7" s="10"/>
      <c r="O7" s="10"/>
      <c r="P7" s="10"/>
    </row>
    <row r="8" spans="1:16" ht="12.75">
      <c r="A8" s="3" t="s">
        <v>70</v>
      </c>
      <c r="B8" s="1" t="str">
        <f t="shared" si="0"/>
        <v>ie</v>
      </c>
      <c r="E8" s="4"/>
      <c r="F8" s="4"/>
      <c r="G8" s="4"/>
      <c r="H8" s="4"/>
      <c r="I8" s="4"/>
      <c r="J8" s="4"/>
      <c r="K8" s="4"/>
      <c r="L8" s="4"/>
      <c r="M8" s="10"/>
      <c r="N8" s="10">
        <v>250</v>
      </c>
      <c r="O8" s="10"/>
      <c r="P8" s="10"/>
    </row>
    <row r="9" spans="1:16" ht="12.75">
      <c r="A9" s="3" t="s">
        <v>71</v>
      </c>
      <c r="B9" s="1" t="str">
        <f t="shared" si="0"/>
        <v>it</v>
      </c>
      <c r="E9" s="18">
        <v>9554</v>
      </c>
      <c r="F9" s="18">
        <v>9554</v>
      </c>
      <c r="G9" s="18">
        <v>9554</v>
      </c>
      <c r="H9" s="4">
        <v>9554</v>
      </c>
      <c r="I9" s="18">
        <v>9554</v>
      </c>
      <c r="J9" s="18">
        <v>9554</v>
      </c>
      <c r="K9" s="18">
        <v>9554</v>
      </c>
      <c r="L9" s="18">
        <v>9554</v>
      </c>
      <c r="M9" s="10"/>
      <c r="N9" s="10">
        <v>7980.4</v>
      </c>
      <c r="O9" s="10"/>
      <c r="P9" s="10"/>
    </row>
    <row r="10" spans="1:16" ht="12.75">
      <c r="A10" s="3" t="s">
        <v>72</v>
      </c>
      <c r="B10" s="1" t="str">
        <f t="shared" si="0"/>
        <v>lu</v>
      </c>
      <c r="C10">
        <v>44.0524</v>
      </c>
      <c r="D10">
        <v>-0.015</v>
      </c>
      <c r="E10" s="18">
        <f>+F10</f>
        <v>14.01</v>
      </c>
      <c r="F10" s="18">
        <f>+G10</f>
        <v>14.01</v>
      </c>
      <c r="G10" s="4">
        <v>14.01</v>
      </c>
      <c r="H10" s="18">
        <f>+I10</f>
        <v>14.15</v>
      </c>
      <c r="I10" s="18">
        <f>+J10</f>
        <v>14.15</v>
      </c>
      <c r="J10" s="18">
        <f>+K10</f>
        <v>14.15</v>
      </c>
      <c r="K10" s="4">
        <v>14.15</v>
      </c>
      <c r="L10" s="18">
        <f>+K10</f>
        <v>14.15</v>
      </c>
      <c r="M10" s="10"/>
      <c r="N10" s="10"/>
      <c r="O10" s="10"/>
      <c r="P10" s="10"/>
    </row>
    <row r="11" spans="1:16" ht="12.75">
      <c r="A11" s="3" t="s">
        <v>73</v>
      </c>
      <c r="B11" s="1" t="str">
        <f t="shared" si="0"/>
        <v>nl</v>
      </c>
      <c r="C11">
        <v>227139</v>
      </c>
      <c r="D11">
        <v>-113.49</v>
      </c>
      <c r="E11" s="4">
        <f>+$C11+$D11*E$1</f>
        <v>45.51000000000931</v>
      </c>
      <c r="F11" s="4">
        <f>+$C11+$D11*F$1</f>
        <v>159</v>
      </c>
      <c r="G11" s="4">
        <f>+$C11+$D11*G$1</f>
        <v>272.4900000000198</v>
      </c>
      <c r="H11" s="4">
        <f>+$C11+$D11*H$1</f>
        <v>385.9800000000105</v>
      </c>
      <c r="I11" s="4">
        <f>+$C11+$D11*I$1</f>
        <v>499.47000000000116</v>
      </c>
      <c r="J11" s="4">
        <v>740.05</v>
      </c>
      <c r="K11" s="4">
        <f>+$C11+$D11*K$1</f>
        <v>726.4500000000116</v>
      </c>
      <c r="L11" s="5">
        <v>1379</v>
      </c>
      <c r="M11" s="11">
        <v>1584</v>
      </c>
      <c r="N11" s="11">
        <v>2104</v>
      </c>
      <c r="O11" s="11">
        <v>3342</v>
      </c>
      <c r="P11" s="11">
        <v>3078</v>
      </c>
    </row>
    <row r="12" spans="1:16" ht="12.75">
      <c r="A12" s="3" t="s">
        <v>74</v>
      </c>
      <c r="B12" s="1" t="str">
        <f t="shared" si="0"/>
        <v>at</v>
      </c>
      <c r="C12">
        <v>36959</v>
      </c>
      <c r="D12">
        <v>-17.862</v>
      </c>
      <c r="E12" s="4">
        <f>+$C12+$D12*E$1</f>
        <v>1217.1380000000063</v>
      </c>
      <c r="F12" s="4">
        <f>+$C12+$D12*F$1</f>
        <v>1235</v>
      </c>
      <c r="G12" s="4">
        <f>+$C12+$D12*G$1</f>
        <v>1252.862000000001</v>
      </c>
      <c r="H12" s="4">
        <v>1299.98</v>
      </c>
      <c r="I12" s="4">
        <v>1285.8</v>
      </c>
      <c r="J12" s="4">
        <v>1279.52</v>
      </c>
      <c r="K12" s="4">
        <v>1284.75</v>
      </c>
      <c r="L12" s="4">
        <v>1455.93</v>
      </c>
      <c r="M12" s="10">
        <v>1536.68</v>
      </c>
      <c r="N12" s="10">
        <v>1560.24</v>
      </c>
      <c r="O12" s="10"/>
      <c r="P12" s="10"/>
    </row>
    <row r="13" spans="1:16" ht="12.75">
      <c r="A13" s="3" t="s">
        <v>75</v>
      </c>
      <c r="B13" s="1" t="str">
        <f t="shared" si="0"/>
        <v>pt</v>
      </c>
      <c r="E13" s="4"/>
      <c r="F13" s="4"/>
      <c r="G13" s="4"/>
      <c r="H13" s="4"/>
      <c r="I13" s="4"/>
      <c r="J13" s="4"/>
      <c r="K13" s="4"/>
      <c r="L13" s="4"/>
      <c r="M13" s="10"/>
      <c r="N13" s="10">
        <v>3937.5</v>
      </c>
      <c r="O13" s="10"/>
      <c r="P13" s="10"/>
    </row>
    <row r="14" spans="1:16" ht="12.75">
      <c r="A14" s="3" t="s">
        <v>76</v>
      </c>
      <c r="B14" s="1" t="str">
        <f t="shared" si="0"/>
        <v>fi</v>
      </c>
      <c r="C14">
        <v>11767.2188</v>
      </c>
      <c r="D14">
        <v>-5.1</v>
      </c>
      <c r="E14" s="4">
        <v>1566</v>
      </c>
      <c r="F14" s="4">
        <v>1566</v>
      </c>
      <c r="G14" s="4">
        <v>1569</v>
      </c>
      <c r="H14" s="4">
        <f>+$C14+$D14*H$1</f>
        <v>1577.4188000000013</v>
      </c>
      <c r="I14" s="4">
        <f>+$C14+$D14*I$1</f>
        <v>1582.5188000000016</v>
      </c>
      <c r="J14" s="4">
        <f>+$C14+$D14*J$1</f>
        <v>1587.618800000002</v>
      </c>
      <c r="K14" s="4">
        <v>1592.6</v>
      </c>
      <c r="L14" s="4">
        <v>1619</v>
      </c>
      <c r="M14" s="10"/>
      <c r="N14" s="10"/>
      <c r="O14" s="10"/>
      <c r="P14" s="10"/>
    </row>
    <row r="15" spans="1:16" ht="12.75">
      <c r="A15" s="3" t="s">
        <v>77</v>
      </c>
      <c r="B15" s="1" t="str">
        <f t="shared" si="0"/>
        <v>se</v>
      </c>
      <c r="C15">
        <v>60044.4258</v>
      </c>
      <c r="D15">
        <v>-29.337</v>
      </c>
      <c r="E15" s="18">
        <v>1406</v>
      </c>
      <c r="F15" s="4">
        <v>1406</v>
      </c>
      <c r="G15" s="4">
        <v>1440</v>
      </c>
      <c r="H15" s="4">
        <v>1440</v>
      </c>
      <c r="I15" s="4">
        <v>1440</v>
      </c>
      <c r="J15" s="4">
        <v>1440</v>
      </c>
      <c r="K15" s="4">
        <v>1440</v>
      </c>
      <c r="L15" s="5">
        <v>1721</v>
      </c>
      <c r="M15" s="11">
        <v>1721</v>
      </c>
      <c r="N15" s="10">
        <v>2960</v>
      </c>
      <c r="O15" s="10">
        <v>2960</v>
      </c>
      <c r="P15" s="10">
        <v>2960</v>
      </c>
    </row>
    <row r="16" spans="1:16" ht="12.75">
      <c r="A16" s="19" t="s">
        <v>103</v>
      </c>
      <c r="B16" s="1" t="s">
        <v>102</v>
      </c>
      <c r="C16">
        <v>119462.297</v>
      </c>
      <c r="D16">
        <v>-59.1453</v>
      </c>
      <c r="E16" s="18">
        <v>1620.55</v>
      </c>
      <c r="F16" s="4">
        <v>1620.55</v>
      </c>
      <c r="G16" s="4">
        <v>1802.21</v>
      </c>
      <c r="H16" s="4">
        <v>906.89</v>
      </c>
      <c r="I16" s="4">
        <v>1044.73</v>
      </c>
      <c r="J16" s="4">
        <v>1184.09</v>
      </c>
      <c r="K16" s="4">
        <v>849.58</v>
      </c>
      <c r="L16" s="4">
        <v>2272.6</v>
      </c>
      <c r="M16" s="10">
        <v>2476.6</v>
      </c>
      <c r="N16" s="10">
        <v>3482.4</v>
      </c>
      <c r="O16" s="10">
        <v>2394</v>
      </c>
      <c r="P16" s="10">
        <v>3087</v>
      </c>
    </row>
    <row r="17" spans="1:16" ht="12.75">
      <c r="A17" s="3" t="s">
        <v>78</v>
      </c>
      <c r="B17" s="1" t="str">
        <f t="shared" si="0"/>
        <v>is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18">
        <f>+K17</f>
        <v>10</v>
      </c>
      <c r="M17" s="10">
        <v>10</v>
      </c>
      <c r="N17" s="10">
        <v>10</v>
      </c>
      <c r="O17" s="10"/>
      <c r="P17" s="10"/>
    </row>
    <row r="18" spans="1:16" ht="12.75">
      <c r="A18" s="3" t="s">
        <v>79</v>
      </c>
      <c r="B18" s="1" t="str">
        <f t="shared" si="0"/>
        <v>no</v>
      </c>
      <c r="E18" s="4"/>
      <c r="F18" s="4"/>
      <c r="G18" s="4"/>
      <c r="H18" s="4"/>
      <c r="I18" s="4"/>
      <c r="J18" s="4"/>
      <c r="K18" s="4"/>
      <c r="L18" s="4"/>
      <c r="M18" s="10"/>
      <c r="N18" s="10"/>
      <c r="O18" s="10"/>
      <c r="P18" s="10"/>
    </row>
    <row r="19" spans="1:16" ht="12.75">
      <c r="A19" s="3" t="s">
        <v>80</v>
      </c>
      <c r="B19" s="1" t="str">
        <f t="shared" si="0"/>
        <v>ch</v>
      </c>
      <c r="E19" s="4"/>
      <c r="F19" s="4"/>
      <c r="G19" s="4"/>
      <c r="H19" s="4"/>
      <c r="I19" s="4"/>
      <c r="J19" s="4"/>
      <c r="K19" s="4"/>
      <c r="L19" s="4"/>
      <c r="M19" s="10"/>
      <c r="N19" s="10"/>
      <c r="O19" s="10"/>
      <c r="P19" s="10"/>
    </row>
    <row r="20" spans="1:16" ht="12.75">
      <c r="A20" s="3" t="s">
        <v>81</v>
      </c>
      <c r="B20" s="1" t="str">
        <f t="shared" si="0"/>
        <v>bg</v>
      </c>
      <c r="C20">
        <v>86830.4922</v>
      </c>
      <c r="D20">
        <v>-43.2498</v>
      </c>
      <c r="E20" s="4">
        <v>300.25</v>
      </c>
      <c r="F20" s="4">
        <v>399.95</v>
      </c>
      <c r="G20" s="4">
        <v>347.43</v>
      </c>
      <c r="H20" s="4">
        <v>398.92</v>
      </c>
      <c r="I20" s="4">
        <v>413.52</v>
      </c>
      <c r="J20" s="4">
        <v>500.38</v>
      </c>
      <c r="K20" s="4">
        <v>529.96</v>
      </c>
      <c r="L20" s="4">
        <v>795.33</v>
      </c>
      <c r="M20" s="10"/>
      <c r="N20" s="10"/>
      <c r="O20" s="10"/>
      <c r="P20" s="10"/>
    </row>
    <row r="21" spans="1:16" ht="12.75">
      <c r="A21" s="3" t="s">
        <v>82</v>
      </c>
      <c r="B21" s="1" t="str">
        <f t="shared" si="0"/>
        <v>cy</v>
      </c>
      <c r="C21">
        <v>171.1667</v>
      </c>
      <c r="D21">
        <v>-0.0833</v>
      </c>
      <c r="E21" s="18">
        <f>+F21</f>
        <v>4</v>
      </c>
      <c r="F21" s="4">
        <v>4</v>
      </c>
      <c r="G21" s="18">
        <f>+H21</f>
        <v>5</v>
      </c>
      <c r="H21" s="4">
        <v>5</v>
      </c>
      <c r="I21" s="18">
        <f>+H21</f>
        <v>5</v>
      </c>
      <c r="J21" s="18">
        <f>+I21</f>
        <v>5</v>
      </c>
      <c r="K21" s="18">
        <f>+J21</f>
        <v>5</v>
      </c>
      <c r="L21" s="18">
        <f>+K21</f>
        <v>5</v>
      </c>
      <c r="M21" s="10"/>
      <c r="N21" s="10"/>
      <c r="O21" s="10"/>
      <c r="P21" s="10"/>
    </row>
    <row r="22" spans="1:16" ht="12.75">
      <c r="A22" s="3" t="s">
        <v>83</v>
      </c>
      <c r="B22" s="1" t="str">
        <f t="shared" si="0"/>
        <v>cz</v>
      </c>
      <c r="C22">
        <v>99165.6875</v>
      </c>
      <c r="D22">
        <v>-49.3881</v>
      </c>
      <c r="E22" s="4">
        <v>348.8</v>
      </c>
      <c r="F22" s="4">
        <v>370.3</v>
      </c>
      <c r="G22" s="4">
        <v>429.1</v>
      </c>
      <c r="H22" s="4">
        <v>505.1</v>
      </c>
      <c r="I22" s="4">
        <v>570</v>
      </c>
      <c r="J22" s="4">
        <v>583</v>
      </c>
      <c r="K22" s="4">
        <v>606</v>
      </c>
      <c r="L22" s="4">
        <v>889</v>
      </c>
      <c r="M22" s="10">
        <v>981</v>
      </c>
      <c r="N22" s="10">
        <v>1030</v>
      </c>
      <c r="O22" s="10"/>
      <c r="P22" s="10"/>
    </row>
    <row r="23" spans="1:16" ht="12.75">
      <c r="A23" s="3" t="s">
        <v>84</v>
      </c>
      <c r="B23" s="1" t="str">
        <f t="shared" si="0"/>
        <v>ee</v>
      </c>
      <c r="C23">
        <v>7826.8345</v>
      </c>
      <c r="D23">
        <v>-3.9</v>
      </c>
      <c r="E23" s="18">
        <v>27.4</v>
      </c>
      <c r="F23" s="4">
        <v>27.4</v>
      </c>
      <c r="G23" s="4">
        <v>29.6</v>
      </c>
      <c r="H23" s="4">
        <v>35.2</v>
      </c>
      <c r="I23" s="4">
        <f aca="true" t="shared" si="1" ref="I23:L26">+$C23+$D23*I$1</f>
        <v>38.53449999999975</v>
      </c>
      <c r="J23" s="4">
        <f t="shared" si="1"/>
        <v>42.4345000000003</v>
      </c>
      <c r="K23" s="4">
        <f t="shared" si="1"/>
        <v>46.334499999999935</v>
      </c>
      <c r="L23" s="4">
        <f t="shared" si="1"/>
        <v>65.83449999999993</v>
      </c>
      <c r="M23" s="10"/>
      <c r="N23" s="10"/>
      <c r="O23" s="10"/>
      <c r="P23" s="10"/>
    </row>
    <row r="24" spans="1:16" ht="12.75">
      <c r="A24" s="3" t="s">
        <v>85</v>
      </c>
      <c r="B24" s="1" t="str">
        <f t="shared" si="0"/>
        <v>hu</v>
      </c>
      <c r="C24">
        <v>-7695.8511</v>
      </c>
      <c r="D24">
        <v>3.9543</v>
      </c>
      <c r="E24" s="18">
        <v>227.5</v>
      </c>
      <c r="F24" s="4">
        <v>227.5</v>
      </c>
      <c r="G24" s="4">
        <v>282.8</v>
      </c>
      <c r="H24" s="4">
        <v>119.2</v>
      </c>
      <c r="I24" s="4">
        <v>134.1</v>
      </c>
      <c r="J24" s="4">
        <v>217.2</v>
      </c>
      <c r="K24" s="4">
        <v>236.2</v>
      </c>
      <c r="L24" s="4">
        <f t="shared" si="1"/>
        <v>173.20589999999993</v>
      </c>
      <c r="M24" s="10"/>
      <c r="N24" s="10"/>
      <c r="O24" s="10"/>
      <c r="P24" s="10"/>
    </row>
    <row r="25" spans="1:16" ht="12.75">
      <c r="A25" s="3" t="s">
        <v>86</v>
      </c>
      <c r="B25" s="1" t="str">
        <f t="shared" si="0"/>
        <v>lt</v>
      </c>
      <c r="C25">
        <v>-7695.8511</v>
      </c>
      <c r="D25">
        <v>3.9543</v>
      </c>
      <c r="E25" s="4">
        <v>57</v>
      </c>
      <c r="F25" s="18">
        <v>57</v>
      </c>
      <c r="G25" s="18">
        <v>57</v>
      </c>
      <c r="H25" s="18">
        <v>57</v>
      </c>
      <c r="I25" s="18">
        <v>57</v>
      </c>
      <c r="J25" s="18">
        <v>57</v>
      </c>
      <c r="K25" s="18">
        <v>57</v>
      </c>
      <c r="L25" s="18">
        <v>57</v>
      </c>
      <c r="M25" s="10"/>
      <c r="N25" s="10"/>
      <c r="O25" s="10"/>
      <c r="P25" s="10"/>
    </row>
    <row r="26" spans="1:16" ht="12.75">
      <c r="A26" s="3" t="s">
        <v>87</v>
      </c>
      <c r="B26" s="1" t="str">
        <f t="shared" si="0"/>
        <v>lv</v>
      </c>
      <c r="C26">
        <v>10951.5762</v>
      </c>
      <c r="D26">
        <v>-5.453</v>
      </c>
      <c r="E26" s="4">
        <v>42.97</v>
      </c>
      <c r="F26" s="4">
        <v>42.05</v>
      </c>
      <c r="G26" s="4">
        <v>50.96</v>
      </c>
      <c r="H26" s="4">
        <v>55.82</v>
      </c>
      <c r="I26" s="4">
        <v>63.35</v>
      </c>
      <c r="J26" s="4">
        <f t="shared" si="1"/>
        <v>67.38819999999942</v>
      </c>
      <c r="K26" s="4">
        <f t="shared" si="1"/>
        <v>72.84119999999893</v>
      </c>
      <c r="L26" s="4">
        <f t="shared" si="1"/>
        <v>100.10619999999835</v>
      </c>
      <c r="M26" s="10"/>
      <c r="N26" s="10"/>
      <c r="O26" s="10"/>
      <c r="P26" s="10"/>
    </row>
    <row r="27" spans="1:16" ht="12.75">
      <c r="A27" s="3" t="s">
        <v>88</v>
      </c>
      <c r="B27" s="1" t="str">
        <f t="shared" si="0"/>
        <v>mt</v>
      </c>
      <c r="C27">
        <v>10951.5762</v>
      </c>
      <c r="D27">
        <v>-5.453</v>
      </c>
      <c r="E27" s="4"/>
      <c r="F27" s="4"/>
      <c r="G27" s="4"/>
      <c r="H27" s="4"/>
      <c r="I27" s="4"/>
      <c r="J27" s="4"/>
      <c r="K27" s="4"/>
      <c r="L27" s="4"/>
      <c r="M27" s="10"/>
      <c r="N27" s="10"/>
      <c r="O27" s="10"/>
      <c r="P27" s="10"/>
    </row>
    <row r="28" spans="1:16" ht="12.75">
      <c r="A28" s="3" t="s">
        <v>89</v>
      </c>
      <c r="B28" s="1" t="str">
        <f t="shared" si="0"/>
        <v>pl</v>
      </c>
      <c r="C28">
        <v>197402.109</v>
      </c>
      <c r="D28">
        <v>-98.3441</v>
      </c>
      <c r="E28" s="4">
        <v>645.7</v>
      </c>
      <c r="F28" s="4">
        <v>775.2</v>
      </c>
      <c r="G28" s="4">
        <v>800</v>
      </c>
      <c r="H28" s="4">
        <v>913.2</v>
      </c>
      <c r="I28" s="4">
        <v>1010.8</v>
      </c>
      <c r="J28" s="4">
        <v>1046.3</v>
      </c>
      <c r="K28" s="4">
        <v>1106.3</v>
      </c>
      <c r="L28" s="4">
        <v>1774.8</v>
      </c>
      <c r="M28" s="10">
        <v>2148</v>
      </c>
      <c r="N28" s="10">
        <v>2334.3</v>
      </c>
      <c r="O28" s="10"/>
      <c r="P28" s="10"/>
    </row>
    <row r="29" spans="1:16" ht="12.75">
      <c r="A29" s="3" t="s">
        <v>90</v>
      </c>
      <c r="B29" s="1" t="str">
        <f t="shared" si="0"/>
        <v>ro</v>
      </c>
      <c r="C29">
        <v>1085592.5</v>
      </c>
      <c r="D29">
        <v>-542.631</v>
      </c>
      <c r="E29" s="4">
        <v>916</v>
      </c>
      <c r="F29" s="4">
        <v>1032</v>
      </c>
      <c r="G29" s="4">
        <v>949</v>
      </c>
      <c r="H29" s="4">
        <v>1221</v>
      </c>
      <c r="I29" s="4">
        <v>1410</v>
      </c>
      <c r="J29" s="4">
        <v>1320</v>
      </c>
      <c r="K29" s="4">
        <v>1520</v>
      </c>
      <c r="L29" s="4">
        <v>7300</v>
      </c>
      <c r="M29" s="10">
        <v>9580</v>
      </c>
      <c r="N29" s="10">
        <v>9820</v>
      </c>
      <c r="O29" s="10">
        <v>7340</v>
      </c>
      <c r="P29" s="10"/>
    </row>
    <row r="30" spans="1:16" ht="12.75">
      <c r="A30" s="3" t="s">
        <v>91</v>
      </c>
      <c r="B30" s="1" t="str">
        <f t="shared" si="0"/>
        <v>si</v>
      </c>
      <c r="C30">
        <v>-8949.3</v>
      </c>
      <c r="D30">
        <v>4.5148</v>
      </c>
      <c r="E30" s="18">
        <v>84.79</v>
      </c>
      <c r="F30" s="4">
        <v>84.79</v>
      </c>
      <c r="G30" s="4">
        <v>77.4</v>
      </c>
      <c r="H30" s="4">
        <v>61.64</v>
      </c>
      <c r="I30" s="4">
        <v>72.11</v>
      </c>
      <c r="J30" s="4">
        <v>71.35</v>
      </c>
      <c r="K30" s="4">
        <v>112.98</v>
      </c>
      <c r="L30" s="4">
        <v>169.88</v>
      </c>
      <c r="M30" s="10">
        <v>242.9</v>
      </c>
      <c r="N30" s="10">
        <v>185.97</v>
      </c>
      <c r="O30" s="10"/>
      <c r="P30" s="10"/>
    </row>
    <row r="31" spans="1:16" ht="12.75">
      <c r="A31" s="3" t="s">
        <v>92</v>
      </c>
      <c r="B31" s="1" t="str">
        <f t="shared" si="0"/>
        <v>sk</v>
      </c>
      <c r="C31">
        <v>89288.3047</v>
      </c>
      <c r="D31">
        <v>-44.3332</v>
      </c>
      <c r="E31" s="4">
        <v>641.89</v>
      </c>
      <c r="F31" s="4">
        <v>623.15</v>
      </c>
      <c r="G31" s="4">
        <v>671</v>
      </c>
      <c r="H31" s="4">
        <v>685</v>
      </c>
      <c r="I31" s="4">
        <v>761</v>
      </c>
      <c r="J31" s="4">
        <v>786</v>
      </c>
      <c r="K31" s="4">
        <v>739</v>
      </c>
      <c r="L31" s="4">
        <v>1132</v>
      </c>
      <c r="M31" s="10">
        <v>1313</v>
      </c>
      <c r="N31" s="10">
        <v>118</v>
      </c>
      <c r="O31" s="10"/>
      <c r="P31" s="10"/>
    </row>
    <row r="32" spans="1:16" ht="12.75">
      <c r="A32" s="3" t="s">
        <v>93</v>
      </c>
      <c r="B32" s="1" t="str">
        <f t="shared" si="0"/>
        <v>tr</v>
      </c>
      <c r="E32" s="4"/>
      <c r="F32" s="4"/>
      <c r="G32" s="4"/>
      <c r="H32" s="4"/>
      <c r="I32" s="4"/>
      <c r="J32" s="4"/>
      <c r="K32" s="4"/>
      <c r="L32" s="4"/>
      <c r="M32" s="10"/>
      <c r="N32" s="10"/>
      <c r="O32" s="10"/>
      <c r="P32" s="10"/>
    </row>
    <row r="33" spans="1:16" ht="12.75">
      <c r="A33" s="3" t="s">
        <v>94</v>
      </c>
      <c r="B33" s="1" t="str">
        <f t="shared" si="0"/>
        <v>hr</v>
      </c>
      <c r="C33" s="12">
        <v>-4105.2</v>
      </c>
      <c r="D33" s="13">
        <v>2.2</v>
      </c>
      <c r="E33" s="18">
        <v>450</v>
      </c>
      <c r="F33" s="4">
        <v>450</v>
      </c>
      <c r="G33" s="4">
        <v>73</v>
      </c>
      <c r="H33" s="4">
        <v>108</v>
      </c>
      <c r="I33" s="4">
        <v>691</v>
      </c>
      <c r="J33" s="4">
        <v>130</v>
      </c>
      <c r="K33" s="4">
        <f>+$C33+$D33*K$1</f>
        <v>283.8000000000002</v>
      </c>
      <c r="L33" s="4">
        <f>+$C33+$D33*L$1</f>
        <v>272.8000000000002</v>
      </c>
      <c r="M33" s="10"/>
      <c r="N33" s="10"/>
      <c r="O33" s="10"/>
      <c r="P33" s="10"/>
    </row>
    <row r="34" spans="1:16" ht="25.5">
      <c r="A34" s="3" t="s">
        <v>95</v>
      </c>
      <c r="B34" s="1" t="str">
        <f t="shared" si="0"/>
        <v>mk</v>
      </c>
      <c r="C34" s="14"/>
      <c r="D34" s="15"/>
      <c r="E34" s="4"/>
      <c r="F34" s="4"/>
      <c r="G34" s="4"/>
      <c r="H34" s="4"/>
      <c r="I34" s="4"/>
      <c r="J34" s="4"/>
      <c r="K34" s="4"/>
      <c r="L34" s="4"/>
      <c r="M34" s="10"/>
      <c r="N34" s="10"/>
      <c r="O34" s="10"/>
      <c r="P34" s="10"/>
    </row>
    <row r="36" ht="12.75">
      <c r="A36" s="6" t="s">
        <v>104</v>
      </c>
    </row>
    <row r="37" ht="12.75">
      <c r="A37" s="6" t="s">
        <v>96</v>
      </c>
    </row>
    <row r="38" ht="12.75">
      <c r="A38" s="6"/>
    </row>
  </sheetData>
  <conditionalFormatting sqref="F2:L3 E2:E34 L4:L8 K5:K8 J4:J8 F4:F34 G4:G24 I4:I24 J9:L24 H5:H24 G25:L34">
    <cfRule type="cellIs" priority="1" dxfId="0" operator="equal" stopIfTrue="1">
      <formula>+$C2+$D2*E$1</formula>
    </cfRule>
  </conditionalFormatting>
  <hyperlinks>
    <hyperlink ref="L11" r:id="rId1" display="footnote__e"/>
    <hyperlink ref="M11" r:id="rId2" display="footnote__e"/>
    <hyperlink ref="N11" r:id="rId3" display="footnote__e"/>
    <hyperlink ref="O11" r:id="rId4" display="footnote__e"/>
    <hyperlink ref="P11" r:id="rId5" display="footnote__e"/>
    <hyperlink ref="L15" r:id="rId6" display="footnote__e"/>
    <hyperlink ref="M15" r:id="rId7" display="footnote__e"/>
  </hyperlinks>
  <printOptions/>
  <pageMargins left="0.75" right="0.75" top="1" bottom="1" header="0" footer="0"/>
  <pageSetup horizontalDpi="600" verticalDpi="600" orientation="portrait" paperSize="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2">
      <selection activeCell="D18" sqref="D1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4" spans="1:3" ht="12.75">
      <c r="A4" t="s">
        <v>3</v>
      </c>
      <c r="B4" t="s">
        <v>4</v>
      </c>
      <c r="C4" t="s">
        <v>5</v>
      </c>
    </row>
    <row r="5" spans="1:3" ht="12.75">
      <c r="A5" t="s">
        <v>6</v>
      </c>
      <c r="B5" t="s">
        <v>7</v>
      </c>
      <c r="C5" t="s">
        <v>8</v>
      </c>
    </row>
    <row r="6" spans="1:3" ht="12.75">
      <c r="A6" t="s">
        <v>9</v>
      </c>
      <c r="B6" t="s">
        <v>10</v>
      </c>
      <c r="C6" t="s">
        <v>11</v>
      </c>
    </row>
    <row r="7" spans="1:3" ht="12.75">
      <c r="A7" t="s">
        <v>12</v>
      </c>
      <c r="B7" t="s">
        <v>13</v>
      </c>
      <c r="C7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3" spans="2:9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</row>
    <row r="14" ht="12.75">
      <c r="A14" t="s">
        <v>27</v>
      </c>
    </row>
    <row r="15" spans="1:9" ht="12.75">
      <c r="A15" t="s">
        <v>28</v>
      </c>
      <c r="C15">
        <v>1502.39</v>
      </c>
      <c r="D15">
        <v>1467.72</v>
      </c>
      <c r="E15">
        <v>1356.12</v>
      </c>
      <c r="F15">
        <v>1403.86</v>
      </c>
      <c r="G15" t="s">
        <v>29</v>
      </c>
      <c r="H15" t="s">
        <v>29</v>
      </c>
      <c r="I15" t="s">
        <v>29</v>
      </c>
    </row>
    <row r="16" spans="1:9" ht="12.75">
      <c r="A16" t="s">
        <v>30</v>
      </c>
      <c r="C16">
        <v>80</v>
      </c>
      <c r="D16">
        <v>53</v>
      </c>
      <c r="E16" t="s">
        <v>29</v>
      </c>
      <c r="F16" t="s">
        <v>29</v>
      </c>
      <c r="G16" t="s">
        <v>29</v>
      </c>
      <c r="H16" t="s">
        <v>29</v>
      </c>
      <c r="I16" t="s">
        <v>29</v>
      </c>
    </row>
    <row r="17" spans="1:9" ht="12.75">
      <c r="A17" t="s">
        <v>31</v>
      </c>
      <c r="C17">
        <v>6041</v>
      </c>
      <c r="D17" t="s">
        <v>29</v>
      </c>
      <c r="E17" t="s">
        <v>29</v>
      </c>
      <c r="F17">
        <v>5822</v>
      </c>
      <c r="G17" t="s">
        <v>29</v>
      </c>
      <c r="H17" t="s">
        <v>29</v>
      </c>
      <c r="I17" t="s">
        <v>29</v>
      </c>
    </row>
    <row r="18" spans="1:9" ht="12.75">
      <c r="A18" t="s">
        <v>32</v>
      </c>
      <c r="C18" t="s">
        <v>29</v>
      </c>
      <c r="D18" t="s">
        <v>29</v>
      </c>
      <c r="E18">
        <v>110</v>
      </c>
      <c r="F18" t="s">
        <v>29</v>
      </c>
      <c r="G18" t="s">
        <v>29</v>
      </c>
      <c r="H18" t="s">
        <v>29</v>
      </c>
      <c r="I18" t="s">
        <v>29</v>
      </c>
    </row>
    <row r="19" spans="1:9" ht="12.75">
      <c r="A19" t="s">
        <v>33</v>
      </c>
      <c r="C19">
        <v>1874.4</v>
      </c>
      <c r="D19" t="s">
        <v>29</v>
      </c>
      <c r="E19">
        <v>1920.2</v>
      </c>
      <c r="F19" t="s">
        <v>29</v>
      </c>
      <c r="G19">
        <v>1265.5</v>
      </c>
      <c r="H19">
        <v>743.04</v>
      </c>
      <c r="I19" t="s">
        <v>29</v>
      </c>
    </row>
    <row r="20" spans="1:9" ht="12.75">
      <c r="A20" t="s">
        <v>34</v>
      </c>
      <c r="C20" t="s">
        <v>29</v>
      </c>
      <c r="D20" t="s">
        <v>29</v>
      </c>
      <c r="E20">
        <v>3890</v>
      </c>
      <c r="F20">
        <v>3851</v>
      </c>
      <c r="G20">
        <v>3716</v>
      </c>
      <c r="H20" t="s">
        <v>29</v>
      </c>
      <c r="I20" t="s">
        <v>29</v>
      </c>
    </row>
    <row r="21" spans="1:9" ht="12.75">
      <c r="A21" t="s">
        <v>35</v>
      </c>
      <c r="C21" t="s">
        <v>29</v>
      </c>
      <c r="D21" t="s">
        <v>29</v>
      </c>
      <c r="E21" t="s">
        <v>29</v>
      </c>
      <c r="F21" t="s">
        <v>29</v>
      </c>
      <c r="G21" t="s">
        <v>29</v>
      </c>
      <c r="H21" t="s">
        <v>29</v>
      </c>
      <c r="I21" t="s">
        <v>29</v>
      </c>
    </row>
    <row r="22" spans="1:9" ht="12.75">
      <c r="A22" t="s">
        <v>36</v>
      </c>
      <c r="C22" t="s">
        <v>29</v>
      </c>
      <c r="D22" t="s">
        <v>29</v>
      </c>
      <c r="E22" t="s">
        <v>29</v>
      </c>
      <c r="F22">
        <v>9554</v>
      </c>
      <c r="G22" t="s">
        <v>29</v>
      </c>
      <c r="H22" t="s">
        <v>29</v>
      </c>
      <c r="I22" t="s">
        <v>29</v>
      </c>
    </row>
    <row r="23" spans="1:9" ht="12.75">
      <c r="A23" t="s">
        <v>37</v>
      </c>
      <c r="C23">
        <v>14.15</v>
      </c>
      <c r="D23" t="s">
        <v>29</v>
      </c>
      <c r="E23" t="s">
        <v>29</v>
      </c>
      <c r="F23" t="s">
        <v>29</v>
      </c>
      <c r="G23">
        <v>14.01</v>
      </c>
      <c r="H23" t="s">
        <v>29</v>
      </c>
      <c r="I23" t="s">
        <v>29</v>
      </c>
    </row>
    <row r="24" spans="1:9" ht="12.75">
      <c r="A24" t="s">
        <v>38</v>
      </c>
      <c r="C24" t="s">
        <v>29</v>
      </c>
      <c r="D24">
        <v>740.05</v>
      </c>
      <c r="E24" t="s">
        <v>29</v>
      </c>
      <c r="F24" t="s">
        <v>29</v>
      </c>
      <c r="G24" t="s">
        <v>29</v>
      </c>
      <c r="H24" t="s">
        <v>29</v>
      </c>
      <c r="I24" t="s">
        <v>29</v>
      </c>
    </row>
    <row r="25" spans="1:9" ht="12.75">
      <c r="A25" t="s">
        <v>39</v>
      </c>
      <c r="C25">
        <v>1284.75</v>
      </c>
      <c r="D25">
        <v>1279.52</v>
      </c>
      <c r="E25">
        <v>1285.8</v>
      </c>
      <c r="F25">
        <v>1299.98</v>
      </c>
      <c r="G25" t="s">
        <v>29</v>
      </c>
      <c r="H25" t="s">
        <v>29</v>
      </c>
      <c r="I25" t="s">
        <v>29</v>
      </c>
    </row>
    <row r="26" spans="1:9" ht="12.75">
      <c r="A26" t="s">
        <v>40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 t="s">
        <v>29</v>
      </c>
      <c r="I26" t="s">
        <v>29</v>
      </c>
    </row>
    <row r="27" spans="1:9" ht="12.75">
      <c r="A27" t="s">
        <v>41</v>
      </c>
      <c r="C27">
        <v>1592.6</v>
      </c>
      <c r="D27" t="s">
        <v>29</v>
      </c>
      <c r="E27" t="s">
        <v>29</v>
      </c>
      <c r="F27" t="s">
        <v>29</v>
      </c>
      <c r="G27">
        <v>1569</v>
      </c>
      <c r="H27">
        <v>1566</v>
      </c>
      <c r="I27">
        <v>1566</v>
      </c>
    </row>
    <row r="28" spans="1:9" ht="12.75">
      <c r="A28" t="s">
        <v>42</v>
      </c>
      <c r="C28">
        <v>1440</v>
      </c>
      <c r="D28">
        <v>1440</v>
      </c>
      <c r="E28">
        <v>1440</v>
      </c>
      <c r="F28">
        <v>1440</v>
      </c>
      <c r="G28">
        <v>1440</v>
      </c>
      <c r="H28">
        <v>1406</v>
      </c>
      <c r="I28" t="s">
        <v>29</v>
      </c>
    </row>
    <row r="29" spans="1:9" ht="12.75">
      <c r="A29" t="s">
        <v>43</v>
      </c>
      <c r="C29" t="s">
        <v>29</v>
      </c>
      <c r="D29" t="s">
        <v>29</v>
      </c>
      <c r="E29" t="s">
        <v>29</v>
      </c>
      <c r="F29" t="s">
        <v>29</v>
      </c>
      <c r="G29" t="s">
        <v>29</v>
      </c>
      <c r="H29" t="s">
        <v>29</v>
      </c>
      <c r="I29" t="s">
        <v>29</v>
      </c>
    </row>
    <row r="30" spans="1:9" ht="12.75">
      <c r="A30" t="s">
        <v>44</v>
      </c>
      <c r="C30" t="s">
        <v>29</v>
      </c>
      <c r="D30" t="s">
        <v>29</v>
      </c>
      <c r="E30" t="s">
        <v>29</v>
      </c>
      <c r="F30" t="s">
        <v>29</v>
      </c>
      <c r="G30" t="s">
        <v>29</v>
      </c>
      <c r="H30" t="s">
        <v>29</v>
      </c>
      <c r="I30" t="s">
        <v>29</v>
      </c>
    </row>
    <row r="31" spans="1:9" ht="12.75">
      <c r="A31" t="s">
        <v>45</v>
      </c>
      <c r="C31" t="s">
        <v>29</v>
      </c>
      <c r="D31" t="s">
        <v>29</v>
      </c>
      <c r="E31" t="s">
        <v>29</v>
      </c>
      <c r="F31">
        <v>26</v>
      </c>
      <c r="G31">
        <v>24</v>
      </c>
      <c r="H31">
        <v>18</v>
      </c>
      <c r="I31">
        <v>18</v>
      </c>
    </row>
    <row r="32" spans="1:9" ht="12.75">
      <c r="A32" t="s">
        <v>46</v>
      </c>
      <c r="C32">
        <v>849.58</v>
      </c>
      <c r="D32">
        <v>1184.09</v>
      </c>
      <c r="E32">
        <v>1044.73</v>
      </c>
      <c r="F32">
        <v>906.89</v>
      </c>
      <c r="G32">
        <v>1802.21</v>
      </c>
      <c r="H32">
        <v>1620.55</v>
      </c>
      <c r="I32" t="s">
        <v>29</v>
      </c>
    </row>
    <row r="33" spans="1:9" ht="12.75">
      <c r="A33" t="s">
        <v>47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</row>
    <row r="34" spans="1:9" ht="12.75">
      <c r="A34" t="s">
        <v>48</v>
      </c>
      <c r="C34" t="s">
        <v>29</v>
      </c>
      <c r="D34" t="s">
        <v>29</v>
      </c>
      <c r="E34" t="s">
        <v>29</v>
      </c>
      <c r="F34" t="s">
        <v>29</v>
      </c>
      <c r="G34" t="s">
        <v>29</v>
      </c>
      <c r="H34" t="s">
        <v>29</v>
      </c>
      <c r="I34" t="s">
        <v>29</v>
      </c>
    </row>
    <row r="35" spans="1:9" ht="12.75">
      <c r="A35" t="s">
        <v>49</v>
      </c>
      <c r="C35">
        <v>529.96</v>
      </c>
      <c r="D35">
        <v>500.38</v>
      </c>
      <c r="E35">
        <v>413.52</v>
      </c>
      <c r="F35">
        <v>398.92</v>
      </c>
      <c r="G35">
        <v>347.43</v>
      </c>
      <c r="H35">
        <v>399.95</v>
      </c>
      <c r="I35">
        <v>300.25</v>
      </c>
    </row>
    <row r="36" spans="1:9" ht="12.75">
      <c r="A36" t="s">
        <v>50</v>
      </c>
      <c r="C36" t="s">
        <v>29</v>
      </c>
      <c r="D36" t="s">
        <v>29</v>
      </c>
      <c r="E36" t="s">
        <v>29</v>
      </c>
      <c r="F36">
        <v>5</v>
      </c>
      <c r="G36" t="s">
        <v>29</v>
      </c>
      <c r="H36">
        <v>4</v>
      </c>
      <c r="I36" t="s">
        <v>29</v>
      </c>
    </row>
    <row r="37" spans="1:9" ht="12.75">
      <c r="A37" t="s">
        <v>51</v>
      </c>
      <c r="C37">
        <v>606</v>
      </c>
      <c r="D37">
        <v>583</v>
      </c>
      <c r="E37">
        <v>570</v>
      </c>
      <c r="F37">
        <v>505.1</v>
      </c>
      <c r="G37">
        <v>429.1</v>
      </c>
      <c r="H37">
        <v>370.3</v>
      </c>
      <c r="I37">
        <v>348.8</v>
      </c>
    </row>
    <row r="38" spans="1:9" ht="12.75">
      <c r="A38" t="s">
        <v>52</v>
      </c>
      <c r="C38" t="s">
        <v>29</v>
      </c>
      <c r="D38" t="s">
        <v>29</v>
      </c>
      <c r="E38" t="s">
        <v>29</v>
      </c>
      <c r="F38">
        <v>35.2</v>
      </c>
      <c r="G38">
        <v>29.6</v>
      </c>
      <c r="H38">
        <v>27.4</v>
      </c>
      <c r="I38" t="s">
        <v>29</v>
      </c>
    </row>
    <row r="39" spans="1:9" ht="12.75">
      <c r="A39" t="s">
        <v>53</v>
      </c>
      <c r="C39">
        <v>236.2</v>
      </c>
      <c r="D39">
        <v>217.2</v>
      </c>
      <c r="E39">
        <v>134.1</v>
      </c>
      <c r="F39">
        <v>119.2</v>
      </c>
      <c r="G39">
        <v>282.8</v>
      </c>
      <c r="H39">
        <v>227.5</v>
      </c>
      <c r="I39" t="s">
        <v>29</v>
      </c>
    </row>
    <row r="40" spans="1:9" ht="12.75">
      <c r="A40" t="s">
        <v>54</v>
      </c>
      <c r="C40" t="s">
        <v>29</v>
      </c>
      <c r="D40" t="s">
        <v>29</v>
      </c>
      <c r="E40" t="s">
        <v>29</v>
      </c>
      <c r="F40" t="s">
        <v>29</v>
      </c>
      <c r="G40" t="s">
        <v>29</v>
      </c>
      <c r="H40" t="s">
        <v>29</v>
      </c>
      <c r="I40">
        <v>57</v>
      </c>
    </row>
    <row r="41" spans="1:9" ht="12.75">
      <c r="A41" t="s">
        <v>55</v>
      </c>
      <c r="C41" t="s">
        <v>29</v>
      </c>
      <c r="D41" t="s">
        <v>29</v>
      </c>
      <c r="E41">
        <v>63.35</v>
      </c>
      <c r="F41">
        <v>55.82</v>
      </c>
      <c r="G41">
        <v>50.96</v>
      </c>
      <c r="H41">
        <v>42.05</v>
      </c>
      <c r="I41">
        <v>42.97</v>
      </c>
    </row>
    <row r="42" spans="1:9" ht="12.75">
      <c r="A42" t="s">
        <v>56</v>
      </c>
      <c r="C42" t="s">
        <v>29</v>
      </c>
      <c r="D42" t="s">
        <v>29</v>
      </c>
      <c r="E42" t="s">
        <v>29</v>
      </c>
      <c r="F42" t="s">
        <v>29</v>
      </c>
      <c r="G42" t="s">
        <v>29</v>
      </c>
      <c r="H42" t="s">
        <v>29</v>
      </c>
      <c r="I42" t="s">
        <v>29</v>
      </c>
    </row>
    <row r="43" spans="1:9" ht="12.75">
      <c r="A43" t="s">
        <v>57</v>
      </c>
      <c r="C43">
        <v>1106.3</v>
      </c>
      <c r="D43">
        <v>1046.3</v>
      </c>
      <c r="E43">
        <v>1010.8</v>
      </c>
      <c r="F43">
        <v>913.2</v>
      </c>
      <c r="G43">
        <v>800</v>
      </c>
      <c r="H43">
        <v>775.2</v>
      </c>
      <c r="I43">
        <v>645.7</v>
      </c>
    </row>
    <row r="44" spans="1:9" ht="12.75">
      <c r="A44" t="s">
        <v>58</v>
      </c>
      <c r="C44">
        <v>1520</v>
      </c>
      <c r="D44">
        <v>1320</v>
      </c>
      <c r="E44">
        <v>1410</v>
      </c>
      <c r="F44">
        <v>1221</v>
      </c>
      <c r="G44">
        <v>949</v>
      </c>
      <c r="H44">
        <v>1032</v>
      </c>
      <c r="I44">
        <v>916</v>
      </c>
    </row>
    <row r="45" spans="1:9" ht="12.75">
      <c r="A45" t="s">
        <v>59</v>
      </c>
      <c r="C45">
        <v>112.98</v>
      </c>
      <c r="D45">
        <v>71.35</v>
      </c>
      <c r="E45">
        <v>72.11</v>
      </c>
      <c r="F45">
        <v>61.64</v>
      </c>
      <c r="G45">
        <v>77.4</v>
      </c>
      <c r="H45">
        <v>84.79</v>
      </c>
      <c r="I45" t="s">
        <v>29</v>
      </c>
    </row>
    <row r="46" spans="1:9" ht="12.75">
      <c r="A46" t="s">
        <v>60</v>
      </c>
      <c r="C46">
        <v>739</v>
      </c>
      <c r="D46">
        <v>786</v>
      </c>
      <c r="E46">
        <v>761</v>
      </c>
      <c r="F46">
        <v>685</v>
      </c>
      <c r="G46">
        <v>671</v>
      </c>
      <c r="H46">
        <v>623.15</v>
      </c>
      <c r="I46">
        <v>641.89</v>
      </c>
    </row>
    <row r="47" spans="1:9" ht="12.75">
      <c r="A47" t="s">
        <v>61</v>
      </c>
      <c r="C47" t="s">
        <v>29</v>
      </c>
      <c r="D47" t="s">
        <v>29</v>
      </c>
      <c r="E47" t="s">
        <v>29</v>
      </c>
      <c r="F47" t="s">
        <v>29</v>
      </c>
      <c r="G47" t="s">
        <v>29</v>
      </c>
      <c r="H47" t="s">
        <v>29</v>
      </c>
      <c r="I47" t="s">
        <v>29</v>
      </c>
    </row>
    <row r="49" spans="1:3" ht="12.75">
      <c r="A49" t="s">
        <v>62</v>
      </c>
      <c r="B49" t="s">
        <v>63</v>
      </c>
      <c r="C49" t="s">
        <v>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L22" sqref="L22"/>
    </sheetView>
  </sheetViews>
  <sheetFormatPr defaultColWidth="9.140625" defaultRowHeight="12.75"/>
  <sheetData>
    <row r="1" ht="12.75">
      <c r="A1" t="s">
        <v>186</v>
      </c>
    </row>
    <row r="6" spans="4:19" ht="15">
      <c r="D6" s="28">
        <v>1990</v>
      </c>
      <c r="E6" s="28">
        <v>1995</v>
      </c>
      <c r="F6" s="28">
        <v>1996</v>
      </c>
      <c r="G6" s="28">
        <v>1997</v>
      </c>
      <c r="H6" s="26">
        <v>1998</v>
      </c>
      <c r="I6" s="26">
        <v>1999</v>
      </c>
      <c r="J6" s="42">
        <v>2000</v>
      </c>
      <c r="K6" s="26">
        <v>2001</v>
      </c>
      <c r="L6" s="28"/>
      <c r="M6" s="28"/>
      <c r="N6" s="28"/>
      <c r="O6" s="28"/>
      <c r="P6" s="26"/>
      <c r="Q6" s="26"/>
      <c r="R6" s="42"/>
      <c r="S6" s="26"/>
    </row>
    <row r="7" spans="1:19" ht="12.75">
      <c r="A7" t="s">
        <v>181</v>
      </c>
      <c r="D7" s="59">
        <v>12457.156599999997</v>
      </c>
      <c r="E7" s="59">
        <v>5026.6156999999985</v>
      </c>
      <c r="F7" s="59">
        <v>4691.0527</v>
      </c>
      <c r="G7" s="59">
        <v>4530.414499999999</v>
      </c>
      <c r="H7" s="59">
        <v>4052.08</v>
      </c>
      <c r="I7" s="59">
        <v>3694.29</v>
      </c>
      <c r="J7" s="59">
        <v>3639.34</v>
      </c>
      <c r="K7" s="59">
        <v>3292.3</v>
      </c>
      <c r="L7" s="59"/>
      <c r="M7" s="59"/>
      <c r="N7" s="59"/>
      <c r="O7" s="59"/>
      <c r="P7" s="59"/>
      <c r="Q7" s="59"/>
      <c r="R7" s="59"/>
      <c r="S7" s="59"/>
    </row>
    <row r="8" spans="1:19" ht="12.75">
      <c r="A8" t="s">
        <v>182</v>
      </c>
      <c r="D8" s="59">
        <v>3505</v>
      </c>
      <c r="E8" s="59">
        <v>3505</v>
      </c>
      <c r="F8" s="59">
        <v>3505</v>
      </c>
      <c r="G8" s="59">
        <v>3505</v>
      </c>
      <c r="H8" s="59">
        <v>3505</v>
      </c>
      <c r="I8" s="59">
        <v>3505</v>
      </c>
      <c r="J8" s="59">
        <v>3504</v>
      </c>
      <c r="K8" s="59">
        <v>3504</v>
      </c>
      <c r="L8" s="59"/>
      <c r="M8" s="59"/>
      <c r="N8" s="59"/>
      <c r="O8" s="59"/>
      <c r="P8" s="59"/>
      <c r="Q8" s="59"/>
      <c r="R8" s="59"/>
      <c r="S8" s="59"/>
    </row>
    <row r="9" spans="1:19" ht="12.75">
      <c r="A9" t="s">
        <v>183</v>
      </c>
      <c r="D9" s="59">
        <v>17049.8856</v>
      </c>
      <c r="E9" s="59">
        <v>13790.92</v>
      </c>
      <c r="F9" s="59">
        <v>13994.1488</v>
      </c>
      <c r="G9" s="59">
        <v>13430.788800000002</v>
      </c>
      <c r="H9" s="59">
        <v>13163.278800000011</v>
      </c>
      <c r="I9" s="59">
        <v>13743.306600000018</v>
      </c>
      <c r="J9" s="59">
        <v>13279.575599999998</v>
      </c>
      <c r="K9" s="59">
        <v>13034.954600000017</v>
      </c>
      <c r="L9" s="59"/>
      <c r="M9" s="59"/>
      <c r="N9" s="59"/>
      <c r="O9" s="59"/>
      <c r="P9" s="59"/>
      <c r="Q9" s="59"/>
      <c r="R9" s="59"/>
      <c r="S9" s="59"/>
    </row>
    <row r="10" spans="1:19" ht="12.75">
      <c r="A10" t="s">
        <v>184</v>
      </c>
      <c r="D10" s="59">
        <v>17687.352000000014</v>
      </c>
      <c r="E10" s="59">
        <v>15965.128000000002</v>
      </c>
      <c r="F10" s="59">
        <v>15859.535200000013</v>
      </c>
      <c r="G10" s="59">
        <v>15847.2</v>
      </c>
      <c r="H10" s="59">
        <v>15282.265599999984</v>
      </c>
      <c r="I10" s="59">
        <v>15018.5</v>
      </c>
      <c r="J10" s="59">
        <v>14441.36800000001</v>
      </c>
      <c r="K10" s="59">
        <v>14362.887999999999</v>
      </c>
      <c r="L10" s="59"/>
      <c r="M10" s="59"/>
      <c r="N10" s="59"/>
      <c r="O10" s="59"/>
      <c r="P10" s="59"/>
      <c r="Q10" s="59"/>
      <c r="R10" s="59"/>
      <c r="S10" s="59"/>
    </row>
    <row r="12" spans="4:11" ht="15">
      <c r="D12" s="28"/>
      <c r="E12" s="28"/>
      <c r="F12" s="28"/>
      <c r="G12" s="28"/>
      <c r="H12" s="26"/>
      <c r="I12" s="26"/>
      <c r="J12" s="42"/>
      <c r="K12" s="26"/>
    </row>
    <row r="13" spans="5:11" ht="12.75">
      <c r="E13" s="59"/>
      <c r="F13" s="59"/>
      <c r="G13" s="59"/>
      <c r="H13" s="59"/>
      <c r="I13" s="59"/>
      <c r="J13" s="59"/>
      <c r="K13" s="59"/>
    </row>
    <row r="14" spans="5:11" ht="12.75">
      <c r="E14" s="59"/>
      <c r="F14" s="59"/>
      <c r="G14" s="59"/>
      <c r="H14" s="59"/>
      <c r="I14" s="59"/>
      <c r="J14" s="59"/>
      <c r="K14" s="59"/>
    </row>
    <row r="15" spans="5:11" ht="12.75">
      <c r="E15" s="59"/>
      <c r="F15" s="59"/>
      <c r="G15" s="59"/>
      <c r="H15" s="59"/>
      <c r="I15" s="59"/>
      <c r="J15" s="59"/>
      <c r="K15" s="59"/>
    </row>
    <row r="16" spans="5:11" ht="12.75">
      <c r="E16" s="59"/>
      <c r="F16" s="59"/>
      <c r="G16" s="59"/>
      <c r="H16" s="59"/>
      <c r="I16" s="59"/>
      <c r="J16" s="59"/>
      <c r="K16" s="59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cp:lastPrinted>2003-07-21T11:16:35Z</cp:lastPrinted>
  <dcterms:created xsi:type="dcterms:W3CDTF">2003-06-23T12:40:25Z</dcterms:created>
  <dcterms:modified xsi:type="dcterms:W3CDTF">2004-05-11T12:53:03Z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