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8805" windowHeight="5070" firstSheet="2" activeTab="5"/>
  </bookViews>
  <sheets>
    <sheet name="Urban water" sheetId="1" r:id="rId1"/>
    <sheet name="Household Consumption" sheetId="2" r:id="rId2"/>
    <sheet name="Population" sheetId="3" r:id="rId3"/>
    <sheet name="PWS_Estims" sheetId="4" r:id="rId4"/>
    <sheet name="iwq2_Urban" sheetId="5" r:id="rId5"/>
    <sheet name="Graph" sheetId="6" r:id="rId6"/>
  </sheets>
  <definedNames/>
  <calcPr fullCalcOnLoad="1"/>
</workbook>
</file>

<file path=xl/sharedStrings.xml><?xml version="1.0" encoding="utf-8"?>
<sst xmlns="http://schemas.openxmlformats.org/spreadsheetml/2006/main" count="480" uniqueCount="237">
  <si>
    <t xml:space="preserve">release date : </t>
  </si>
  <si>
    <t>Thu, 19 Jun 03 03:39:32</t>
  </si>
  <si>
    <t>Copyright © Eurostat. All Rights Reserved.</t>
  </si>
  <si>
    <t>THEME</t>
  </si>
  <si>
    <t>THEME8</t>
  </si>
  <si>
    <t>Environment and Energy</t>
  </si>
  <si>
    <t>DOMAIN</t>
  </si>
  <si>
    <t>MILIEU</t>
  </si>
  <si>
    <t>Environment statistics</t>
  </si>
  <si>
    <t>COLLECT</t>
  </si>
  <si>
    <t>WATER</t>
  </si>
  <si>
    <t>Water</t>
  </si>
  <si>
    <t>TABLE</t>
  </si>
  <si>
    <t>IWQ2_1</t>
  </si>
  <si>
    <t>Annual water abstraction by source and by sector (mio3/year)</t>
  </si>
  <si>
    <t>SRC</t>
  </si>
  <si>
    <t>WA5_3 Total surface and ground water</t>
  </si>
  <si>
    <t>CONS</t>
  </si>
  <si>
    <t>WA_1_1 Abstraction by public water supply</t>
  </si>
  <si>
    <t>TIME</t>
  </si>
  <si>
    <t>1990A00</t>
  </si>
  <si>
    <t>1995A00</t>
  </si>
  <si>
    <t>1996A00</t>
  </si>
  <si>
    <t>1997A00</t>
  </si>
  <si>
    <t>1998A00</t>
  </si>
  <si>
    <t>1999A00</t>
  </si>
  <si>
    <t>2000A00</t>
  </si>
  <si>
    <t>2001A00</t>
  </si>
  <si>
    <t>GEO</t>
  </si>
  <si>
    <t>BE Belgium</t>
  </si>
  <si>
    <t xml:space="preserve">: </t>
  </si>
  <si>
    <t>DK Denmark</t>
  </si>
  <si>
    <t>DE Germany (including ex-GDR from 1991)</t>
  </si>
  <si>
    <t>GR Greece</t>
  </si>
  <si>
    <t>ES Spain</t>
  </si>
  <si>
    <t>FR France</t>
  </si>
  <si>
    <t>IE Ireland</t>
  </si>
  <si>
    <t>IT Italy</t>
  </si>
  <si>
    <t>LU Luxembourg</t>
  </si>
  <si>
    <t>NL Netherlands</t>
  </si>
  <si>
    <t>1277 e</t>
  </si>
  <si>
    <t>AT Austria</t>
  </si>
  <si>
    <t>PT Portugal</t>
  </si>
  <si>
    <t>FI Finland</t>
  </si>
  <si>
    <t>SE Sweden</t>
  </si>
  <si>
    <t>UK United Kingdom</t>
  </si>
  <si>
    <t>UKM Scotland</t>
  </si>
  <si>
    <t>UKN Northern Ireland</t>
  </si>
  <si>
    <t>UK1_9 England and Wales (NUTS95)</t>
  </si>
  <si>
    <t>IS Iceland</t>
  </si>
  <si>
    <t>NO Norway</t>
  </si>
  <si>
    <t>BG Bulgaria</t>
  </si>
  <si>
    <t>CY Cyprus</t>
  </si>
  <si>
    <t>CZ Czech Republic</t>
  </si>
  <si>
    <t>EE Estonia</t>
  </si>
  <si>
    <t>HU Hungary</t>
  </si>
  <si>
    <t>LT Lithuania</t>
  </si>
  <si>
    <t>LV Latvia</t>
  </si>
  <si>
    <t>MT Malta</t>
  </si>
  <si>
    <t>PL Poland</t>
  </si>
  <si>
    <t>RO Romania</t>
  </si>
  <si>
    <t>SI Slovenia</t>
  </si>
  <si>
    <t>SK Slovak Republic</t>
  </si>
  <si>
    <t>TR Turkey</t>
  </si>
  <si>
    <t>e</t>
  </si>
  <si>
    <t>Estimated value</t>
  </si>
  <si>
    <t>(printed using Eden/Common Browser)</t>
  </si>
  <si>
    <t>version</t>
  </si>
  <si>
    <t>TemplateForEden for Java release 1.0</t>
  </si>
  <si>
    <r>
      <t>be</t>
    </r>
    <r>
      <rPr>
        <sz val="10"/>
        <rFont val="Arial"/>
        <family val="0"/>
      </rPr>
      <t> Belgium</t>
    </r>
  </si>
  <si>
    <r>
      <t>dk</t>
    </r>
    <r>
      <rPr>
        <sz val="10"/>
        <rFont val="Arial"/>
        <family val="0"/>
      </rPr>
      <t> Denmark</t>
    </r>
  </si>
  <si>
    <r>
      <t>gr</t>
    </r>
    <r>
      <rPr>
        <sz val="10"/>
        <rFont val="Arial"/>
        <family val="0"/>
      </rPr>
      <t> Greece</t>
    </r>
  </si>
  <si>
    <r>
      <t>es</t>
    </r>
    <r>
      <rPr>
        <sz val="10"/>
        <rFont val="Arial"/>
        <family val="0"/>
      </rPr>
      <t> Spain</t>
    </r>
  </si>
  <si>
    <r>
      <t>fr</t>
    </r>
    <r>
      <rPr>
        <sz val="10"/>
        <rFont val="Arial"/>
        <family val="0"/>
      </rPr>
      <t> France</t>
    </r>
  </si>
  <si>
    <r>
      <t>ie</t>
    </r>
    <r>
      <rPr>
        <sz val="10"/>
        <rFont val="Arial"/>
        <family val="0"/>
      </rPr>
      <t> Ireland</t>
    </r>
  </si>
  <si>
    <r>
      <t>it</t>
    </r>
    <r>
      <rPr>
        <sz val="10"/>
        <rFont val="Arial"/>
        <family val="0"/>
      </rPr>
      <t> Italy</t>
    </r>
  </si>
  <si>
    <r>
      <t>lu</t>
    </r>
    <r>
      <rPr>
        <sz val="10"/>
        <rFont val="Arial"/>
        <family val="0"/>
      </rPr>
      <t> Luxembourg</t>
    </r>
  </si>
  <si>
    <r>
      <t>nl</t>
    </r>
    <r>
      <rPr>
        <sz val="10"/>
        <rFont val="Arial"/>
        <family val="0"/>
      </rPr>
      <t> Netherlands</t>
    </r>
  </si>
  <si>
    <r>
      <t>at</t>
    </r>
    <r>
      <rPr>
        <sz val="10"/>
        <rFont val="Arial"/>
        <family val="0"/>
      </rPr>
      <t> Austria</t>
    </r>
  </si>
  <si>
    <r>
      <t>pt</t>
    </r>
    <r>
      <rPr>
        <sz val="10"/>
        <rFont val="Arial"/>
        <family val="0"/>
      </rPr>
      <t> Portugal</t>
    </r>
  </si>
  <si>
    <r>
      <t>fi</t>
    </r>
    <r>
      <rPr>
        <sz val="10"/>
        <rFont val="Arial"/>
        <family val="0"/>
      </rPr>
      <t> Finland</t>
    </r>
  </si>
  <si>
    <r>
      <t>se</t>
    </r>
    <r>
      <rPr>
        <sz val="10"/>
        <rFont val="Arial"/>
        <family val="0"/>
      </rPr>
      <t> Sweden</t>
    </r>
  </si>
  <si>
    <r>
      <t>uk</t>
    </r>
    <r>
      <rPr>
        <sz val="10"/>
        <rFont val="Arial"/>
        <family val="0"/>
      </rPr>
      <t> United Kingdom</t>
    </r>
  </si>
  <si>
    <r>
      <t>is</t>
    </r>
    <r>
      <rPr>
        <sz val="10"/>
        <rFont val="Arial"/>
        <family val="0"/>
      </rPr>
      <t> Iceland</t>
    </r>
  </si>
  <si>
    <r>
      <t>no</t>
    </r>
    <r>
      <rPr>
        <sz val="10"/>
        <rFont val="Arial"/>
        <family val="0"/>
      </rPr>
      <t> Norway</t>
    </r>
  </si>
  <si>
    <r>
      <t>ch</t>
    </r>
    <r>
      <rPr>
        <sz val="10"/>
        <rFont val="Arial"/>
        <family val="0"/>
      </rPr>
      <t> Switzerland</t>
    </r>
  </si>
  <si>
    <r>
      <t>bg</t>
    </r>
    <r>
      <rPr>
        <sz val="10"/>
        <rFont val="Arial"/>
        <family val="0"/>
      </rPr>
      <t> Bulgaria</t>
    </r>
  </si>
  <si>
    <r>
      <t>cy</t>
    </r>
    <r>
      <rPr>
        <sz val="10"/>
        <rFont val="Arial"/>
        <family val="0"/>
      </rPr>
      <t> Cyprus</t>
    </r>
  </si>
  <si>
    <r>
      <t>cz</t>
    </r>
    <r>
      <rPr>
        <sz val="10"/>
        <rFont val="Arial"/>
        <family val="0"/>
      </rPr>
      <t> Czech Republic</t>
    </r>
  </si>
  <si>
    <r>
      <t>ee</t>
    </r>
    <r>
      <rPr>
        <sz val="10"/>
        <rFont val="Arial"/>
        <family val="0"/>
      </rPr>
      <t> Estonia</t>
    </r>
  </si>
  <si>
    <r>
      <t>hu</t>
    </r>
    <r>
      <rPr>
        <sz val="10"/>
        <rFont val="Arial"/>
        <family val="0"/>
      </rPr>
      <t> Hungary</t>
    </r>
  </si>
  <si>
    <r>
      <t>lt</t>
    </r>
    <r>
      <rPr>
        <sz val="10"/>
        <rFont val="Arial"/>
        <family val="0"/>
      </rPr>
      <t> Lithuania</t>
    </r>
  </si>
  <si>
    <r>
      <t>lv</t>
    </r>
    <r>
      <rPr>
        <sz val="10"/>
        <rFont val="Arial"/>
        <family val="0"/>
      </rPr>
      <t> Latvia</t>
    </r>
  </si>
  <si>
    <r>
      <t>mt</t>
    </r>
    <r>
      <rPr>
        <sz val="10"/>
        <rFont val="Arial"/>
        <family val="0"/>
      </rPr>
      <t> Malta</t>
    </r>
  </si>
  <si>
    <r>
      <t>pl</t>
    </r>
    <r>
      <rPr>
        <sz val="10"/>
        <rFont val="Arial"/>
        <family val="0"/>
      </rPr>
      <t> Poland</t>
    </r>
  </si>
  <si>
    <r>
      <t>ro</t>
    </r>
    <r>
      <rPr>
        <sz val="10"/>
        <rFont val="Arial"/>
        <family val="0"/>
      </rPr>
      <t> Romania</t>
    </r>
  </si>
  <si>
    <r>
      <t>si</t>
    </r>
    <r>
      <rPr>
        <sz val="10"/>
        <rFont val="Arial"/>
        <family val="0"/>
      </rPr>
      <t> Slovenia</t>
    </r>
  </si>
  <si>
    <r>
      <t>sk</t>
    </r>
    <r>
      <rPr>
        <sz val="10"/>
        <rFont val="Arial"/>
        <family val="0"/>
      </rPr>
      <t> Slovak Republic</t>
    </r>
  </si>
  <si>
    <r>
      <t>tr</t>
    </r>
    <r>
      <rPr>
        <sz val="10"/>
        <rFont val="Arial"/>
        <family val="0"/>
      </rPr>
      <t> Turkey</t>
    </r>
  </si>
  <si>
    <r>
      <t>hr</t>
    </r>
    <r>
      <rPr>
        <sz val="10"/>
        <rFont val="Arial"/>
        <family val="0"/>
      </rPr>
      <t> Croatia</t>
    </r>
  </si>
  <si>
    <r>
      <t>mk</t>
    </r>
    <r>
      <rPr>
        <sz val="10"/>
        <rFont val="Arial"/>
        <family val="0"/>
      </rPr>
      <t> Macedonia, the former Yugoslav Republic of</t>
    </r>
  </si>
  <si>
    <r>
      <t>de</t>
    </r>
    <r>
      <rPr>
        <sz val="10"/>
        <rFont val="Arial"/>
        <family val="0"/>
      </rPr>
      <t> Germany</t>
    </r>
  </si>
  <si>
    <t>ISOCode</t>
  </si>
  <si>
    <t>b</t>
  </si>
  <si>
    <t>m</t>
  </si>
  <si>
    <t>TOTAL ABSTRACTED BY PS</t>
  </si>
  <si>
    <t>be</t>
  </si>
  <si>
    <t>dk</t>
  </si>
  <si>
    <t>de</t>
  </si>
  <si>
    <t>gr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</si>
  <si>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</si>
  <si>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</si>
  <si>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</si>
  <si>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</si>
  <si>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</si>
  <si>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</si>
  <si>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</si>
  <si>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</si>
  <si>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</si>
  <si>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</si>
  <si>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uk</t>
  </si>
  <si>
    <t>is</t>
  </si>
  <si>
    <t>no</t>
  </si>
  <si>
    <t>ch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</si>
  <si>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</si>
  <si>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</si>
  <si>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</si>
  <si>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</si>
  <si>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</si>
  <si>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</si>
  <si>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</si>
  <si>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</si>
  <si>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</si>
  <si>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</si>
  <si>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</si>
  <si>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</si>
  <si>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</si>
  <si>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ISO Code</t>
  </si>
  <si>
    <t> Belgium</t>
  </si>
  <si>
    <t> Denmark</t>
  </si>
  <si>
    <t> Germany</t>
  </si>
  <si>
    <t> Greece</t>
  </si>
  <si>
    <t> Spain</t>
  </si>
  <si>
    <t>France</t>
  </si>
  <si>
    <t> Ireland</t>
  </si>
  <si>
    <t> Italy</t>
  </si>
  <si>
    <t> Luxembourg</t>
  </si>
  <si>
    <t> Netherlands</t>
  </si>
  <si>
    <t> Austria</t>
  </si>
  <si>
    <t> Portugal</t>
  </si>
  <si>
    <t> Finland</t>
  </si>
  <si>
    <t> Sweden</t>
  </si>
  <si>
    <t> United Kingdom</t>
  </si>
  <si>
    <t> Iceland</t>
  </si>
  <si>
    <t> Norway</t>
  </si>
  <si>
    <t> Switzerland</t>
  </si>
  <si>
    <t> Bulgaria</t>
  </si>
  <si>
    <t> Cyprus</t>
  </si>
  <si>
    <t> Czech Republic</t>
  </si>
  <si>
    <t> Estonia</t>
  </si>
  <si>
    <t> Hungary</t>
  </si>
  <si>
    <t>Lithuania</t>
  </si>
  <si>
    <t> Latvia</t>
  </si>
  <si>
    <t> Malta</t>
  </si>
  <si>
    <t>Poland</t>
  </si>
  <si>
    <t> Romania</t>
  </si>
  <si>
    <t> Slovenia</t>
  </si>
  <si>
    <t> Slovak Republic</t>
  </si>
  <si>
    <t> Turkey</t>
  </si>
  <si>
    <t>Country</t>
  </si>
  <si>
    <t>Water abstraction for urban use (Hm3/year)</t>
  </si>
  <si>
    <t>Source: NEWCRONOS (Eurostat JQ2002)</t>
  </si>
  <si>
    <t>Source: World Bank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</si>
  <si>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</si>
  <si>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</si>
  <si>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</si>
  <si>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</si>
  <si>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</si>
  <si>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</si>
  <si>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</si>
  <si>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</si>
  <si>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</si>
  <si>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</si>
  <si>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</si>
  <si>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</si>
  <si>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</si>
  <si>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Italy</t>
  </si>
  <si>
    <t>Latvia</t>
  </si>
  <si>
    <t>Malta</t>
  </si>
  <si>
    <t>Netherlands</t>
  </si>
  <si>
    <t>Norway</t>
  </si>
  <si>
    <t>Portugal</t>
  </si>
  <si>
    <t>Romania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</si>
  <si>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</si>
  <si>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</si>
  <si>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</si>
  <si>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</si>
  <si>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</si>
  <si>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</si>
  <si>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</si>
  <si>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Total Population (1000)</t>
  </si>
  <si>
    <t>Region</t>
  </si>
  <si>
    <t>Western (Central+Nordic)</t>
  </si>
  <si>
    <t>Western(Central+Nordic)</t>
  </si>
  <si>
    <t>AC (Northern)</t>
  </si>
  <si>
    <t>AC (Southern)</t>
  </si>
  <si>
    <t>Western (Southern)</t>
  </si>
  <si>
    <t>Total (AC Northern)</t>
  </si>
  <si>
    <t>Total (AC Southern)</t>
  </si>
  <si>
    <t>Total (Western -Southern)</t>
  </si>
  <si>
    <t>Total (Western -Central+Nordic)</t>
  </si>
  <si>
    <t>Total AC (Northern)</t>
  </si>
  <si>
    <t>Total AC (Southern)</t>
  </si>
  <si>
    <t>Total Western (Central+Nordic)</t>
  </si>
  <si>
    <t>Total Western (Southern)</t>
  </si>
  <si>
    <t>Data for Ireland, Italy, Portugal and Turkey, from estimations and data from Eurostat JQ2000.</t>
  </si>
  <si>
    <t>Urban water use per inhabitant (m3/inh/year)</t>
  </si>
  <si>
    <t>Data for Lithuania, from Aquastat</t>
  </si>
  <si>
    <t>Luxembourg</t>
  </si>
  <si>
    <t>Czech Rep</t>
  </si>
  <si>
    <t>Slovak Rep</t>
  </si>
  <si>
    <t xml:space="preserve"> AC (Northern)</t>
  </si>
  <si>
    <t xml:space="preserve"> AC (Southern)</t>
  </si>
  <si>
    <t xml:space="preserve"> Western (Central+Nordic)</t>
  </si>
  <si>
    <t xml:space="preserve"> Western (Southern)</t>
  </si>
  <si>
    <t>Urban water use per inhabitant (m3/inh/year), for different European regions</t>
  </si>
  <si>
    <t>Houawhold water consumption, l/person/day</t>
  </si>
  <si>
    <t>Source: European Water Association (EWA), Yearbook 2003</t>
  </si>
  <si>
    <t>Year</t>
  </si>
  <si>
    <t>nd</t>
  </si>
  <si>
    <t xml:space="preserve">Hungary </t>
  </si>
  <si>
    <t>Slovak Rep.</t>
  </si>
  <si>
    <t>Household water consumption (l/person/day)</t>
  </si>
  <si>
    <t>Total population Europe</t>
  </si>
  <si>
    <t>Total Urban Abs. Europe</t>
  </si>
  <si>
    <t>Total Europe</t>
  </si>
  <si>
    <t>Urban Abs. Europe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</si>
</sst>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£&quot;#,##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sz val="9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2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3" fillId="2" borderId="1" xfId="20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 horizontal="right"/>
    </xf>
    <xf numFmtId="1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" fontId="12" fillId="3" borderId="0" xfId="0" applyNumberFormat="1" applyFont="1" applyFill="1" applyAlignment="1">
      <alignment/>
    </xf>
    <xf numFmtId="1" fontId="10" fillId="3" borderId="0" xfId="0" applyNumberFormat="1" applyFont="1" applyFill="1" applyAlignment="1">
      <alignment vertical="center"/>
    </xf>
    <xf numFmtId="1" fontId="1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1" fontId="2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'Urban water'!$A$55:$C$55</c:f>
              <c:strCache>
                <c:ptCount val="1"/>
                <c:pt idx="0">
                  <c:v> 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'Urban water'!$D$54:$K$54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'Urban water'!$D$55:$K$55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 water'!$A$56:$C$56</c:f>
              <c:strCache>
                <c:ptCount val="1"/>
                <c:pt idx="0">
                  <c:v> 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'Urban water'!$D$54:$K$54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'Urban water'!$D$56:$K$56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 water'!$A$57:$C$57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'Urban water'!$D$54:$K$54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'Urban water'!$D$57:$K$57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 water'!$A$58:$C$58</c:f>
              <c:strCache>
                <c:ptCount val="1"/>
                <c:pt idx="0">
                  <c:v> 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'Urban water'!$D$54:$K$54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'Urban water'!$D$58:$K$58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5910727"/>
        <c:axId val="31869952"/>
      </c:lineChart>
      <c:catAx>
        <c:axId val="25910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869952"/>
        <c:crosses val="autoZero"/>
        <c:auto val="1"/>
        <c:lblOffset val="100"/>
        <c:noMultiLvlLbl val="0"/>
      </c:catAx>
      <c:valAx>
        <c:axId val="31869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Hm3/year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0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3825"/>
          <c:w val="0.8332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Consumption'!$B$6</c:f>
              <c:strCache>
                <c:ptCount val="1"/>
                <c:pt idx="0">
                  <c:v>Household water consumption (l/person/day)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'Household Consumption'!$A$7:$A$23</c:f>
              <c:strCache/>
            </c:strRef>
          </c:cat>
          <c:val>
            <c:numRef>
              <c:f>'Household Consumption'!$B$7:$B$23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8394113"/>
        <c:axId val="31329290"/>
      </c:barChart>
      <c:catAx>
        <c:axId val="1839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29290"/>
        <c:crosses val="autoZero"/>
        <c:auto val="1"/>
        <c:lblOffset val="100"/>
        <c:noMultiLvlLbl val="0"/>
      </c:catAx>
      <c:valAx>
        <c:axId val="31329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l/person/day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94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2"/>
          <c:h val="0.9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PWS_Estims!$E$1:$I$1</c:f>
              <c:numCache/>
            </c:numRef>
          </c:xVal>
          <c:yVal>
            <c:numRef>
              <c:f>PWS_Estims!$E$26:$I$26</c:f>
              <c:numCache/>
            </c:numRef>
          </c:yVal>
          <c:smooth val="0"/>
        </c:ser>
        <c:axId val="13528155"/>
        <c:axId val="54644532"/>
      </c:scatterChart>
      <c:valAx>
        <c:axId val="13528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4532"/>
        <c:crosses val="autoZero"/>
        <c:crossBetween val="midCat"/>
        <c:dispUnits/>
      </c:valAx>
      <c:valAx>
        <c:axId val="5464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8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Graph!$A$10</c:f>
              <c:strCache>
                <c:ptCount val="1"/>
                <c:pt idx="0">
                  <c:v> 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Graph!$B$9:$I$9</c:f>
              <c:numCache/>
            </c:numRef>
          </c:cat>
          <c:val>
            <c:numRef>
              <c:f>Graph!$B$10:$I$10</c:f>
              <c:numCache/>
            </c:numRef>
          </c:val>
          <c:smooth val="0"/>
        </c:ser>
        <c:ser>
          <c:idx val="1"/>
          <c:order val="1"/>
          <c:tx>
            <c:strRef>
              <c:f>Graph!$A$11</c:f>
              <c:strCache>
                <c:ptCount val="1"/>
                <c:pt idx="0">
                  <c:v> 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Graph!$B$9:$I$9</c:f>
              <c:numCache/>
            </c:numRef>
          </c:cat>
          <c:val>
            <c:numRef>
              <c:f>Graph!$B$11:$I$11</c:f>
              <c:numCache/>
            </c:numRef>
          </c:val>
          <c:smooth val="0"/>
        </c:ser>
        <c:ser>
          <c:idx val="2"/>
          <c:order val="2"/>
          <c:tx>
            <c:strRef>
              <c:f>Graph!$A$12</c:f>
              <c:strCache>
                <c:ptCount val="1"/>
                <c:pt idx="0">
                  <c:v> 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Graph!$B$9:$I$9</c:f>
              <c:numCache/>
            </c:numRef>
          </c:cat>
          <c:val>
            <c:numRef>
              <c:f>Graph!$B$12:$I$12</c:f>
              <c:numCache/>
            </c:numRef>
          </c:val>
          <c:smooth val="0"/>
        </c:ser>
        <c:ser>
          <c:idx val="3"/>
          <c:order val="3"/>
          <c:tx>
            <c:strRef>
              <c:f>Graph!$A$13</c:f>
              <c:strCache>
                <c:ptCount val="1"/>
                <c:pt idx="0">
                  <c:v> 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Graph!$B$9:$I$9</c:f>
              <c:numCache/>
            </c:numRef>
          </c:cat>
          <c:val>
            <c:numRef>
              <c:f>Graph!$B$13:$I$13</c:f>
              <c:numCache/>
            </c:numRef>
          </c:val>
          <c:smooth val="0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0942"/>
        <c:crosses val="autoZero"/>
        <c:auto val="1"/>
        <c:lblOffset val="100"/>
        <c:noMultiLvlLbl val="0"/>
      </c:catAx>
      <c:valAx>
        <c:axId val="64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m3/inhabitant/year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8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60</xdr:row>
      <xdr:rowOff>0</xdr:rowOff>
    </xdr:from>
    <xdr:to>
      <xdr:col>7</xdr:col>
      <xdr:colOff>523875</xdr:colOff>
      <xdr:row>77</xdr:row>
      <xdr:rowOff>104775</xdr:rowOff>
    </xdr:to>
    <xdr:graphicFrame>
      <xdr:nvGraphicFramePr>
        <xdr:cNvPr id="1" name="Chart 1"/>
        <xdr:cNvGraphicFramePr/>
      </xdr:nvGraphicFramePr>
      <xdr:xfrm>
        <a:off x="342900" y="98583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104775</xdr:rowOff>
    </xdr:from>
    <xdr:to>
      <xdr:col>12</xdr:col>
      <xdr:colOff>447675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438525" y="1371600"/>
        <a:ext cx="51339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35</xdr:row>
      <xdr:rowOff>123825</xdr:rowOff>
    </xdr:from>
    <xdr:to>
      <xdr:col>9</xdr:col>
      <xdr:colOff>314325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3257550" y="6086475"/>
        <a:ext cx="4686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76200</xdr:rowOff>
    </xdr:from>
    <xdr:to>
      <xdr:col>9</xdr:col>
      <xdr:colOff>9525</xdr:colOff>
      <xdr:row>32</xdr:row>
      <xdr:rowOff>85725</xdr:rowOff>
    </xdr:to>
    <xdr:graphicFrame>
      <xdr:nvGraphicFramePr>
        <xdr:cNvPr id="1" name="Chart 3"/>
        <xdr:cNvGraphicFramePr/>
      </xdr:nvGraphicFramePr>
      <xdr:xfrm>
        <a:off x="476250" y="2343150"/>
        <a:ext cx="5476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ootnote__e" TargetMode="External" /><Relationship Id="rId2" Type="http://schemas.openxmlformats.org/officeDocument/2006/relationships/hyperlink" Target="footnote__e" TargetMode="External" /><Relationship Id="rId3" Type="http://schemas.openxmlformats.org/officeDocument/2006/relationships/hyperlink" Target="footnote__e" TargetMode="External" /><Relationship Id="rId4" Type="http://schemas.openxmlformats.org/officeDocument/2006/relationships/hyperlink" Target="footnote__e" TargetMode="External" /><Relationship Id="rId5" Type="http://schemas.openxmlformats.org/officeDocument/2006/relationships/hyperlink" Target="footnote__e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3"/>
  <sheetViews>
    <sheetView workbookViewId="0" topLeftCell="A40">
      <selection activeCell="J62" sqref="J62"/>
    </sheetView>
  </sheetViews>
  <sheetFormatPr defaultColWidth="9.140625" defaultRowHeight="12.75"/>
  <cols>
    <col min="1" max="1" width="15.00390625" style="0" customWidth="1"/>
    <col min="2" max="2" width="5.8515625" style="17" customWidth="1"/>
    <col min="3" max="3" width="10.00390625" style="33" customWidth="1"/>
    <col min="12" max="12" width="14.140625" style="0" customWidth="1"/>
    <col min="13" max="13" width="13.421875" style="0" customWidth="1"/>
  </cols>
  <sheetData>
    <row r="2" spans="1:20" s="32" customFormat="1" ht="12.75">
      <c r="A2" s="32" t="s">
        <v>170</v>
      </c>
      <c r="B2" s="50"/>
      <c r="C2" s="51"/>
      <c r="N2" s="53" t="s">
        <v>216</v>
      </c>
      <c r="O2" s="54"/>
      <c r="P2" s="53"/>
      <c r="Q2" s="53"/>
      <c r="R2" s="52"/>
      <c r="S2" s="52"/>
      <c r="T2" s="52"/>
    </row>
    <row r="3" spans="1:3" s="32" customFormat="1" ht="12.75">
      <c r="A3" s="32" t="s">
        <v>171</v>
      </c>
      <c r="B3" s="50"/>
      <c r="C3" s="51"/>
    </row>
    <row r="5" spans="1:21" ht="25.5">
      <c r="A5" s="18" t="s">
        <v>169</v>
      </c>
      <c r="B5" s="18" t="s">
        <v>137</v>
      </c>
      <c r="C5" s="36" t="s">
        <v>201</v>
      </c>
      <c r="D5" s="16">
        <v>2001</v>
      </c>
      <c r="E5" s="16">
        <v>2000</v>
      </c>
      <c r="F5" s="16">
        <v>1999</v>
      </c>
      <c r="G5" s="16">
        <v>1998</v>
      </c>
      <c r="H5" s="16">
        <v>1997</v>
      </c>
      <c r="I5" s="16">
        <v>1996</v>
      </c>
      <c r="J5" s="16">
        <v>1995</v>
      </c>
      <c r="K5" s="16">
        <v>1990</v>
      </c>
      <c r="L5" s="16"/>
      <c r="M5" s="16" t="s">
        <v>169</v>
      </c>
      <c r="N5" s="16">
        <v>2001</v>
      </c>
      <c r="O5" s="16">
        <v>2000</v>
      </c>
      <c r="P5" s="16">
        <v>1999</v>
      </c>
      <c r="Q5" s="16">
        <v>1998</v>
      </c>
      <c r="R5" s="16">
        <v>1997</v>
      </c>
      <c r="S5" s="16">
        <v>1996</v>
      </c>
      <c r="T5" s="16">
        <v>1995</v>
      </c>
      <c r="U5" s="16">
        <v>1990</v>
      </c>
    </row>
    <row r="6" spans="1:21" ht="12.75">
      <c r="A6" t="s">
        <v>156</v>
      </c>
      <c r="B6" s="17" t="s">
        <v>124</v>
      </c>
      <c r="C6" s="37" t="s">
        <v>204</v>
      </c>
      <c r="D6" s="20">
        <v>1075.44</v>
      </c>
      <c r="E6" s="20">
        <v>1177.97</v>
      </c>
      <c r="F6" s="20">
        <v>1204.14</v>
      </c>
      <c r="G6" s="20">
        <v>1186.35</v>
      </c>
      <c r="H6" s="20">
        <v>1164.87</v>
      </c>
      <c r="I6" s="20">
        <v>1242.68</v>
      </c>
      <c r="J6" s="20">
        <v>1201.37</v>
      </c>
      <c r="K6" s="20">
        <v>1662.15</v>
      </c>
      <c r="M6" t="s">
        <v>175</v>
      </c>
      <c r="N6" s="20">
        <f>(D6*1000)/Population!J6</f>
        <v>135.90799949450272</v>
      </c>
      <c r="O6" s="20">
        <f>(E6*1000)/Population!I6</f>
        <v>144.9809230769231</v>
      </c>
      <c r="P6" s="20">
        <f>(F6*1000)/Population!H6</f>
        <v>146.703216374269</v>
      </c>
      <c r="Q6" s="20">
        <f>(G6*1000)/Population!G6</f>
        <v>143.67809131645876</v>
      </c>
      <c r="R6" s="20">
        <f>(H6*1000)/Population!F6</f>
        <v>140.14198629222324</v>
      </c>
      <c r="S6" s="20">
        <f>(I6*1000)/Population!E6</f>
        <v>148.71708951651507</v>
      </c>
      <c r="T6" s="20">
        <f>(J6*1000)/Population!D6</f>
        <v>143.02023809523808</v>
      </c>
      <c r="U6" s="20">
        <f>(K6*1000)/Population!C6</f>
        <v>190.6572608396421</v>
      </c>
    </row>
    <row r="7" spans="1:21" ht="12.75">
      <c r="A7" t="s">
        <v>158</v>
      </c>
      <c r="B7" s="17" t="s">
        <v>126</v>
      </c>
      <c r="C7" s="37" t="s">
        <v>204</v>
      </c>
      <c r="D7" s="20">
        <v>776.9</v>
      </c>
      <c r="E7" s="20">
        <v>807.9</v>
      </c>
      <c r="F7" s="20">
        <v>830.1</v>
      </c>
      <c r="G7" s="20">
        <v>859.7</v>
      </c>
      <c r="H7" s="20">
        <v>916</v>
      </c>
      <c r="I7" s="20">
        <v>974</v>
      </c>
      <c r="J7" s="20">
        <v>987</v>
      </c>
      <c r="K7" s="20">
        <v>1269</v>
      </c>
      <c r="M7" t="s">
        <v>219</v>
      </c>
      <c r="N7" s="20">
        <f>(D7*1000)/Population!J7</f>
        <v>76.16666666666667</v>
      </c>
      <c r="O7" s="20">
        <f>(E7*1000)/Population!I7</f>
        <v>78.4368932038835</v>
      </c>
      <c r="P7" s="20">
        <f>(F7*1000)/Population!H7</f>
        <v>80.59223300970874</v>
      </c>
      <c r="Q7" s="20">
        <f>(G7*1000)/Population!G7</f>
        <v>83.46601941747574</v>
      </c>
      <c r="R7" s="20">
        <f>(H7*1000)/Population!F7</f>
        <v>88.93203883495146</v>
      </c>
      <c r="S7" s="20">
        <f>(I7*1000)/Population!E7</f>
        <v>94.42559379544353</v>
      </c>
      <c r="T7" s="20">
        <f>(J7*1000)/Population!D7</f>
        <v>95.53770206175588</v>
      </c>
      <c r="U7" s="20">
        <f>(K7*1000)/Population!C7</f>
        <v>122.45488758081636</v>
      </c>
    </row>
    <row r="8" spans="1:21" ht="12.75">
      <c r="A8" t="s">
        <v>159</v>
      </c>
      <c r="B8" s="17" t="s">
        <v>127</v>
      </c>
      <c r="C8" s="37" t="s">
        <v>204</v>
      </c>
      <c r="D8" s="20">
        <v>71.46</v>
      </c>
      <c r="E8" s="20">
        <v>71.46</v>
      </c>
      <c r="F8" s="20">
        <v>81.7</v>
      </c>
      <c r="G8" s="20">
        <v>97.3</v>
      </c>
      <c r="H8" s="20">
        <v>109.3302999999978</v>
      </c>
      <c r="I8" s="20">
        <v>122.2502999999997</v>
      </c>
      <c r="J8" s="20">
        <v>135.17029999999795</v>
      </c>
      <c r="K8" s="20">
        <v>199.77030000000013</v>
      </c>
      <c r="M8" t="s">
        <v>179</v>
      </c>
      <c r="N8" s="20">
        <f>(D8*1000)/Population!J8</f>
        <v>52.3900293255132</v>
      </c>
      <c r="O8" s="20">
        <f>(E8*1000)/Population!I8</f>
        <v>52.17962760131435</v>
      </c>
      <c r="P8" s="20">
        <f>(F8*1000)/Population!H8</f>
        <v>59.387947953768986</v>
      </c>
      <c r="Q8" s="20">
        <f>(G8*1000)/Population!G8</f>
        <v>70.19189150194777</v>
      </c>
      <c r="R8" s="20">
        <f>(H8*1000)/Population!F8</f>
        <v>78.09307142856986</v>
      </c>
      <c r="S8" s="20">
        <f>(I8*1000)/Population!E8</f>
        <v>83.22008168822308</v>
      </c>
      <c r="T8" s="20">
        <f>(J8*1000)/Population!D8</f>
        <v>91.0851078167102</v>
      </c>
      <c r="U8" s="20">
        <f>(K8*1000)/Population!C8</f>
        <v>127.16123488224069</v>
      </c>
    </row>
    <row r="9" spans="1:21" ht="12.75">
      <c r="A9" t="s">
        <v>160</v>
      </c>
      <c r="B9" s="17" t="s">
        <v>128</v>
      </c>
      <c r="C9" s="37" t="s">
        <v>204</v>
      </c>
      <c r="D9" s="20">
        <v>746.4</v>
      </c>
      <c r="E9" s="20">
        <v>746.4</v>
      </c>
      <c r="F9" s="20">
        <v>723.2</v>
      </c>
      <c r="G9" s="20">
        <v>719.9</v>
      </c>
      <c r="H9" s="20">
        <v>743.6</v>
      </c>
      <c r="I9" s="20">
        <v>775.9</v>
      </c>
      <c r="J9" s="20">
        <v>795.9</v>
      </c>
      <c r="K9" s="20">
        <v>842.837099999997</v>
      </c>
      <c r="M9" t="s">
        <v>183</v>
      </c>
      <c r="N9" s="20">
        <f>(D9*1000)/Population!J9</f>
        <v>73.26985373515265</v>
      </c>
      <c r="O9" s="20">
        <f>(E9*1000)/Population!I9</f>
        <v>73.01897867344942</v>
      </c>
      <c r="P9" s="20">
        <f>(F9*1000)/Population!H9</f>
        <v>71.83154549066349</v>
      </c>
      <c r="Q9" s="20">
        <f>(G9*1000)/Population!G9</f>
        <v>71.17856436622503</v>
      </c>
      <c r="R9" s="20">
        <f>(H9*1000)/Population!F9</f>
        <v>73.22501230920729</v>
      </c>
      <c r="S9" s="20">
        <f>(I9*1000)/Population!E9</f>
        <v>76.12086726184637</v>
      </c>
      <c r="T9" s="20">
        <f>(J9*1000)/Population!D9</f>
        <v>77.80058651026393</v>
      </c>
      <c r="U9" s="20">
        <f>(K9*1000)/Population!C9</f>
        <v>81.31568740955109</v>
      </c>
    </row>
    <row r="10" spans="1:21" ht="12.75">
      <c r="A10" t="s">
        <v>162</v>
      </c>
      <c r="B10" s="17" t="s">
        <v>130</v>
      </c>
      <c r="C10" s="37" t="s">
        <v>204</v>
      </c>
      <c r="D10" s="20">
        <v>17.13</v>
      </c>
      <c r="E10" s="20">
        <v>22.73</v>
      </c>
      <c r="F10" s="20">
        <v>23.91</v>
      </c>
      <c r="G10" s="20">
        <v>22.8</v>
      </c>
      <c r="H10" s="20">
        <v>22.76</v>
      </c>
      <c r="I10" s="20">
        <v>25.265400000000227</v>
      </c>
      <c r="J10" s="20">
        <v>26.398400000000038</v>
      </c>
      <c r="K10" s="20">
        <v>32.0634</v>
      </c>
      <c r="M10" t="s">
        <v>187</v>
      </c>
      <c r="N10" s="20">
        <f>(D10*1000)/Population!J10</f>
        <v>7.261551504874947</v>
      </c>
      <c r="O10" s="20">
        <f>(E10*1000)/Population!I10</f>
        <v>9.582630691399663</v>
      </c>
      <c r="P10" s="20">
        <f>(F10*1000)/Population!H10</f>
        <v>10.00418410041841</v>
      </c>
      <c r="Q10" s="20">
        <f>(G10*1000)/Population!G10</f>
        <v>9.46058091286307</v>
      </c>
      <c r="R10" s="20">
        <f>(H10*1000)/Population!F10</f>
        <v>9.289795918367346</v>
      </c>
      <c r="S10" s="20">
        <f>(I10*1000)/Population!E10</f>
        <v>10.145117250241016</v>
      </c>
      <c r="T10" s="20">
        <f>(J10*1000)/Population!D10</f>
        <v>10.498468880493155</v>
      </c>
      <c r="U10" s="20">
        <f>(K10*1000)/Population!C10</f>
        <v>12.005616505036134</v>
      </c>
    </row>
    <row r="11" spans="1:21" ht="12.75">
      <c r="A11" t="s">
        <v>161</v>
      </c>
      <c r="B11" s="17" t="s">
        <v>129</v>
      </c>
      <c r="C11" s="37" t="s">
        <v>204</v>
      </c>
      <c r="D11" s="20">
        <v>127</v>
      </c>
      <c r="E11" s="20">
        <v>127</v>
      </c>
      <c r="F11" s="20">
        <v>127</v>
      </c>
      <c r="G11" s="20">
        <v>127</v>
      </c>
      <c r="H11" s="20">
        <v>127</v>
      </c>
      <c r="I11" s="20">
        <v>127</v>
      </c>
      <c r="J11" s="20">
        <v>127</v>
      </c>
      <c r="K11" s="20">
        <v>127</v>
      </c>
      <c r="M11" t="s">
        <v>161</v>
      </c>
      <c r="N11" s="20">
        <f>(D11*1000)/Population!J11</f>
        <v>36.473291211947156</v>
      </c>
      <c r="O11" s="20">
        <f>(E11*1000)/Population!I11</f>
        <v>36.223616657159155</v>
      </c>
      <c r="P11" s="20">
        <f>(F11*1000)/Population!H11</f>
        <v>35.967148116680825</v>
      </c>
      <c r="Q11" s="20">
        <f>(G11*1000)/Population!G11</f>
        <v>35.72433192686357</v>
      </c>
      <c r="R11" s="20">
        <f>(H11*1000)/Population!F11</f>
        <v>35.47486033519553</v>
      </c>
      <c r="S11" s="20">
        <f>(I11*1000)/Population!E11</f>
        <v>34.24103531949312</v>
      </c>
      <c r="T11" s="20">
        <f>(J11*1000)/Population!D11</f>
        <v>34.185733512786</v>
      </c>
      <c r="U11" s="20">
        <f>(K11*1000)/Population!C11</f>
        <v>34.12144008597528</v>
      </c>
    </row>
    <row r="12" spans="1:21" ht="12.75">
      <c r="A12" t="s">
        <v>164</v>
      </c>
      <c r="B12" s="17" t="s">
        <v>132</v>
      </c>
      <c r="C12" s="37" t="s">
        <v>204</v>
      </c>
      <c r="D12" s="20">
        <v>2217.5</v>
      </c>
      <c r="E12" s="20">
        <v>2350.1</v>
      </c>
      <c r="F12" s="20">
        <v>2392.5</v>
      </c>
      <c r="G12" s="20">
        <v>2189</v>
      </c>
      <c r="H12" s="20">
        <v>2292</v>
      </c>
      <c r="I12" s="20">
        <v>2377.5</v>
      </c>
      <c r="J12" s="20">
        <v>2457.1</v>
      </c>
      <c r="K12" s="20">
        <v>3004.6</v>
      </c>
      <c r="M12" t="s">
        <v>164</v>
      </c>
      <c r="N12" s="20">
        <f>(D12*1000)/Population!J12</f>
        <v>57.44818652849741</v>
      </c>
      <c r="O12" s="20">
        <f>(E12*1000)/Population!I12</f>
        <v>60.88341968911917</v>
      </c>
      <c r="P12" s="20">
        <f>(F12*1000)/Population!H12</f>
        <v>61.82170542635659</v>
      </c>
      <c r="Q12" s="20">
        <f>(G12*1000)/Population!G12</f>
        <v>56.56330749354005</v>
      </c>
      <c r="R12" s="20">
        <f>(H12*1000)/Population!F12</f>
        <v>59.224806201550386</v>
      </c>
      <c r="S12" s="20">
        <f>(I12*1000)/Population!E12</f>
        <v>61.564555388678855</v>
      </c>
      <c r="T12" s="20">
        <f>(J12*1000)/Population!D12</f>
        <v>63.67589588365175</v>
      </c>
      <c r="U12" s="20">
        <f>(K12*1000)/Population!C12</f>
        <v>78.82199859386968</v>
      </c>
    </row>
    <row r="13" spans="1:21" ht="12.75">
      <c r="A13" t="s">
        <v>165</v>
      </c>
      <c r="B13" s="17" t="s">
        <v>133</v>
      </c>
      <c r="C13" s="37" t="s">
        <v>204</v>
      </c>
      <c r="D13" s="20">
        <v>2462</v>
      </c>
      <c r="E13" s="20">
        <v>2609</v>
      </c>
      <c r="F13" s="20">
        <v>2770</v>
      </c>
      <c r="G13" s="20">
        <v>2800</v>
      </c>
      <c r="H13" s="20">
        <v>2950</v>
      </c>
      <c r="I13" s="20">
        <v>2920</v>
      </c>
      <c r="J13" s="20">
        <v>3080</v>
      </c>
      <c r="K13" s="20">
        <v>3170</v>
      </c>
      <c r="M13" t="s">
        <v>192</v>
      </c>
      <c r="N13" s="20">
        <f>(D13*1000)/Population!J13</f>
        <v>109.91071428571429</v>
      </c>
      <c r="O13" s="20">
        <f>(E13*1000)/Population!I13</f>
        <v>116.47321428571429</v>
      </c>
      <c r="P13" s="20">
        <f>(F13*1000)/Population!H13</f>
        <v>123.11111111111111</v>
      </c>
      <c r="Q13" s="20">
        <f>(G13*1000)/Population!G13</f>
        <v>124.44444444444444</v>
      </c>
      <c r="R13" s="20">
        <f>(H13*1000)/Population!F13</f>
        <v>130.53097345132744</v>
      </c>
      <c r="S13" s="20">
        <f>(I13*1000)/Population!E13</f>
        <v>129.15782024062278</v>
      </c>
      <c r="T13" s="20">
        <f>(J13*1000)/Population!D13</f>
        <v>135.79648163661213</v>
      </c>
      <c r="U13" s="20">
        <f>(K13*1000)/Population!C13</f>
        <v>136.5967165079502</v>
      </c>
    </row>
    <row r="14" spans="1:21" ht="12.75">
      <c r="A14" t="s">
        <v>167</v>
      </c>
      <c r="B14" s="17" t="s">
        <v>135</v>
      </c>
      <c r="C14" s="37" t="s">
        <v>204</v>
      </c>
      <c r="D14" s="20">
        <v>394.71</v>
      </c>
      <c r="E14" s="20">
        <v>423.44</v>
      </c>
      <c r="F14" s="20">
        <v>431</v>
      </c>
      <c r="G14" s="20">
        <v>452</v>
      </c>
      <c r="H14" s="20">
        <v>465</v>
      </c>
      <c r="I14" s="20">
        <v>492</v>
      </c>
      <c r="J14" s="20">
        <v>531</v>
      </c>
      <c r="K14" s="20">
        <v>644</v>
      </c>
      <c r="M14" t="s">
        <v>220</v>
      </c>
      <c r="N14" s="20">
        <f>(D14*1000)/Population!J14</f>
        <v>73.04034048852702</v>
      </c>
      <c r="O14" s="20">
        <f>(E14*1000)/Population!I14</f>
        <v>78.40029624143678</v>
      </c>
      <c r="P14" s="20">
        <f>(F14*1000)/Population!H14</f>
        <v>79.88700900072658</v>
      </c>
      <c r="Q14" s="20">
        <f>(G14*1000)/Population!G14</f>
        <v>83.84873095316715</v>
      </c>
      <c r="R14" s="20">
        <f>(H14*1000)/Population!F14</f>
        <v>86.37936703428983</v>
      </c>
      <c r="S14" s="20">
        <f>(I14*1000)/Population!E14</f>
        <v>92.08309938236945</v>
      </c>
      <c r="T14" s="20">
        <f>(J14*1000)/Population!D14</f>
        <v>99.5873968492123</v>
      </c>
      <c r="U14" s="20">
        <f>(K14*1000)/Population!C14</f>
        <v>121.9004353586977</v>
      </c>
    </row>
    <row r="15" spans="1:21" ht="12.75">
      <c r="A15" t="s">
        <v>166</v>
      </c>
      <c r="B15" s="17" t="s">
        <v>134</v>
      </c>
      <c r="C15" s="37" t="s">
        <v>204</v>
      </c>
      <c r="D15" s="20">
        <v>219.65</v>
      </c>
      <c r="E15" s="20">
        <v>219.65</v>
      </c>
      <c r="F15" s="20">
        <v>240.75</v>
      </c>
      <c r="G15" s="20">
        <v>242.91</v>
      </c>
      <c r="H15" s="20">
        <v>253.61</v>
      </c>
      <c r="I15" s="20">
        <v>258.15</v>
      </c>
      <c r="J15" s="20">
        <v>259.68</v>
      </c>
      <c r="K15" s="20">
        <v>262.14</v>
      </c>
      <c r="M15" t="s">
        <v>194</v>
      </c>
      <c r="N15" s="20">
        <f>(D15*1000)/Population!J15</f>
        <v>110.2660642570281</v>
      </c>
      <c r="O15" s="20">
        <f>(E15*1000)/Population!I15</f>
        <v>110.4323780794369</v>
      </c>
      <c r="P15" s="20">
        <f>(F15*1000)/Population!H15</f>
        <v>121.25409216821959</v>
      </c>
      <c r="Q15" s="20">
        <f>(G15*1000)/Population!G15</f>
        <v>122.52093210935136</v>
      </c>
      <c r="R15" s="20">
        <f>(H15*1000)/Population!F15</f>
        <v>127.70146427924027</v>
      </c>
      <c r="S15" s="20">
        <f>(I15*1000)/Population!E15</f>
        <v>129.65846308387742</v>
      </c>
      <c r="T15" s="20">
        <f>(J15*1000)/Population!D15</f>
        <v>130.4924623115578</v>
      </c>
      <c r="U15" s="20">
        <f>(K15*1000)/Population!C15</f>
        <v>131.194634903158</v>
      </c>
    </row>
    <row r="16" spans="1:21" s="15" customFormat="1" ht="12.75">
      <c r="A16" s="15" t="s">
        <v>211</v>
      </c>
      <c r="B16" s="18"/>
      <c r="C16" s="41"/>
      <c r="D16" s="22">
        <f aca="true" t="shared" si="0" ref="D16:K16">SUM(D6:D15)</f>
        <v>8108.19</v>
      </c>
      <c r="E16" s="22">
        <f t="shared" si="0"/>
        <v>8555.65</v>
      </c>
      <c r="F16" s="22">
        <f t="shared" si="0"/>
        <v>8824.3</v>
      </c>
      <c r="G16" s="22">
        <f t="shared" si="0"/>
        <v>8696.96</v>
      </c>
      <c r="H16" s="22">
        <f t="shared" si="0"/>
        <v>9044.170299999998</v>
      </c>
      <c r="I16" s="22">
        <f t="shared" si="0"/>
        <v>9314.7457</v>
      </c>
      <c r="J16" s="22">
        <f t="shared" si="0"/>
        <v>9600.618699999999</v>
      </c>
      <c r="K16" s="22">
        <f t="shared" si="0"/>
        <v>11213.560799999997</v>
      </c>
      <c r="L16"/>
      <c r="M16" s="15" t="s">
        <v>211</v>
      </c>
      <c r="N16" s="22">
        <f>(D16*1000)/Population!J16</f>
        <v>78.03765122568599</v>
      </c>
      <c r="O16" s="22">
        <f>(E16*1000)/Population!I16</f>
        <v>82.04143472903452</v>
      </c>
      <c r="P16" s="22">
        <f>(F16*1000)/Population!H16</f>
        <v>84.48079965289759</v>
      </c>
      <c r="Q16" s="22">
        <f>(G16*1000)/Population!G16</f>
        <v>83.14854201128806</v>
      </c>
      <c r="R16" s="22">
        <f>(H16*1000)/Population!F16</f>
        <v>86.24480648017767</v>
      </c>
      <c r="S16" s="22">
        <f>(I16*1000)/Population!E16</f>
        <v>88.63386600743726</v>
      </c>
      <c r="T16" s="22">
        <f>(J16*1000)/Population!D16</f>
        <v>91.20419493260349</v>
      </c>
      <c r="U16" s="22">
        <f>(K16*1000)/Population!C16</f>
        <v>105.77174517952845</v>
      </c>
    </row>
    <row r="17" spans="3:21" ht="12.75">
      <c r="C17" s="37"/>
      <c r="D17" s="20"/>
      <c r="E17" s="20"/>
      <c r="F17" s="20"/>
      <c r="G17" s="20"/>
      <c r="H17" s="20"/>
      <c r="I17" s="20"/>
      <c r="J17" s="20"/>
      <c r="K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t="s">
        <v>157</v>
      </c>
      <c r="B18" s="17" t="s">
        <v>125</v>
      </c>
      <c r="C18" s="37" t="s">
        <v>205</v>
      </c>
      <c r="D18" s="20">
        <v>39</v>
      </c>
      <c r="E18" s="20">
        <v>39</v>
      </c>
      <c r="F18" s="20">
        <v>80</v>
      </c>
      <c r="G18" s="20">
        <v>80</v>
      </c>
      <c r="H18" s="20">
        <v>80</v>
      </c>
      <c r="I18" s="20">
        <v>80</v>
      </c>
      <c r="J18" s="20">
        <v>80</v>
      </c>
      <c r="K18" s="20">
        <v>80</v>
      </c>
      <c r="M18" t="s">
        <v>157</v>
      </c>
      <c r="N18" s="20">
        <f>(D18*1000)/Population!J18</f>
        <v>51.271938473673835</v>
      </c>
      <c r="O18" s="20">
        <f>(E18*1000)/Population!I18</f>
        <v>51.51915455746367</v>
      </c>
      <c r="P18" s="20">
        <f>(F18*1000)/Population!H18</f>
        <v>106.10079575596816</v>
      </c>
      <c r="Q18" s="20">
        <f>(G18*1000)/Population!G18</f>
        <v>106.8090787716956</v>
      </c>
      <c r="R18" s="20">
        <f>(H18*1000)/Population!F18</f>
        <v>107.52688172043011</v>
      </c>
      <c r="S18" s="20">
        <f>(I18*1000)/Population!E18</f>
        <v>108.10810810810811</v>
      </c>
      <c r="T18" s="20">
        <f>(J18*1000)/Population!D18</f>
        <v>109.14051841746249</v>
      </c>
      <c r="U18" s="20">
        <f>(K18*1000)/Population!C18</f>
        <v>117.47430249632893</v>
      </c>
    </row>
    <row r="19" spans="1:21" ht="12.75">
      <c r="A19" t="s">
        <v>163</v>
      </c>
      <c r="B19" s="17" t="s">
        <v>131</v>
      </c>
      <c r="C19" s="37" t="s">
        <v>205</v>
      </c>
      <c r="D19" s="20">
        <v>20.291199999999975</v>
      </c>
      <c r="E19" s="20">
        <v>20.375699999999995</v>
      </c>
      <c r="F19" s="20">
        <v>20.460199999999986</v>
      </c>
      <c r="G19" s="20">
        <v>20.544699999999978</v>
      </c>
      <c r="H19" s="20">
        <v>20.4</v>
      </c>
      <c r="I19" s="20">
        <v>21.5</v>
      </c>
      <c r="J19" s="20">
        <v>20.3</v>
      </c>
      <c r="K19" s="20">
        <v>21.3</v>
      </c>
      <c r="L19" s="15"/>
      <c r="M19" t="s">
        <v>163</v>
      </c>
      <c r="N19" s="20">
        <f>(D19*1000)/Population!J19</f>
        <v>51.37012658227842</v>
      </c>
      <c r="O19" s="20">
        <f>(E19*1000)/Population!I19</f>
        <v>52.2453846153846</v>
      </c>
      <c r="P19" s="20">
        <f>(F19*1000)/Population!H19</f>
        <v>52.73247422680409</v>
      </c>
      <c r="Q19" s="20">
        <f>(G19*1000)/Population!G19</f>
        <v>53.36285714285709</v>
      </c>
      <c r="R19" s="20">
        <f>(H19*1000)/Population!F19</f>
        <v>53.26370757180157</v>
      </c>
      <c r="S19" s="20">
        <f>(I19*1000)/Population!E19</f>
        <v>57.64075067024129</v>
      </c>
      <c r="T19" s="20">
        <f>(J19*1000)/Population!D19</f>
        <v>54.716981132075475</v>
      </c>
      <c r="U19" s="20">
        <f>(K19*1000)/Population!C19</f>
        <v>59.166666666666664</v>
      </c>
    </row>
    <row r="20" spans="1:21" ht="12.75">
      <c r="A20" t="s">
        <v>168</v>
      </c>
      <c r="B20" s="17" t="s">
        <v>136</v>
      </c>
      <c r="C20" s="37" t="s">
        <v>205</v>
      </c>
      <c r="D20" s="44">
        <v>4315</v>
      </c>
      <c r="E20" s="44">
        <v>4315</v>
      </c>
      <c r="F20" s="44">
        <v>4315</v>
      </c>
      <c r="G20" s="44">
        <v>4486</v>
      </c>
      <c r="H20" s="45">
        <v>4657</v>
      </c>
      <c r="I20" s="44">
        <v>4828</v>
      </c>
      <c r="J20" s="45">
        <v>5000</v>
      </c>
      <c r="K20" s="43">
        <v>4500</v>
      </c>
      <c r="M20" t="s">
        <v>168</v>
      </c>
      <c r="N20" s="20">
        <f>(D20*1000)/Population!J20</f>
        <v>62.99270072992701</v>
      </c>
      <c r="O20" s="20">
        <f>(E20*1000)/Population!I20</f>
        <v>64.02077151335311</v>
      </c>
      <c r="P20" s="20">
        <f>(F20*1000)/Population!H20</f>
        <v>65.08295625942685</v>
      </c>
      <c r="Q20" s="20">
        <f>(G20*1000)/Population!G20</f>
        <v>68.8036809815951</v>
      </c>
      <c r="R20" s="20">
        <f>(H20*1000)/Population!F20</f>
        <v>72.765625</v>
      </c>
      <c r="S20" s="20">
        <f>(I20*1000)/Population!E20</f>
        <v>78.5999185999186</v>
      </c>
      <c r="T20" s="20">
        <f>(J20*1000)/Population!D20</f>
        <v>82.64462809917356</v>
      </c>
      <c r="U20" s="20">
        <f>(K20*1000)/Population!C20</f>
        <v>80.17103153393907</v>
      </c>
    </row>
    <row r="21" spans="1:21" s="15" customFormat="1" ht="12.75">
      <c r="A21" s="15" t="s">
        <v>212</v>
      </c>
      <c r="B21" s="18"/>
      <c r="C21" s="41"/>
      <c r="D21" s="22">
        <f>SUM(D18:D20)</f>
        <v>4374.2912</v>
      </c>
      <c r="E21" s="22">
        <f aca="true" t="shared" si="1" ref="E21:K21">SUM(E18:E20)</f>
        <v>4374.3757</v>
      </c>
      <c r="F21" s="22">
        <f t="shared" si="1"/>
        <v>4415.4601999999995</v>
      </c>
      <c r="G21" s="22">
        <f t="shared" si="1"/>
        <v>4586.5447</v>
      </c>
      <c r="H21" s="22">
        <f t="shared" si="1"/>
        <v>4757.4</v>
      </c>
      <c r="I21" s="22">
        <f t="shared" si="1"/>
        <v>4929.5</v>
      </c>
      <c r="J21" s="22">
        <f t="shared" si="1"/>
        <v>5100.3</v>
      </c>
      <c r="K21" s="22">
        <f t="shared" si="1"/>
        <v>4601.3</v>
      </c>
      <c r="M21" s="15" t="s">
        <v>212</v>
      </c>
      <c r="N21" s="22">
        <f>(D21*1000)/Population!J21</f>
        <v>62.79879952308247</v>
      </c>
      <c r="O21" s="22">
        <f>(E21*1000)/Population!I21</f>
        <v>63.81571330619865</v>
      </c>
      <c r="P21" s="22">
        <f>(F21*1000)/Population!H21</f>
        <v>65.47048130245247</v>
      </c>
      <c r="Q21" s="22">
        <f>(G21*1000)/Population!G21</f>
        <v>69.1431950432659</v>
      </c>
      <c r="R21" s="22">
        <f>(H21*1000)/Population!F21</f>
        <v>73.04804458980146</v>
      </c>
      <c r="S21" s="22">
        <f>(I21*1000)/Population!E21</f>
        <v>78.82407496242284</v>
      </c>
      <c r="T21" s="22">
        <f>(J21*1000)/Population!D21</f>
        <v>82.79170183754302</v>
      </c>
      <c r="U21" s="22">
        <f>(K21*1000)/Population!C21</f>
        <v>80.48311206730685</v>
      </c>
    </row>
    <row r="22" spans="3:21" ht="12.75">
      <c r="C22" s="37"/>
      <c r="D22" s="20"/>
      <c r="E22" s="20"/>
      <c r="F22" s="20"/>
      <c r="G22" s="20"/>
      <c r="H22" s="20"/>
      <c r="I22" s="20"/>
      <c r="J22" s="20"/>
      <c r="K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t="s">
        <v>148</v>
      </c>
      <c r="B23" s="17" t="s">
        <v>116</v>
      </c>
      <c r="C23" s="34" t="s">
        <v>202</v>
      </c>
      <c r="D23" s="20">
        <v>603.2058999999999</v>
      </c>
      <c r="E23" s="20">
        <v>604.1525</v>
      </c>
      <c r="F23" s="20">
        <v>605.0990999999999</v>
      </c>
      <c r="G23" s="20">
        <v>606.0456999999999</v>
      </c>
      <c r="H23" s="20">
        <v>604.33</v>
      </c>
      <c r="I23" s="20">
        <v>609.49</v>
      </c>
      <c r="J23" s="20">
        <v>611.08</v>
      </c>
      <c r="K23" s="20">
        <v>612.9</v>
      </c>
      <c r="M23" t="s">
        <v>148</v>
      </c>
      <c r="N23" s="20">
        <f>(D23*1000)/Population!J23</f>
        <v>74.17681997048696</v>
      </c>
      <c r="O23" s="20">
        <f>(E23*1000)/Population!I23</f>
        <v>74.49255509084811</v>
      </c>
      <c r="P23" s="20">
        <f>(F23*1000)/Population!H23</f>
        <v>74.77513670487193</v>
      </c>
      <c r="Q23" s="20">
        <f>(G23*1000)/Population!G23</f>
        <v>75.02004716251261</v>
      </c>
      <c r="R23" s="20">
        <f>(H23*1000)/Population!F23</f>
        <v>74.86577355807229</v>
      </c>
      <c r="S23" s="20">
        <f>(I23*1000)/Population!E23</f>
        <v>75.62848988708276</v>
      </c>
      <c r="T23" s="20">
        <f>(J23*1000)/Population!D23</f>
        <v>75.93885920218715</v>
      </c>
      <c r="U23" s="20">
        <f>(K23*1000)/Population!C23</f>
        <v>79.33261710912927</v>
      </c>
    </row>
    <row r="24" spans="1:21" ht="12.75">
      <c r="A24" t="s">
        <v>138</v>
      </c>
      <c r="B24" s="17" t="s">
        <v>106</v>
      </c>
      <c r="C24" s="34" t="s">
        <v>202</v>
      </c>
      <c r="D24" s="20">
        <v>720.49</v>
      </c>
      <c r="E24" s="20">
        <v>724.9599999999991</v>
      </c>
      <c r="F24" s="20">
        <v>729.43</v>
      </c>
      <c r="G24" s="20">
        <v>729.81</v>
      </c>
      <c r="H24" s="20">
        <v>746.05</v>
      </c>
      <c r="I24" s="20">
        <v>739.81</v>
      </c>
      <c r="J24" s="20">
        <v>746.79</v>
      </c>
      <c r="K24" s="20">
        <v>769.66</v>
      </c>
      <c r="M24" t="s">
        <v>138</v>
      </c>
      <c r="N24" s="20">
        <f>(D24*1000)/Population!J24</f>
        <v>69.9504854368932</v>
      </c>
      <c r="O24" s="20">
        <f>(E24*1000)/Population!I24</f>
        <v>70.38446601941739</v>
      </c>
      <c r="P24" s="20">
        <f>(F24*1000)/Population!H24</f>
        <v>71.51274509803922</v>
      </c>
      <c r="Q24" s="20">
        <f>(G24*1000)/Population!G24</f>
        <v>71.55</v>
      </c>
      <c r="R24" s="20">
        <f>(H24*1000)/Population!F24</f>
        <v>73.1421568627451</v>
      </c>
      <c r="S24" s="20">
        <f>(I24*1000)/Population!E24</f>
        <v>72.83745200354436</v>
      </c>
      <c r="T24" s="20">
        <f>(J24*1000)/Population!D24</f>
        <v>73.67117828111436</v>
      </c>
      <c r="U24" s="20">
        <f>(K24*1000)/Population!C24</f>
        <v>77.21772979914522</v>
      </c>
    </row>
    <row r="25" spans="1:21" ht="12.75">
      <c r="A25" t="s">
        <v>139</v>
      </c>
      <c r="B25" s="17" t="s">
        <v>107</v>
      </c>
      <c r="C25" s="34" t="s">
        <v>202</v>
      </c>
      <c r="D25" s="20">
        <v>423.38160000000425</v>
      </c>
      <c r="E25" s="20">
        <v>436.3332000000046</v>
      </c>
      <c r="F25" s="20">
        <v>449.2848000000049</v>
      </c>
      <c r="G25" s="20">
        <v>462.23640000000523</v>
      </c>
      <c r="H25" s="20">
        <v>475.1880000000019</v>
      </c>
      <c r="I25" s="20">
        <v>514</v>
      </c>
      <c r="J25" s="20">
        <v>470</v>
      </c>
      <c r="K25" s="20">
        <v>571</v>
      </c>
      <c r="M25" t="s">
        <v>139</v>
      </c>
      <c r="N25" s="20">
        <f>(D25*1000)/Population!J25</f>
        <v>79.00384400074721</v>
      </c>
      <c r="O25" s="20">
        <f>(E25*1000)/Population!I25</f>
        <v>81.71033707865254</v>
      </c>
      <c r="P25" s="20">
        <f>(F25*1000)/Population!H25</f>
        <v>84.46790750141096</v>
      </c>
      <c r="Q25" s="20">
        <f>(G25*1000)/Population!G25</f>
        <v>87.19796264855786</v>
      </c>
      <c r="R25" s="20">
        <f>(H25*1000)/Population!F25</f>
        <v>89.92585471460346</v>
      </c>
      <c r="S25" s="20">
        <f>(I25*1000)/Population!E25</f>
        <v>97.68148992778411</v>
      </c>
      <c r="T25" s="20">
        <f>(J25*1000)/Population!D25</f>
        <v>89.90053557765876</v>
      </c>
      <c r="U25" s="20">
        <f>(K25*1000)/Population!C25</f>
        <v>111.08949416342412</v>
      </c>
    </row>
    <row r="26" spans="1:21" ht="12.75">
      <c r="A26" t="s">
        <v>150</v>
      </c>
      <c r="B26" s="17" t="s">
        <v>118</v>
      </c>
      <c r="C26" s="34" t="s">
        <v>202</v>
      </c>
      <c r="D26" s="20">
        <v>402.3869000000004</v>
      </c>
      <c r="E26" s="20">
        <v>404.4885000000004</v>
      </c>
      <c r="F26" s="20">
        <v>404</v>
      </c>
      <c r="G26" s="20">
        <v>404</v>
      </c>
      <c r="H26" s="20">
        <v>416</v>
      </c>
      <c r="I26" s="20">
        <v>419</v>
      </c>
      <c r="J26" s="20">
        <v>412</v>
      </c>
      <c r="K26" s="20">
        <v>424</v>
      </c>
      <c r="M26" t="s">
        <v>150</v>
      </c>
      <c r="N26" s="20">
        <f>(D26*1000)/Population!J26</f>
        <v>77.56108326908259</v>
      </c>
      <c r="O26" s="20">
        <f>(E26*1000)/Population!I26</f>
        <v>78.20736658932722</v>
      </c>
      <c r="P26" s="20">
        <f>(F26*1000)/Population!H26</f>
        <v>78.2187802516941</v>
      </c>
      <c r="Q26" s="20">
        <f>(G26*1000)/Population!G26</f>
        <v>78.40093149621579</v>
      </c>
      <c r="R26" s="20">
        <f>(H26*1000)/Population!F26</f>
        <v>80.93637156020421</v>
      </c>
      <c r="S26" s="20">
        <f>(I26*1000)/Population!E26</f>
        <v>81.7560975609756</v>
      </c>
      <c r="T26" s="20">
        <f>(J26*1000)/Population!D26</f>
        <v>80.65779169929522</v>
      </c>
      <c r="U26" s="20">
        <f>(K26*1000)/Population!C26</f>
        <v>85.03810669875652</v>
      </c>
    </row>
    <row r="27" spans="1:21" ht="12.75">
      <c r="A27" t="s">
        <v>140</v>
      </c>
      <c r="B27" s="17" t="s">
        <v>108</v>
      </c>
      <c r="C27" s="34" t="s">
        <v>202</v>
      </c>
      <c r="D27" s="20">
        <v>5557</v>
      </c>
      <c r="E27" s="20">
        <v>5557</v>
      </c>
      <c r="F27" s="20">
        <v>5557</v>
      </c>
      <c r="G27" s="20">
        <v>5557</v>
      </c>
      <c r="H27" s="20">
        <v>5810</v>
      </c>
      <c r="I27" s="20">
        <v>5810</v>
      </c>
      <c r="J27" s="20">
        <v>5810</v>
      </c>
      <c r="K27" s="20">
        <v>5810</v>
      </c>
      <c r="M27" t="s">
        <v>140</v>
      </c>
      <c r="N27" s="20">
        <f>(D27*1000)/Population!J27</f>
        <v>67.52126366950182</v>
      </c>
      <c r="O27" s="20">
        <f>(E27*1000)/Population!I27</f>
        <v>67.60340632603406</v>
      </c>
      <c r="P27" s="20">
        <f>(F27*1000)/Population!H27</f>
        <v>67.6857490864799</v>
      </c>
      <c r="Q27" s="20">
        <f>(G27*1000)/Population!G27</f>
        <v>67.76829268292683</v>
      </c>
      <c r="R27" s="20">
        <f>(H27*1000)/Population!F27</f>
        <v>70.7673568818514</v>
      </c>
      <c r="S27" s="20">
        <f>(I27*1000)/Population!E27</f>
        <v>70.92977829866197</v>
      </c>
      <c r="T27" s="20">
        <f>(J27*1000)/Population!D27</f>
        <v>71.16435168173244</v>
      </c>
      <c r="U27" s="20">
        <f>(K27*1000)/Population!C27</f>
        <v>73.14340387496381</v>
      </c>
    </row>
    <row r="28" spans="1:21" ht="12.75">
      <c r="A28" t="s">
        <v>153</v>
      </c>
      <c r="B28" s="17" t="s">
        <v>121</v>
      </c>
      <c r="C28" s="34" t="s">
        <v>202</v>
      </c>
      <c r="D28" s="20">
        <v>74</v>
      </c>
      <c r="E28" s="20">
        <v>74</v>
      </c>
      <c r="F28" s="20">
        <v>74</v>
      </c>
      <c r="G28" s="20">
        <v>75</v>
      </c>
      <c r="H28" s="20">
        <v>77</v>
      </c>
      <c r="I28" s="20">
        <v>79</v>
      </c>
      <c r="J28" s="20">
        <v>82</v>
      </c>
      <c r="K28" s="20">
        <v>87.0568000000003</v>
      </c>
      <c r="M28" t="s">
        <v>153</v>
      </c>
      <c r="N28" s="20">
        <f>(D28*1000)/Population!J28</f>
        <v>262.4113475177305</v>
      </c>
      <c r="O28" s="20">
        <f>(E28*1000)/Population!I28</f>
        <v>264.2857142857143</v>
      </c>
      <c r="P28" s="20">
        <f>(F28*1000)/Population!H28</f>
        <v>266.6666666666667</v>
      </c>
      <c r="Q28" s="20">
        <f>(G28*1000)/Population!G28</f>
        <v>273.7226277372263</v>
      </c>
      <c r="R28" s="20">
        <f>(H28*1000)/Population!F28</f>
        <v>283.0882352941176</v>
      </c>
      <c r="S28" s="20">
        <f>(I28*1000)/Population!E28</f>
        <v>292.5925925925926</v>
      </c>
      <c r="T28" s="20">
        <f>(J28*1000)/Population!D28</f>
        <v>305.97014925373134</v>
      </c>
      <c r="U28" s="20">
        <f>(K28*1000)/Population!C28</f>
        <v>341.6671899529054</v>
      </c>
    </row>
    <row r="29" spans="1:21" ht="12.75">
      <c r="A29" t="s">
        <v>144</v>
      </c>
      <c r="B29" s="17" t="s">
        <v>112</v>
      </c>
      <c r="C29" s="34" t="s">
        <v>202</v>
      </c>
      <c r="D29" s="46">
        <v>470</v>
      </c>
      <c r="E29" s="46">
        <v>470</v>
      </c>
      <c r="F29" s="46">
        <v>470</v>
      </c>
      <c r="G29" s="46">
        <v>470</v>
      </c>
      <c r="H29" s="46">
        <v>470</v>
      </c>
      <c r="I29" s="46">
        <v>470</v>
      </c>
      <c r="J29" s="28">
        <v>470</v>
      </c>
      <c r="K29" s="46">
        <v>470</v>
      </c>
      <c r="M29" t="s">
        <v>144</v>
      </c>
      <c r="N29" s="20">
        <f>(D29*1000)/Population!J29</f>
        <v>122.42771555092472</v>
      </c>
      <c r="O29" s="20">
        <f>(E29*1000)/Population!I29</f>
        <v>123.8798102266737</v>
      </c>
      <c r="P29" s="20">
        <f>(F29*1000)/Population!H29</f>
        <v>125.26652452025586</v>
      </c>
      <c r="Q29" s="20">
        <f>(G29*1000)/Population!G29</f>
        <v>126.61637931034483</v>
      </c>
      <c r="R29" s="20">
        <f>(H29*1000)/Population!F29</f>
        <v>128.06539509536785</v>
      </c>
      <c r="S29" s="20">
        <f>(I29*1000)/Population!E29</f>
        <v>129.40528634361235</v>
      </c>
      <c r="T29" s="20">
        <f>(J29*1000)/Population!D29</f>
        <v>130.48306496390893</v>
      </c>
      <c r="U29" s="20">
        <f>(K29*1000)/Population!C29</f>
        <v>134.06355182839866</v>
      </c>
    </row>
    <row r="30" spans="1:21" ht="12.75">
      <c r="A30" t="s">
        <v>146</v>
      </c>
      <c r="B30" s="17" t="s">
        <v>114</v>
      </c>
      <c r="C30" s="34" t="s">
        <v>202</v>
      </c>
      <c r="D30" s="20">
        <v>37.72</v>
      </c>
      <c r="E30" s="20">
        <v>37.72</v>
      </c>
      <c r="F30" s="20">
        <v>37.72</v>
      </c>
      <c r="G30" s="20">
        <v>33.3</v>
      </c>
      <c r="H30" s="20">
        <v>33.3</v>
      </c>
      <c r="I30" s="20">
        <v>33.3</v>
      </c>
      <c r="J30" s="20">
        <v>33.3</v>
      </c>
      <c r="K30" s="20">
        <v>33.3</v>
      </c>
      <c r="M30" t="s">
        <v>146</v>
      </c>
      <c r="N30" s="20">
        <f>(D30*1000)/Population!J30</f>
        <v>85.53287981859411</v>
      </c>
      <c r="O30" s="20">
        <f>(E30*1000)/Population!I30</f>
        <v>86.11872146118722</v>
      </c>
      <c r="P30" s="20">
        <f>(F30*1000)/Population!H30</f>
        <v>87.31481481481481</v>
      </c>
      <c r="Q30" s="20">
        <f>(G30*1000)/Population!G30</f>
        <v>78.05907172995781</v>
      </c>
      <c r="R30" s="20">
        <f>(H30*1000)/Population!F30</f>
        <v>79.00355871886121</v>
      </c>
      <c r="S30" s="20">
        <f>(I30*1000)/Population!E30</f>
        <v>80.13476115990855</v>
      </c>
      <c r="T30" s="20">
        <f>(J30*1000)/Population!D30</f>
        <v>81.31868131868131</v>
      </c>
      <c r="U30" s="20">
        <f>(K30*1000)/Population!C30</f>
        <v>87.19560094265515</v>
      </c>
    </row>
    <row r="31" spans="1:21" ht="12.75">
      <c r="A31" t="s">
        <v>147</v>
      </c>
      <c r="B31" s="17" t="s">
        <v>115</v>
      </c>
      <c r="C31" s="34" t="s">
        <v>202</v>
      </c>
      <c r="D31" s="20">
        <v>1245.0490999999993</v>
      </c>
      <c r="E31" s="20">
        <v>1247.1179999999995</v>
      </c>
      <c r="F31" s="20">
        <v>1263</v>
      </c>
      <c r="G31" s="20">
        <v>1242</v>
      </c>
      <c r="H31" s="20">
        <v>1257</v>
      </c>
      <c r="I31" s="20">
        <v>1267</v>
      </c>
      <c r="J31" s="20">
        <v>1229</v>
      </c>
      <c r="K31" s="20">
        <v>1277</v>
      </c>
      <c r="M31" t="s">
        <v>147</v>
      </c>
      <c r="N31" s="20">
        <f>(D31*1000)/Population!J31</f>
        <v>77.81556874999995</v>
      </c>
      <c r="O31" s="20">
        <f>(E31*1000)/Population!I31</f>
        <v>78.43509433962261</v>
      </c>
      <c r="P31" s="20">
        <f>(F31*1000)/Population!H31</f>
        <v>79.9367088607595</v>
      </c>
      <c r="Q31" s="20">
        <f>(G31*1000)/Population!G31</f>
        <v>79.10828025477707</v>
      </c>
      <c r="R31" s="20">
        <f>(H31*1000)/Population!F31</f>
        <v>80.57692307692308</v>
      </c>
      <c r="S31" s="20">
        <f>(I31*1000)/Population!E31</f>
        <v>81.65238125926403</v>
      </c>
      <c r="T31" s="20">
        <f>(J31*1000)/Population!D31</f>
        <v>79.49547218628719</v>
      </c>
      <c r="U31" s="20">
        <f>(K31*1000)/Population!C31</f>
        <v>85.40663456393793</v>
      </c>
    </row>
    <row r="32" spans="1:21" ht="12.75">
      <c r="A32" t="s">
        <v>154</v>
      </c>
      <c r="B32" s="17" t="s">
        <v>122</v>
      </c>
      <c r="C32" s="34" t="s">
        <v>202</v>
      </c>
      <c r="D32" s="20">
        <v>818.5998000000009</v>
      </c>
      <c r="E32" s="20">
        <v>814.2665000000006</v>
      </c>
      <c r="F32" s="20">
        <v>768</v>
      </c>
      <c r="G32" s="20">
        <v>805.5999000000002</v>
      </c>
      <c r="H32" s="20">
        <v>801.2666000000017</v>
      </c>
      <c r="I32" s="20">
        <v>860</v>
      </c>
      <c r="J32" s="20">
        <v>792.6000000000013</v>
      </c>
      <c r="K32" s="20">
        <v>750</v>
      </c>
      <c r="M32" t="s">
        <v>154</v>
      </c>
      <c r="N32" s="20">
        <f>(D32*1000)/Population!J32</f>
        <v>181.38705960558406</v>
      </c>
      <c r="O32" s="20">
        <f>(E32*1000)/Population!I32</f>
        <v>181.31073257626377</v>
      </c>
      <c r="P32" s="20">
        <f>(F32*1000)/Population!H32</f>
        <v>172.19730941704037</v>
      </c>
      <c r="Q32" s="20">
        <f>(G32*1000)/Population!G32</f>
        <v>181.7689305054152</v>
      </c>
      <c r="R32" s="20">
        <f>(H32*1000)/Population!F32</f>
        <v>181.93651370314063</v>
      </c>
      <c r="S32" s="20">
        <f>(I32*1000)/Population!E32</f>
        <v>196.3022141063684</v>
      </c>
      <c r="T32" s="20">
        <f>(J32*1000)/Population!D32</f>
        <v>181.78899082568836</v>
      </c>
      <c r="U32" s="20">
        <f>(K32*1000)/Population!C32</f>
        <v>176.82423670871154</v>
      </c>
    </row>
    <row r="33" spans="1:21" ht="12.75">
      <c r="A33" t="s">
        <v>151</v>
      </c>
      <c r="B33" s="17" t="s">
        <v>119</v>
      </c>
      <c r="C33" s="34" t="s">
        <v>202</v>
      </c>
      <c r="D33" s="20">
        <v>923</v>
      </c>
      <c r="E33" s="20">
        <v>923</v>
      </c>
      <c r="F33" s="20">
        <v>923</v>
      </c>
      <c r="G33" s="20">
        <v>923</v>
      </c>
      <c r="H33" s="20">
        <v>923</v>
      </c>
      <c r="I33" s="20">
        <v>937</v>
      </c>
      <c r="J33" s="20">
        <v>937</v>
      </c>
      <c r="K33" s="20">
        <v>977</v>
      </c>
      <c r="M33" t="s">
        <v>151</v>
      </c>
      <c r="N33" s="20">
        <f>(D33*1000)/Population!J33</f>
        <v>103.7778277490443</v>
      </c>
      <c r="O33" s="20">
        <f>(E33*1000)/Population!I33</f>
        <v>104.07035742473785</v>
      </c>
      <c r="P33" s="20">
        <f>(F33*1000)/Population!H33</f>
        <v>104.20665206494006</v>
      </c>
      <c r="Q33" s="20">
        <f>(G33*1000)/Population!G33</f>
        <v>104.27257732890486</v>
      </c>
      <c r="R33" s="20">
        <f>(H33*1000)/Population!F33</f>
        <v>104.30038510911425</v>
      </c>
      <c r="S33" s="20">
        <f>(I33*1000)/Population!E33</f>
        <v>105.959516001357</v>
      </c>
      <c r="T33" s="20">
        <f>(J33*1000)/Population!D33</f>
        <v>106.1034990374816</v>
      </c>
      <c r="U33" s="20">
        <f>(K33*1000)/Population!C33</f>
        <v>114.14884916462204</v>
      </c>
    </row>
    <row r="34" spans="1:21" ht="12.75">
      <c r="A34" t="s">
        <v>155</v>
      </c>
      <c r="B34" s="17" t="s">
        <v>123</v>
      </c>
      <c r="C34" s="34" t="s">
        <v>202</v>
      </c>
      <c r="D34" s="20">
        <v>1061</v>
      </c>
      <c r="E34" s="20">
        <v>1061</v>
      </c>
      <c r="F34" s="20">
        <v>1057.2</v>
      </c>
      <c r="G34" s="20">
        <v>1062.8</v>
      </c>
      <c r="H34" s="20">
        <v>1055.5</v>
      </c>
      <c r="I34" s="20">
        <v>1051.9</v>
      </c>
      <c r="J34" s="20">
        <v>1067.5</v>
      </c>
      <c r="K34" s="20">
        <v>1162</v>
      </c>
      <c r="M34" t="s">
        <v>155</v>
      </c>
      <c r="N34" s="20">
        <f>(D34*1000)/Population!J34</f>
        <v>146.72935970128614</v>
      </c>
      <c r="O34" s="20">
        <f>(E34*1000)/Population!I34</f>
        <v>147.7715877437326</v>
      </c>
      <c r="P34" s="20">
        <f>(F34*1000)/Population!H34</f>
        <v>148.0672268907563</v>
      </c>
      <c r="Q34" s="20">
        <f>(G34*1000)/Population!G34</f>
        <v>149.47960618846696</v>
      </c>
      <c r="R34" s="20">
        <f>(H34*1000)/Population!F34</f>
        <v>148.91365688487585</v>
      </c>
      <c r="S34" s="20">
        <f>(I34*1000)/Population!E34</f>
        <v>148.40575620767495</v>
      </c>
      <c r="T34" s="20">
        <f>(J34*1000)/Population!D34</f>
        <v>150.60665914221218</v>
      </c>
      <c r="U34" s="20">
        <f>(K34*1000)/Population!C34</f>
        <v>163.93905191873588</v>
      </c>
    </row>
    <row r="35" spans="1:21" ht="12.75">
      <c r="A35" t="s">
        <v>152</v>
      </c>
      <c r="B35" s="17" t="s">
        <v>120</v>
      </c>
      <c r="C35" s="34" t="s">
        <v>202</v>
      </c>
      <c r="D35" s="20">
        <v>6250.31</v>
      </c>
      <c r="E35" s="20">
        <v>6250.31</v>
      </c>
      <c r="F35" s="20">
        <v>6185.86</v>
      </c>
      <c r="G35" s="20">
        <v>7221.19</v>
      </c>
      <c r="H35" s="20">
        <v>7251.54</v>
      </c>
      <c r="I35" s="20">
        <v>7462</v>
      </c>
      <c r="J35" s="20">
        <v>7432.22</v>
      </c>
      <c r="K35" s="20">
        <v>7781.8</v>
      </c>
      <c r="M35" t="s">
        <v>152</v>
      </c>
      <c r="N35" s="20">
        <f>(D35*1000)/Population!J35</f>
        <v>106.29778911564625</v>
      </c>
      <c r="O35" s="20">
        <f>(E35*1000)/Population!I35</f>
        <v>106.47887563884157</v>
      </c>
      <c r="P35" s="20">
        <f>(F35*1000)/Population!H35</f>
        <v>105.56075085324233</v>
      </c>
      <c r="Q35" s="20">
        <f>(G35*1000)/Population!G35</f>
        <v>123.4391452991453</v>
      </c>
      <c r="R35" s="20">
        <f>(H35*1000)/Population!F35</f>
        <v>124.17020547945205</v>
      </c>
      <c r="S35" s="20">
        <f>(I35*1000)/Population!E35</f>
        <v>126.90044556307609</v>
      </c>
      <c r="T35" s="20">
        <f>(J35*1000)/Population!D35</f>
        <v>126.81670818687506</v>
      </c>
      <c r="U35" s="20">
        <f>(K35*1000)/Population!C35</f>
        <v>135.19223085074964</v>
      </c>
    </row>
    <row r="36" spans="1:21" s="15" customFormat="1" ht="12.75">
      <c r="A36" s="15" t="s">
        <v>213</v>
      </c>
      <c r="B36" s="18"/>
      <c r="C36" s="42"/>
      <c r="D36" s="22">
        <f>SUM(D23:D35)</f>
        <v>18586.143300000003</v>
      </c>
      <c r="E36" s="22">
        <f>SUM(E23:E35)</f>
        <v>18604.348700000006</v>
      </c>
      <c r="F36" s="22">
        <f aca="true" t="shared" si="2" ref="F36:K36">SUM(F23:F35)</f>
        <v>18523.593900000003</v>
      </c>
      <c r="G36" s="22">
        <f t="shared" si="2"/>
        <v>19591.982000000004</v>
      </c>
      <c r="H36" s="22">
        <f t="shared" si="2"/>
        <v>19920.174600000006</v>
      </c>
      <c r="I36" s="22">
        <f t="shared" si="2"/>
        <v>20252.5</v>
      </c>
      <c r="J36" s="22">
        <f t="shared" si="2"/>
        <v>20093.49</v>
      </c>
      <c r="K36" s="22">
        <f t="shared" si="2"/>
        <v>20725.7168</v>
      </c>
      <c r="M36" s="15" t="s">
        <v>213</v>
      </c>
      <c r="N36" s="22">
        <f>(D36*1000)/Population!J36</f>
        <v>87.96966712261987</v>
      </c>
      <c r="O36" s="22">
        <f>(E36*1000)/Population!I36</f>
        <v>88.26670991673369</v>
      </c>
      <c r="P36" s="22">
        <f>(F36*1000)/Population!H36</f>
        <v>88.12569604959964</v>
      </c>
      <c r="Q36" s="22">
        <f>(G36*1000)/Population!G36</f>
        <v>93.41131602466594</v>
      </c>
      <c r="R36" s="22">
        <f>(H36*1000)/Population!F36</f>
        <v>95.08378469095753</v>
      </c>
      <c r="S36" s="22">
        <f>(I36*1000)/Population!E36</f>
        <v>96.687466626055</v>
      </c>
      <c r="T36" s="22">
        <f>(J36*1000)/Population!D36</f>
        <v>96.23950422034396</v>
      </c>
      <c r="U36" s="22">
        <f>(K36*1000)/Population!C36</f>
        <v>101.69829942771229</v>
      </c>
    </row>
    <row r="37" spans="3:21" ht="12.75">
      <c r="C37" s="34"/>
      <c r="D37" s="20"/>
      <c r="E37" s="20"/>
      <c r="F37" s="20"/>
      <c r="G37" s="20"/>
      <c r="H37" s="20"/>
      <c r="I37" s="20"/>
      <c r="J37" s="20"/>
      <c r="K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t="s">
        <v>141</v>
      </c>
      <c r="B38" s="17" t="s">
        <v>109</v>
      </c>
      <c r="C38" s="37" t="s">
        <v>206</v>
      </c>
      <c r="D38" s="20">
        <v>872.290399999998</v>
      </c>
      <c r="E38" s="20">
        <v>863.7999999999993</v>
      </c>
      <c r="F38" s="20">
        <v>855.3095999999969</v>
      </c>
      <c r="G38" s="20">
        <v>846.8191999999981</v>
      </c>
      <c r="H38" s="20">
        <v>861.4</v>
      </c>
      <c r="I38" s="20">
        <v>829.8383999999969</v>
      </c>
      <c r="J38" s="20">
        <v>821.3479999999981</v>
      </c>
      <c r="K38" s="20">
        <v>778.895999999997</v>
      </c>
      <c r="M38" t="s">
        <v>141</v>
      </c>
      <c r="N38" s="20">
        <f>(D38*1000)/Population!J38</f>
        <v>82.29154716981114</v>
      </c>
      <c r="O38" s="20">
        <f>(E38*1000)/Population!I38</f>
        <v>81.49056603773579</v>
      </c>
      <c r="P38" s="20">
        <f>(F38*1000)/Population!H38</f>
        <v>81.45805714285684</v>
      </c>
      <c r="Q38" s="20">
        <f>(G38*1000)/Population!G38</f>
        <v>80.64944761904744</v>
      </c>
      <c r="R38" s="20">
        <f>(H38*1000)/Population!F38</f>
        <v>82.03809523809524</v>
      </c>
      <c r="S38" s="20">
        <f>(I38*1000)/Population!E38</f>
        <v>79.22084964200448</v>
      </c>
      <c r="T38" s="20">
        <f>(J38*1000)/Population!D38</f>
        <v>78.5377701281314</v>
      </c>
      <c r="U38" s="20">
        <f>(K38*1000)/Population!C38</f>
        <v>76.65544729849394</v>
      </c>
    </row>
    <row r="39" spans="1:21" ht="12.75">
      <c r="A39" t="s">
        <v>145</v>
      </c>
      <c r="B39" s="17" t="s">
        <v>113</v>
      </c>
      <c r="C39" s="37" t="s">
        <v>206</v>
      </c>
      <c r="D39" s="20">
        <v>10116</v>
      </c>
      <c r="E39" s="20">
        <v>10116</v>
      </c>
      <c r="F39" s="20">
        <v>10116</v>
      </c>
      <c r="G39" s="20">
        <v>10116</v>
      </c>
      <c r="H39" s="20">
        <v>10116</v>
      </c>
      <c r="I39" s="20">
        <v>10116</v>
      </c>
      <c r="J39" s="20">
        <v>10116</v>
      </c>
      <c r="K39" s="20">
        <v>10116</v>
      </c>
      <c r="M39" t="s">
        <v>145</v>
      </c>
      <c r="N39" s="20">
        <f>(D39*1000)/Population!J39</f>
        <v>174.71502590673575</v>
      </c>
      <c r="O39" s="20">
        <f>(E39*1000)/Population!I39</f>
        <v>175.3206239168111</v>
      </c>
      <c r="P39" s="20">
        <f>(F39*1000)/Population!H39</f>
        <v>175.625</v>
      </c>
      <c r="Q39" s="20">
        <f>(G39*1000)/Population!G39</f>
        <v>175.625</v>
      </c>
      <c r="R39" s="20">
        <f>(H39*1000)/Population!F39</f>
        <v>175.9304347826087</v>
      </c>
      <c r="S39" s="20">
        <f>(I39*1000)/Population!E39</f>
        <v>176.29836179853606</v>
      </c>
      <c r="T39" s="20">
        <f>(J39*1000)/Population!D39</f>
        <v>176.84078036500944</v>
      </c>
      <c r="U39" s="20">
        <f>(K39*1000)/Population!C39</f>
        <v>178.3529328796347</v>
      </c>
    </row>
    <row r="40" spans="1:21" ht="12.75">
      <c r="A40" t="s">
        <v>149</v>
      </c>
      <c r="B40" s="17" t="s">
        <v>117</v>
      </c>
      <c r="C40" s="37" t="s">
        <v>206</v>
      </c>
      <c r="D40" s="43">
        <v>759</v>
      </c>
      <c r="E40" s="43">
        <v>759</v>
      </c>
      <c r="F40" s="43">
        <v>759</v>
      </c>
      <c r="G40" s="49">
        <v>759</v>
      </c>
      <c r="H40" s="43">
        <v>750</v>
      </c>
      <c r="I40" s="43">
        <v>750</v>
      </c>
      <c r="J40" s="48">
        <v>750</v>
      </c>
      <c r="K40" s="47">
        <v>578</v>
      </c>
      <c r="M40" t="s">
        <v>149</v>
      </c>
      <c r="N40" s="20">
        <f>(D40*1000)/Population!J40</f>
        <v>75.9</v>
      </c>
      <c r="O40" s="20">
        <f>(E40*1000)/Population!I40</f>
        <v>75.9</v>
      </c>
      <c r="P40" s="20">
        <f>(F40*1000)/Population!H40</f>
        <v>75.98358194013414</v>
      </c>
      <c r="Q40" s="20">
        <f>(G40*1000)/Population!G40</f>
        <v>76.14365971107544</v>
      </c>
      <c r="R40" s="20">
        <f>(H40*1000)/Population!F40</f>
        <v>75.41478129713424</v>
      </c>
      <c r="S40" s="20">
        <f>(I40*1000)/Population!E40</f>
        <v>75.52870090634441</v>
      </c>
      <c r="T40" s="20">
        <f>(J40*1000)/Population!D40</f>
        <v>75.55152614082805</v>
      </c>
      <c r="U40" s="20">
        <f>(K40*1000)/Population!C40</f>
        <v>58.407437348423606</v>
      </c>
    </row>
    <row r="41" spans="1:21" ht="12.75">
      <c r="A41" t="s">
        <v>142</v>
      </c>
      <c r="B41" s="17" t="s">
        <v>110</v>
      </c>
      <c r="C41" s="37" t="s">
        <v>206</v>
      </c>
      <c r="D41" s="20">
        <v>3839.71</v>
      </c>
      <c r="E41" s="20">
        <v>3839.71</v>
      </c>
      <c r="F41" s="20">
        <v>3676.8</v>
      </c>
      <c r="G41" s="20">
        <v>4256.719400000002</v>
      </c>
      <c r="H41" s="20">
        <v>5392.9</v>
      </c>
      <c r="I41" s="20">
        <v>4612.275800000003</v>
      </c>
      <c r="J41" s="20">
        <v>4295.6</v>
      </c>
      <c r="K41" s="20">
        <v>5678.945000000007</v>
      </c>
      <c r="M41" t="s">
        <v>142</v>
      </c>
      <c r="N41" s="20">
        <f>(D41*1000)/Population!J41</f>
        <v>93.423600973236</v>
      </c>
      <c r="O41" s="20">
        <f>(E41*1000)/Population!I41</f>
        <v>94.80765432098765</v>
      </c>
      <c r="P41" s="20">
        <f>(F41*1000)/Population!H41</f>
        <v>91.46268656716418</v>
      </c>
      <c r="Q41" s="20">
        <f>(G41*1000)/Population!G41</f>
        <v>106.6846967418547</v>
      </c>
      <c r="R41" s="20">
        <f>(H41*1000)/Population!F41</f>
        <v>135.8413098236776</v>
      </c>
      <c r="S41" s="20">
        <f>(I41*1000)/Population!E41</f>
        <v>117.14906403190172</v>
      </c>
      <c r="T41" s="20">
        <f>(J41*1000)/Population!D41</f>
        <v>109.55368528436624</v>
      </c>
      <c r="U41" s="20">
        <f>(K41*1000)/Population!C41</f>
        <v>146.2288855700898</v>
      </c>
    </row>
    <row r="42" spans="1:21" ht="12.75">
      <c r="A42" t="s">
        <v>143</v>
      </c>
      <c r="B42" s="17" t="s">
        <v>111</v>
      </c>
      <c r="C42" s="37" t="s">
        <v>206</v>
      </c>
      <c r="D42" s="20">
        <v>5811.9010999999955</v>
      </c>
      <c r="E42" s="20">
        <v>5836.621099999997</v>
      </c>
      <c r="F42" s="20">
        <v>5898</v>
      </c>
      <c r="G42" s="20">
        <v>5863</v>
      </c>
      <c r="H42" s="20">
        <v>5890</v>
      </c>
      <c r="I42" s="20">
        <v>5935.501100000001</v>
      </c>
      <c r="J42" s="20">
        <v>5960.2211000000025</v>
      </c>
      <c r="K42" s="20">
        <v>6091</v>
      </c>
      <c r="M42" t="s">
        <v>143</v>
      </c>
      <c r="N42" s="20">
        <f>(D42*1000)/Population!J42</f>
        <v>98.17400506756749</v>
      </c>
      <c r="O42" s="20">
        <f>(E42*1000)/Population!I42</f>
        <v>99.09373684210522</v>
      </c>
      <c r="P42" s="20">
        <f>(F42*1000)/Population!H42</f>
        <v>100.64846416382252</v>
      </c>
      <c r="Q42" s="20">
        <f>(G42*1000)/Population!G42</f>
        <v>100.39383561643835</v>
      </c>
      <c r="R42" s="20">
        <f>(H42*1000)/Population!F42</f>
        <v>101.20274914089347</v>
      </c>
      <c r="S42" s="20">
        <f>(I42*1000)/Population!E42</f>
        <v>102.284378263432</v>
      </c>
      <c r="T42" s="20">
        <f>(J42*1000)/Population!D42</f>
        <v>103.03387372249655</v>
      </c>
      <c r="U42" s="20">
        <f>(K42*1000)/Population!C42</f>
        <v>107.35877324402927</v>
      </c>
    </row>
    <row r="43" spans="1:21" s="15" customFormat="1" ht="12" customHeight="1">
      <c r="A43" s="15" t="s">
        <v>214</v>
      </c>
      <c r="B43" s="18"/>
      <c r="C43" s="35"/>
      <c r="D43" s="22">
        <f>SUM(D38:D42)</f>
        <v>21398.901499999993</v>
      </c>
      <c r="E43" s="22">
        <f aca="true" t="shared" si="3" ref="E43:K43">SUM(E38:E42)</f>
        <v>21415.131099999995</v>
      </c>
      <c r="F43" s="22">
        <f t="shared" si="3"/>
        <v>21305.109599999996</v>
      </c>
      <c r="G43" s="22">
        <f t="shared" si="3"/>
        <v>21841.5386</v>
      </c>
      <c r="H43" s="22">
        <f t="shared" si="3"/>
        <v>23010.3</v>
      </c>
      <c r="I43" s="22">
        <f t="shared" si="3"/>
        <v>22243.6153</v>
      </c>
      <c r="J43" s="22">
        <f t="shared" si="3"/>
        <v>21943.1691</v>
      </c>
      <c r="K43" s="22">
        <f t="shared" si="3"/>
        <v>23242.841000000004</v>
      </c>
      <c r="L43" s="59"/>
      <c r="M43" s="15" t="s">
        <v>214</v>
      </c>
      <c r="N43" s="22">
        <f>(D43*1000)/Population!J43</f>
        <v>119.68065715883665</v>
      </c>
      <c r="O43" s="22">
        <f>(E43*1000)/Population!I43</f>
        <v>120.51283680360154</v>
      </c>
      <c r="P43" s="22">
        <f>(F43*1000)/Population!H43</f>
        <v>120.44338313857841</v>
      </c>
      <c r="Q43" s="22">
        <f>(G43*1000)/Population!G43</f>
        <v>123.84071146693279</v>
      </c>
      <c r="R43" s="22">
        <f>(H43*1000)/Population!F43</f>
        <v>130.85558304188348</v>
      </c>
      <c r="S43" s="22">
        <f>(I43*1000)/Population!E43</f>
        <v>126.97185553133995</v>
      </c>
      <c r="T43" s="22">
        <f>(J43*1000)/Population!D43</f>
        <v>125.64355308045636</v>
      </c>
      <c r="U43" s="22">
        <f>(K43*1000)/Population!C43</f>
        <v>134.8607228440298</v>
      </c>
    </row>
    <row r="44" spans="4:21" ht="12.75">
      <c r="D44" s="20"/>
      <c r="E44" s="20"/>
      <c r="F44" s="20"/>
      <c r="G44" s="20"/>
      <c r="H44" s="20"/>
      <c r="I44" s="20"/>
      <c r="J44" s="20"/>
      <c r="K44" s="20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63" t="s">
        <v>234</v>
      </c>
      <c r="B45" s="64"/>
      <c r="C45" s="65"/>
      <c r="D45" s="66">
        <v>53293.5367</v>
      </c>
      <c r="E45" s="66">
        <v>52949.5055</v>
      </c>
      <c r="F45" s="66">
        <v>53068.4637</v>
      </c>
      <c r="G45" s="66">
        <v>54717.0253</v>
      </c>
      <c r="H45" s="66">
        <v>56732.04490000001</v>
      </c>
      <c r="I45" s="66">
        <v>56740.361000000004</v>
      </c>
      <c r="J45" s="66">
        <v>56737.5778</v>
      </c>
      <c r="K45" s="66">
        <v>59783.418600000005</v>
      </c>
      <c r="M45" t="s">
        <v>235</v>
      </c>
      <c r="N45" s="22">
        <f>(D45*1000)/Population!J45</f>
        <v>94.5509879248358</v>
      </c>
      <c r="O45" s="22">
        <f>(E45*1000)/Population!I45</f>
        <v>94.35324248703286</v>
      </c>
      <c r="P45" s="22">
        <f>(F45*1000)/Population!H45</f>
        <v>94.93269198930749</v>
      </c>
      <c r="Q45" s="22">
        <f>(G45*1000)/Population!G45</f>
        <v>98.23129938906756</v>
      </c>
      <c r="R45" s="22">
        <f>(H45*1000)/Population!F45</f>
        <v>102.1491251809062</v>
      </c>
      <c r="S45" s="22">
        <f>(I45*1000)/Population!E45</f>
        <v>102.73851629614616</v>
      </c>
      <c r="T45" s="22">
        <f>(J45*1000)/Population!D45</f>
        <v>103.1026945951093</v>
      </c>
      <c r="U45" s="22">
        <f>(K45*1000)/Population!C45</f>
        <v>110.84742366789061</v>
      </c>
    </row>
    <row r="47" spans="1:12" s="29" customFormat="1" ht="12.75">
      <c r="A47" s="38" t="s">
        <v>215</v>
      </c>
      <c r="B47" s="39"/>
      <c r="C47" s="40"/>
      <c r="D47" s="38"/>
      <c r="E47" s="38"/>
      <c r="F47" s="38"/>
      <c r="G47" s="38"/>
      <c r="H47" s="38"/>
      <c r="J47" s="30"/>
      <c r="L47"/>
    </row>
    <row r="48" spans="1:3" ht="12.75">
      <c r="A48" s="55" t="s">
        <v>217</v>
      </c>
      <c r="B48" s="56"/>
      <c r="C48" s="57"/>
    </row>
    <row r="52" spans="2:12" s="15" customFormat="1" ht="12" customHeight="1">
      <c r="B52" s="18"/>
      <c r="C52" s="35"/>
      <c r="D52" s="22"/>
      <c r="E52" s="22"/>
      <c r="F52" s="22"/>
      <c r="G52" s="22"/>
      <c r="H52" s="22"/>
      <c r="I52" s="22"/>
      <c r="J52" s="22"/>
      <c r="K52" s="22"/>
      <c r="L52"/>
    </row>
    <row r="54" spans="4:11" ht="12.75">
      <c r="D54" s="67">
        <v>1990</v>
      </c>
      <c r="E54" s="67">
        <v>1995</v>
      </c>
      <c r="F54" s="67">
        <v>1996</v>
      </c>
      <c r="G54" s="67">
        <v>1997</v>
      </c>
      <c r="H54" s="67">
        <v>1998</v>
      </c>
      <c r="I54" s="67">
        <v>1999</v>
      </c>
      <c r="J54" s="67">
        <v>2000</v>
      </c>
      <c r="K54" s="67">
        <v>2001</v>
      </c>
    </row>
    <row r="55" spans="1:11" ht="12.75">
      <c r="A55" t="s">
        <v>221</v>
      </c>
      <c r="D55" s="20">
        <v>11213.560799999997</v>
      </c>
      <c r="E55" s="20">
        <v>9600.618699999999</v>
      </c>
      <c r="F55" s="20">
        <v>9314.7457</v>
      </c>
      <c r="G55" s="20">
        <v>9044.170299999998</v>
      </c>
      <c r="H55" s="20">
        <v>8696.96</v>
      </c>
      <c r="I55" s="20">
        <v>8824.3</v>
      </c>
      <c r="J55" s="20">
        <v>8555.65</v>
      </c>
      <c r="K55" s="20">
        <v>8067.8359</v>
      </c>
    </row>
    <row r="56" spans="1:11" ht="12.75">
      <c r="A56" t="s">
        <v>222</v>
      </c>
      <c r="D56" s="20">
        <v>4601.3</v>
      </c>
      <c r="E56" s="20">
        <v>5100.3</v>
      </c>
      <c r="F56" s="20">
        <v>4929.5</v>
      </c>
      <c r="G56" s="20">
        <v>4757.4</v>
      </c>
      <c r="H56" s="20">
        <v>4586.5447</v>
      </c>
      <c r="I56" s="20">
        <v>4415.4601999999995</v>
      </c>
      <c r="J56" s="20">
        <v>4374.3757</v>
      </c>
      <c r="K56" s="20">
        <v>4374.2912</v>
      </c>
    </row>
    <row r="57" spans="1:12" ht="12.75">
      <c r="A57" t="s">
        <v>202</v>
      </c>
      <c r="D57" s="20">
        <v>20725.7168</v>
      </c>
      <c r="E57" s="20">
        <v>20093.49</v>
      </c>
      <c r="F57" s="20">
        <v>20252.5</v>
      </c>
      <c r="G57" s="20">
        <v>19920.174600000006</v>
      </c>
      <c r="H57" s="20">
        <v>19591.982000000004</v>
      </c>
      <c r="I57" s="20">
        <v>18523.593900000003</v>
      </c>
      <c r="J57" s="20">
        <v>18604.348700000006</v>
      </c>
      <c r="K57" s="20">
        <v>19568.833300000002</v>
      </c>
      <c r="L57" s="22"/>
    </row>
    <row r="58" spans="1:11" ht="12.75">
      <c r="A58" t="s">
        <v>224</v>
      </c>
      <c r="D58" s="20">
        <v>23242.841000000004</v>
      </c>
      <c r="E58" s="20">
        <v>21943.1691</v>
      </c>
      <c r="F58" s="20">
        <v>22243.6153</v>
      </c>
      <c r="G58" s="20">
        <v>23010.3</v>
      </c>
      <c r="H58" s="20">
        <v>21841.5386</v>
      </c>
      <c r="I58" s="20">
        <v>21305.109599999996</v>
      </c>
      <c r="J58" s="20">
        <v>21415.131099999995</v>
      </c>
      <c r="K58" s="20">
        <v>21282.576299999993</v>
      </c>
    </row>
    <row r="59" spans="1:11" ht="12.75">
      <c r="A59" s="15" t="s">
        <v>236</v>
      </c>
      <c r="B59" s="18"/>
      <c r="C59" s="35"/>
      <c r="D59" s="20">
        <v>59783.418600000005</v>
      </c>
      <c r="E59" s="20">
        <v>56737.5778</v>
      </c>
      <c r="F59" s="20">
        <v>56740.361000000004</v>
      </c>
      <c r="G59" s="20">
        <v>56732.04490000001</v>
      </c>
      <c r="H59" s="20">
        <v>54717.0253</v>
      </c>
      <c r="I59" s="20">
        <v>53068.4637</v>
      </c>
      <c r="J59" s="20">
        <v>52949.5055</v>
      </c>
      <c r="K59" s="20">
        <v>53293.5367</v>
      </c>
    </row>
    <row r="69" spans="2:3" ht="12.75">
      <c r="B69"/>
      <c r="C69" s="20"/>
    </row>
    <row r="70" spans="2:3" ht="12.75">
      <c r="B70"/>
      <c r="C70" s="20"/>
    </row>
    <row r="71" spans="2:3" ht="12.75">
      <c r="B71"/>
      <c r="C71" s="20"/>
    </row>
    <row r="72" spans="2:3" ht="12.75">
      <c r="B72"/>
      <c r="C72" s="20"/>
    </row>
    <row r="73" spans="2:3" ht="12.75">
      <c r="B73"/>
      <c r="C73" s="20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6">
      <selection activeCell="F6" sqref="F6"/>
    </sheetView>
  </sheetViews>
  <sheetFormatPr defaultColWidth="9.140625" defaultRowHeight="12.75"/>
  <cols>
    <col min="1" max="1" width="14.7109375" style="0" customWidth="1"/>
    <col min="2" max="2" width="15.7109375" style="0" customWidth="1"/>
  </cols>
  <sheetData>
    <row r="2" ht="12.75">
      <c r="A2" t="s">
        <v>226</v>
      </c>
    </row>
    <row r="3" ht="12.75">
      <c r="A3" t="s">
        <v>227</v>
      </c>
    </row>
    <row r="6" spans="1:3" ht="36">
      <c r="A6" s="60" t="s">
        <v>169</v>
      </c>
      <c r="B6" s="61" t="s">
        <v>232</v>
      </c>
      <c r="C6" s="60" t="s">
        <v>228</v>
      </c>
    </row>
    <row r="7" spans="1:3" ht="12.75">
      <c r="A7" t="s">
        <v>199</v>
      </c>
      <c r="B7" s="62">
        <v>343</v>
      </c>
      <c r="C7">
        <v>2000</v>
      </c>
    </row>
    <row r="8" spans="1:3" ht="12.75">
      <c r="A8" t="s">
        <v>195</v>
      </c>
      <c r="B8">
        <v>265</v>
      </c>
      <c r="C8" t="s">
        <v>229</v>
      </c>
    </row>
    <row r="9" spans="1:3" ht="12.75">
      <c r="A9" t="s">
        <v>190</v>
      </c>
      <c r="B9">
        <v>224</v>
      </c>
      <c r="C9" t="s">
        <v>229</v>
      </c>
    </row>
    <row r="10" spans="1:3" ht="12.75">
      <c r="A10" t="s">
        <v>189</v>
      </c>
      <c r="B10">
        <v>218</v>
      </c>
      <c r="C10">
        <v>1999</v>
      </c>
    </row>
    <row r="11" spans="1:3" ht="12.75">
      <c r="A11" t="s">
        <v>143</v>
      </c>
      <c r="B11">
        <v>164</v>
      </c>
      <c r="C11">
        <v>1995</v>
      </c>
    </row>
    <row r="12" spans="1:3" ht="12.75">
      <c r="A12" t="s">
        <v>197</v>
      </c>
      <c r="B12">
        <v>160</v>
      </c>
      <c r="C12">
        <v>2000</v>
      </c>
    </row>
    <row r="13" spans="1:3" ht="12.75">
      <c r="A13" t="s">
        <v>218</v>
      </c>
      <c r="B13">
        <v>149</v>
      </c>
      <c r="C13">
        <v>1997</v>
      </c>
    </row>
    <row r="14" spans="1:3" ht="12.75">
      <c r="A14" t="s">
        <v>194</v>
      </c>
      <c r="B14">
        <v>142.8</v>
      </c>
      <c r="C14">
        <v>1997</v>
      </c>
    </row>
    <row r="15" spans="1:3" ht="12.75">
      <c r="A15" t="s">
        <v>173</v>
      </c>
      <c r="B15">
        <v>140</v>
      </c>
      <c r="C15" t="s">
        <v>229</v>
      </c>
    </row>
    <row r="16" spans="1:3" ht="12.75">
      <c r="A16" t="s">
        <v>230</v>
      </c>
      <c r="B16">
        <v>135</v>
      </c>
      <c r="C16" t="s">
        <v>229</v>
      </c>
    </row>
    <row r="17" spans="1:3" ht="12.75">
      <c r="A17" t="s">
        <v>178</v>
      </c>
      <c r="B17">
        <v>132</v>
      </c>
      <c r="C17">
        <v>1999</v>
      </c>
    </row>
    <row r="18" spans="1:3" ht="12.75">
      <c r="A18" t="s">
        <v>181</v>
      </c>
      <c r="B18">
        <v>129</v>
      </c>
      <c r="C18" t="s">
        <v>229</v>
      </c>
    </row>
    <row r="19" spans="1:3" ht="12.75">
      <c r="A19" t="s">
        <v>164</v>
      </c>
      <c r="B19">
        <v>124</v>
      </c>
      <c r="C19">
        <v>1999</v>
      </c>
    </row>
    <row r="20" spans="1:3" ht="12.75">
      <c r="A20" t="s">
        <v>231</v>
      </c>
      <c r="B20">
        <v>121</v>
      </c>
      <c r="C20">
        <v>2000</v>
      </c>
    </row>
    <row r="21" spans="1:3" ht="12.75">
      <c r="A21" t="s">
        <v>174</v>
      </c>
      <c r="B21">
        <v>115</v>
      </c>
      <c r="C21" t="s">
        <v>229</v>
      </c>
    </row>
    <row r="22" spans="1:3" ht="12.75">
      <c r="A22" t="s">
        <v>179</v>
      </c>
      <c r="B22">
        <v>100</v>
      </c>
      <c r="C22" t="s">
        <v>229</v>
      </c>
    </row>
    <row r="23" spans="1:3" ht="12.75">
      <c r="A23" t="s">
        <v>161</v>
      </c>
      <c r="B23">
        <v>85</v>
      </c>
      <c r="C23" t="s">
        <v>229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2">
      <selection activeCell="I54" sqref="I54"/>
    </sheetView>
  </sheetViews>
  <sheetFormatPr defaultColWidth="9.140625" defaultRowHeight="12.75"/>
  <cols>
    <col min="1" max="1" width="14.140625" style="0" customWidth="1"/>
    <col min="2" max="2" width="17.57421875" style="19" customWidth="1"/>
  </cols>
  <sheetData>
    <row r="2" ht="12.75">
      <c r="A2" s="32" t="s">
        <v>200</v>
      </c>
    </row>
    <row r="3" ht="12.75">
      <c r="A3" s="32" t="s">
        <v>172</v>
      </c>
    </row>
    <row r="5" spans="1:10" ht="12.75">
      <c r="A5" s="16" t="s">
        <v>169</v>
      </c>
      <c r="B5" s="16" t="s">
        <v>201</v>
      </c>
      <c r="C5" s="16">
        <v>1990</v>
      </c>
      <c r="D5" s="16">
        <v>1995</v>
      </c>
      <c r="E5" s="16">
        <v>1996</v>
      </c>
      <c r="F5" s="16">
        <v>1997</v>
      </c>
      <c r="G5" s="16">
        <v>1998</v>
      </c>
      <c r="H5" s="16">
        <v>1999</v>
      </c>
      <c r="I5" s="16">
        <v>2000</v>
      </c>
      <c r="J5" s="16">
        <v>2001</v>
      </c>
    </row>
    <row r="6" spans="1:10" ht="12.75">
      <c r="A6" t="s">
        <v>175</v>
      </c>
      <c r="B6" s="19" t="s">
        <v>204</v>
      </c>
      <c r="C6" s="21">
        <v>8718</v>
      </c>
      <c r="D6" s="20">
        <v>8400</v>
      </c>
      <c r="E6" s="20">
        <v>8356</v>
      </c>
      <c r="F6" s="20">
        <v>8312.07</v>
      </c>
      <c r="G6" s="20">
        <v>8257</v>
      </c>
      <c r="H6" s="20">
        <v>8208</v>
      </c>
      <c r="I6" s="20">
        <v>8125</v>
      </c>
      <c r="J6" s="20">
        <v>7913</v>
      </c>
    </row>
    <row r="7" spans="1:10" ht="12.75">
      <c r="A7" t="s">
        <v>177</v>
      </c>
      <c r="B7" s="19" t="s">
        <v>204</v>
      </c>
      <c r="C7" s="21">
        <v>10363</v>
      </c>
      <c r="D7" s="20">
        <v>10331</v>
      </c>
      <c r="E7" s="20">
        <v>10315</v>
      </c>
      <c r="F7" s="20">
        <v>10300</v>
      </c>
      <c r="G7" s="20">
        <v>10300</v>
      </c>
      <c r="H7" s="20">
        <v>10300</v>
      </c>
      <c r="I7" s="20">
        <v>10300</v>
      </c>
      <c r="J7" s="20">
        <v>10200</v>
      </c>
    </row>
    <row r="8" spans="1:10" ht="12.75">
      <c r="A8" t="s">
        <v>179</v>
      </c>
      <c r="B8" s="19" t="s">
        <v>204</v>
      </c>
      <c r="C8" s="21">
        <v>1571</v>
      </c>
      <c r="D8" s="20">
        <v>1484</v>
      </c>
      <c r="E8" s="20">
        <v>1469</v>
      </c>
      <c r="F8" s="20">
        <v>1400</v>
      </c>
      <c r="G8" s="20">
        <v>1386.2</v>
      </c>
      <c r="H8" s="20">
        <v>1375.7</v>
      </c>
      <c r="I8" s="20">
        <v>1369.5</v>
      </c>
      <c r="J8" s="20">
        <v>1364</v>
      </c>
    </row>
    <row r="9" spans="1:10" ht="12.75">
      <c r="A9" t="s">
        <v>183</v>
      </c>
      <c r="B9" s="19" t="s">
        <v>204</v>
      </c>
      <c r="C9" s="21">
        <v>10365</v>
      </c>
      <c r="D9" s="20">
        <v>10230</v>
      </c>
      <c r="E9" s="20">
        <v>10193</v>
      </c>
      <c r="F9" s="20">
        <v>10155</v>
      </c>
      <c r="G9" s="20">
        <v>10114</v>
      </c>
      <c r="H9" s="20">
        <v>10068</v>
      </c>
      <c r="I9" s="20">
        <v>10222</v>
      </c>
      <c r="J9" s="20">
        <v>10187</v>
      </c>
    </row>
    <row r="10" spans="1:10" ht="12.75">
      <c r="A10" t="s">
        <v>187</v>
      </c>
      <c r="B10" s="19" t="s">
        <v>204</v>
      </c>
      <c r="C10" s="21">
        <v>2670.7</v>
      </c>
      <c r="D10" s="20">
        <v>2514.5</v>
      </c>
      <c r="E10" s="20">
        <v>2490.4</v>
      </c>
      <c r="F10" s="20">
        <v>2450</v>
      </c>
      <c r="G10" s="20">
        <v>2410</v>
      </c>
      <c r="H10" s="20">
        <v>2390</v>
      </c>
      <c r="I10" s="20">
        <v>2372</v>
      </c>
      <c r="J10" s="20">
        <v>2359</v>
      </c>
    </row>
    <row r="11" spans="1:10" ht="12.75">
      <c r="A11" t="s">
        <v>161</v>
      </c>
      <c r="B11" s="19" t="s">
        <v>204</v>
      </c>
      <c r="C11" s="21">
        <v>3722</v>
      </c>
      <c r="D11" s="20">
        <v>3715</v>
      </c>
      <c r="E11" s="20">
        <v>3709</v>
      </c>
      <c r="F11" s="20">
        <v>3580</v>
      </c>
      <c r="G11" s="20">
        <v>3555</v>
      </c>
      <c r="H11" s="20">
        <v>3531</v>
      </c>
      <c r="I11" s="20">
        <v>3506</v>
      </c>
      <c r="J11" s="20">
        <v>3482</v>
      </c>
    </row>
    <row r="12" spans="1:10" ht="12.75">
      <c r="A12" t="s">
        <v>164</v>
      </c>
      <c r="B12" s="19" t="s">
        <v>204</v>
      </c>
      <c r="C12" s="21">
        <v>38118.8</v>
      </c>
      <c r="D12" s="20">
        <v>38587.6</v>
      </c>
      <c r="E12" s="20">
        <v>38618</v>
      </c>
      <c r="F12" s="20">
        <v>38700</v>
      </c>
      <c r="G12" s="20">
        <v>38700</v>
      </c>
      <c r="H12" s="20">
        <v>38700</v>
      </c>
      <c r="I12" s="20">
        <v>38600</v>
      </c>
      <c r="J12" s="20">
        <v>38600</v>
      </c>
    </row>
    <row r="13" spans="1:10" ht="12.75">
      <c r="A13" t="s">
        <v>192</v>
      </c>
      <c r="B13" s="19" t="s">
        <v>204</v>
      </c>
      <c r="C13" s="21">
        <v>23207</v>
      </c>
      <c r="D13" s="20">
        <v>22681</v>
      </c>
      <c r="E13" s="20">
        <v>22608</v>
      </c>
      <c r="F13" s="20">
        <v>22600</v>
      </c>
      <c r="G13" s="20">
        <v>22500</v>
      </c>
      <c r="H13" s="20">
        <v>22500</v>
      </c>
      <c r="I13" s="20">
        <v>22400</v>
      </c>
      <c r="J13" s="20">
        <v>22400</v>
      </c>
    </row>
    <row r="14" spans="1:10" ht="12.75">
      <c r="A14" t="s">
        <v>193</v>
      </c>
      <c r="B14" s="19" t="s">
        <v>204</v>
      </c>
      <c r="C14">
        <v>5283</v>
      </c>
      <c r="D14" s="20">
        <v>5332</v>
      </c>
      <c r="E14" s="20">
        <v>5343</v>
      </c>
      <c r="F14" s="20">
        <v>5383.23</v>
      </c>
      <c r="G14" s="20">
        <v>5390.66</v>
      </c>
      <c r="H14" s="20">
        <v>5395.12</v>
      </c>
      <c r="I14" s="20">
        <v>5401</v>
      </c>
      <c r="J14" s="20">
        <v>5404</v>
      </c>
    </row>
    <row r="15" spans="1:10" ht="12.75">
      <c r="A15" t="s">
        <v>194</v>
      </c>
      <c r="B15" s="19" t="s">
        <v>204</v>
      </c>
      <c r="C15" s="21">
        <v>1998.1</v>
      </c>
      <c r="D15" s="20">
        <v>1990</v>
      </c>
      <c r="E15" s="20">
        <v>1991</v>
      </c>
      <c r="F15" s="20">
        <v>1985.96</v>
      </c>
      <c r="G15" s="20">
        <v>1982.6</v>
      </c>
      <c r="H15" s="20">
        <v>1985.5</v>
      </c>
      <c r="I15" s="20">
        <v>1989</v>
      </c>
      <c r="J15" s="20">
        <v>1992</v>
      </c>
    </row>
    <row r="16" spans="1:10" s="15" customFormat="1" ht="12.75">
      <c r="A16" s="15" t="s">
        <v>207</v>
      </c>
      <c r="B16" s="31"/>
      <c r="C16" s="22">
        <f>SUM(C6:C15)</f>
        <v>106016.6</v>
      </c>
      <c r="D16" s="22">
        <f aca="true" t="shared" si="0" ref="D16:J16">SUM(D6:D15)</f>
        <v>105265.1</v>
      </c>
      <c r="E16" s="22">
        <f t="shared" si="0"/>
        <v>105092.4</v>
      </c>
      <c r="F16" s="22">
        <f t="shared" si="0"/>
        <v>104866.26000000001</v>
      </c>
      <c r="G16" s="22">
        <f t="shared" si="0"/>
        <v>104595.46</v>
      </c>
      <c r="H16" s="22">
        <f t="shared" si="0"/>
        <v>104453.31999999999</v>
      </c>
      <c r="I16" s="22">
        <f t="shared" si="0"/>
        <v>104284.5</v>
      </c>
      <c r="J16" s="22">
        <f t="shared" si="0"/>
        <v>103901</v>
      </c>
    </row>
    <row r="17" spans="6:10" ht="12.75">
      <c r="F17" s="20"/>
      <c r="G17" s="20"/>
      <c r="H17" s="20"/>
      <c r="I17" s="20"/>
      <c r="J17" s="20"/>
    </row>
    <row r="18" spans="1:10" ht="12.75">
      <c r="A18" t="s">
        <v>176</v>
      </c>
      <c r="B18" s="19" t="s">
        <v>205</v>
      </c>
      <c r="C18" s="23">
        <v>681</v>
      </c>
      <c r="D18" s="20">
        <v>733</v>
      </c>
      <c r="E18" s="20">
        <v>740</v>
      </c>
      <c r="F18" s="20">
        <v>744</v>
      </c>
      <c r="G18" s="20">
        <v>749</v>
      </c>
      <c r="H18" s="20">
        <v>754</v>
      </c>
      <c r="I18" s="20">
        <v>757</v>
      </c>
      <c r="J18" s="20">
        <v>760.65</v>
      </c>
    </row>
    <row r="19" spans="1:10" ht="12.75">
      <c r="A19" t="s">
        <v>188</v>
      </c>
      <c r="B19" s="19" t="s">
        <v>205</v>
      </c>
      <c r="C19" s="23">
        <v>360</v>
      </c>
      <c r="D19" s="20">
        <v>371</v>
      </c>
      <c r="E19" s="20">
        <v>373</v>
      </c>
      <c r="F19" s="20">
        <v>383</v>
      </c>
      <c r="G19" s="20">
        <v>385</v>
      </c>
      <c r="H19" s="20">
        <v>388</v>
      </c>
      <c r="I19" s="20">
        <v>390</v>
      </c>
      <c r="J19" s="20">
        <v>395</v>
      </c>
    </row>
    <row r="20" spans="1:10" ht="12.75">
      <c r="A20" t="s">
        <v>198</v>
      </c>
      <c r="B20" s="19" t="s">
        <v>205</v>
      </c>
      <c r="C20" s="24">
        <v>56130</v>
      </c>
      <c r="D20" s="20">
        <v>60500</v>
      </c>
      <c r="E20" s="20">
        <v>61425</v>
      </c>
      <c r="F20" s="20">
        <v>64000</v>
      </c>
      <c r="G20" s="20">
        <v>65200</v>
      </c>
      <c r="H20" s="20">
        <v>66300</v>
      </c>
      <c r="I20" s="20">
        <v>67400</v>
      </c>
      <c r="J20" s="20">
        <v>68500</v>
      </c>
    </row>
    <row r="21" spans="1:10" s="15" customFormat="1" ht="12.75">
      <c r="A21" s="15" t="s">
        <v>208</v>
      </c>
      <c r="B21" s="31"/>
      <c r="C21" s="22">
        <f>SUM(C18:C20)</f>
        <v>57171</v>
      </c>
      <c r="D21" s="22">
        <f aca="true" t="shared" si="1" ref="D21:J21">SUM(D18:D20)</f>
        <v>61604</v>
      </c>
      <c r="E21" s="22">
        <f t="shared" si="1"/>
        <v>62538</v>
      </c>
      <c r="F21" s="22">
        <f t="shared" si="1"/>
        <v>65127</v>
      </c>
      <c r="G21" s="22">
        <f t="shared" si="1"/>
        <v>66334</v>
      </c>
      <c r="H21" s="22">
        <f t="shared" si="1"/>
        <v>67442</v>
      </c>
      <c r="I21" s="22">
        <f t="shared" si="1"/>
        <v>68547</v>
      </c>
      <c r="J21" s="22">
        <f t="shared" si="1"/>
        <v>69655.65</v>
      </c>
    </row>
    <row r="22" spans="2:10" s="15" customFormat="1" ht="12.75">
      <c r="B22" s="31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t="s">
        <v>173</v>
      </c>
      <c r="B23" s="19" t="s">
        <v>203</v>
      </c>
      <c r="C23" s="25">
        <v>7725.7</v>
      </c>
      <c r="D23" s="26">
        <v>8047</v>
      </c>
      <c r="E23" s="26">
        <v>8059</v>
      </c>
      <c r="F23" s="20">
        <v>8072.18</v>
      </c>
      <c r="G23" s="20">
        <v>8078.45</v>
      </c>
      <c r="H23" s="20">
        <v>8092.25</v>
      </c>
      <c r="I23" s="20">
        <v>8110.24</v>
      </c>
      <c r="J23" s="20">
        <v>8132</v>
      </c>
    </row>
    <row r="24" spans="1:10" ht="12.75">
      <c r="A24" t="s">
        <v>174</v>
      </c>
      <c r="B24" s="19" t="s">
        <v>203</v>
      </c>
      <c r="C24" s="25">
        <v>9967.4</v>
      </c>
      <c r="D24" s="26">
        <v>10136.8</v>
      </c>
      <c r="E24" s="26">
        <v>10157</v>
      </c>
      <c r="F24" s="20">
        <v>10200</v>
      </c>
      <c r="G24" s="20">
        <v>10200</v>
      </c>
      <c r="H24" s="20">
        <v>10200</v>
      </c>
      <c r="I24" s="20">
        <v>10300</v>
      </c>
      <c r="J24" s="20">
        <v>10300</v>
      </c>
    </row>
    <row r="25" spans="1:10" ht="12.75">
      <c r="A25" t="s">
        <v>178</v>
      </c>
      <c r="B25" s="19" t="s">
        <v>203</v>
      </c>
      <c r="C25" s="25">
        <v>5140</v>
      </c>
      <c r="D25" s="26">
        <v>5228</v>
      </c>
      <c r="E25" s="26">
        <v>5262</v>
      </c>
      <c r="F25" s="20">
        <v>5284.22</v>
      </c>
      <c r="G25" s="20">
        <v>5301</v>
      </c>
      <c r="H25" s="20">
        <v>5319</v>
      </c>
      <c r="I25" s="20">
        <v>5340</v>
      </c>
      <c r="J25" s="20">
        <v>5359</v>
      </c>
    </row>
    <row r="26" spans="1:10" ht="12.75">
      <c r="A26" t="s">
        <v>180</v>
      </c>
      <c r="B26" s="19" t="s">
        <v>203</v>
      </c>
      <c r="C26" s="25">
        <v>4986</v>
      </c>
      <c r="D26" s="26">
        <v>5108</v>
      </c>
      <c r="E26" s="27">
        <v>5125</v>
      </c>
      <c r="F26" s="20">
        <v>5139.84</v>
      </c>
      <c r="G26" s="20">
        <v>5153</v>
      </c>
      <c r="H26" s="20">
        <v>5165</v>
      </c>
      <c r="I26" s="20">
        <v>5172</v>
      </c>
      <c r="J26" s="20">
        <v>5188</v>
      </c>
    </row>
    <row r="27" spans="1:10" ht="12.75">
      <c r="A27" t="s">
        <v>181</v>
      </c>
      <c r="B27" s="19" t="s">
        <v>203</v>
      </c>
      <c r="C27" s="25">
        <v>79433</v>
      </c>
      <c r="D27" s="26">
        <v>81642</v>
      </c>
      <c r="E27" s="26">
        <v>81912</v>
      </c>
      <c r="F27" s="20">
        <v>82100</v>
      </c>
      <c r="G27" s="20">
        <v>82000</v>
      </c>
      <c r="H27" s="20">
        <v>82100</v>
      </c>
      <c r="I27" s="20">
        <v>82200</v>
      </c>
      <c r="J27" s="20">
        <v>82300</v>
      </c>
    </row>
    <row r="28" spans="1:10" s="15" customFormat="1" ht="12.75">
      <c r="A28" s="15" t="s">
        <v>184</v>
      </c>
      <c r="B28" s="31" t="s">
        <v>203</v>
      </c>
      <c r="C28" s="22">
        <v>254.8</v>
      </c>
      <c r="D28" s="22">
        <v>268</v>
      </c>
      <c r="E28" s="22">
        <v>270</v>
      </c>
      <c r="F28" s="22">
        <v>272</v>
      </c>
      <c r="G28" s="22">
        <v>274</v>
      </c>
      <c r="H28" s="22">
        <v>277.5</v>
      </c>
      <c r="I28" s="22">
        <v>280</v>
      </c>
      <c r="J28" s="22">
        <v>282</v>
      </c>
    </row>
    <row r="29" spans="1:10" ht="12.75">
      <c r="A29" t="s">
        <v>185</v>
      </c>
      <c r="B29" s="19" t="s">
        <v>203</v>
      </c>
      <c r="C29">
        <v>3505.8</v>
      </c>
      <c r="D29">
        <v>3602</v>
      </c>
      <c r="E29">
        <v>3632</v>
      </c>
      <c r="F29" s="20">
        <v>3670</v>
      </c>
      <c r="G29" s="20">
        <v>3712</v>
      </c>
      <c r="H29" s="20">
        <v>3752</v>
      </c>
      <c r="I29" s="20">
        <v>3794</v>
      </c>
      <c r="J29" s="20">
        <v>3839</v>
      </c>
    </row>
    <row r="30" spans="1:10" ht="12.75">
      <c r="A30" t="s">
        <v>218</v>
      </c>
      <c r="B30" s="19" t="s">
        <v>203</v>
      </c>
      <c r="C30" s="25">
        <v>381.9</v>
      </c>
      <c r="D30" s="26">
        <v>409.5</v>
      </c>
      <c r="E30" s="26">
        <v>415.55</v>
      </c>
      <c r="F30" s="20">
        <v>421.5</v>
      </c>
      <c r="G30" s="20">
        <v>426.6</v>
      </c>
      <c r="H30" s="20">
        <v>432</v>
      </c>
      <c r="I30" s="20">
        <v>438</v>
      </c>
      <c r="J30" s="20">
        <v>441</v>
      </c>
    </row>
    <row r="31" spans="1:10" ht="12.75">
      <c r="A31" t="s">
        <v>189</v>
      </c>
      <c r="B31" s="19" t="s">
        <v>203</v>
      </c>
      <c r="C31" s="25">
        <v>14952</v>
      </c>
      <c r="D31" s="26">
        <v>15460</v>
      </c>
      <c r="E31" s="26">
        <v>15517</v>
      </c>
      <c r="F31" s="20">
        <v>15600</v>
      </c>
      <c r="G31" s="20">
        <v>15700</v>
      </c>
      <c r="H31" s="20">
        <v>15800</v>
      </c>
      <c r="I31" s="20">
        <v>15900</v>
      </c>
      <c r="J31" s="20">
        <v>16000</v>
      </c>
    </row>
    <row r="32" spans="1:10" ht="12.75">
      <c r="A32" t="s">
        <v>190</v>
      </c>
      <c r="B32" s="19" t="s">
        <v>203</v>
      </c>
      <c r="C32" s="25">
        <v>4241.5</v>
      </c>
      <c r="D32" s="26">
        <v>4360</v>
      </c>
      <c r="E32" s="26">
        <v>4381</v>
      </c>
      <c r="F32" s="20">
        <v>4404.1</v>
      </c>
      <c r="G32" s="20">
        <v>4432</v>
      </c>
      <c r="H32" s="20">
        <v>4460</v>
      </c>
      <c r="I32" s="20">
        <v>4491</v>
      </c>
      <c r="J32" s="20">
        <v>4513</v>
      </c>
    </row>
    <row r="33" spans="1:10" ht="12.75">
      <c r="A33" t="s">
        <v>196</v>
      </c>
      <c r="B33" s="19" t="s">
        <v>203</v>
      </c>
      <c r="C33" s="25">
        <v>8559</v>
      </c>
      <c r="D33" s="26">
        <v>8831</v>
      </c>
      <c r="E33" s="26">
        <v>8843</v>
      </c>
      <c r="F33" s="20">
        <v>8849.44</v>
      </c>
      <c r="G33" s="20">
        <v>8851.8</v>
      </c>
      <c r="H33" s="20">
        <v>8857.4</v>
      </c>
      <c r="I33" s="20">
        <v>8869</v>
      </c>
      <c r="J33" s="20">
        <v>8894</v>
      </c>
    </row>
    <row r="34" spans="1:10" ht="12.75">
      <c r="A34" t="s">
        <v>197</v>
      </c>
      <c r="B34" s="19" t="s">
        <v>203</v>
      </c>
      <c r="C34" s="25">
        <v>7088</v>
      </c>
      <c r="D34" s="26">
        <v>7088</v>
      </c>
      <c r="E34" s="26">
        <v>7088</v>
      </c>
      <c r="F34" s="20">
        <v>7088</v>
      </c>
      <c r="G34" s="20">
        <v>7110</v>
      </c>
      <c r="H34" s="20">
        <v>7140</v>
      </c>
      <c r="I34" s="20">
        <v>7180</v>
      </c>
      <c r="J34" s="20">
        <v>7231</v>
      </c>
    </row>
    <row r="35" spans="1:10" ht="12.75">
      <c r="A35" t="s">
        <v>199</v>
      </c>
      <c r="B35" s="19" t="s">
        <v>203</v>
      </c>
      <c r="C35" s="25">
        <v>57561</v>
      </c>
      <c r="D35" s="26">
        <v>58606</v>
      </c>
      <c r="E35" s="26">
        <v>58802</v>
      </c>
      <c r="F35" s="20">
        <v>58400</v>
      </c>
      <c r="G35" s="20">
        <v>58500</v>
      </c>
      <c r="H35" s="20">
        <v>58600</v>
      </c>
      <c r="I35" s="20">
        <v>58700</v>
      </c>
      <c r="J35" s="20">
        <v>58800</v>
      </c>
    </row>
    <row r="36" spans="1:10" s="15" customFormat="1" ht="12.75">
      <c r="A36" s="15" t="s">
        <v>210</v>
      </c>
      <c r="B36" s="31"/>
      <c r="C36" s="58">
        <f>SUM(C23:C35)</f>
        <v>203796.1</v>
      </c>
      <c r="D36" s="58">
        <f aca="true" t="shared" si="2" ref="D36:J36">SUM(D23:D35)</f>
        <v>208786.3</v>
      </c>
      <c r="E36" s="58">
        <f t="shared" si="2"/>
        <v>209463.55</v>
      </c>
      <c r="F36" s="58">
        <f t="shared" si="2"/>
        <v>209501.28</v>
      </c>
      <c r="G36" s="58">
        <f t="shared" si="2"/>
        <v>209738.84999999998</v>
      </c>
      <c r="H36" s="58">
        <f t="shared" si="2"/>
        <v>210195.15</v>
      </c>
      <c r="I36" s="58">
        <f t="shared" si="2"/>
        <v>210774.24</v>
      </c>
      <c r="J36" s="58">
        <f t="shared" si="2"/>
        <v>211279</v>
      </c>
    </row>
    <row r="37" spans="3:10" ht="12.75">
      <c r="C37" s="25"/>
      <c r="D37" s="26"/>
      <c r="E37" s="26"/>
      <c r="F37" s="26"/>
      <c r="G37" s="26"/>
      <c r="H37" s="26"/>
      <c r="I37" s="20"/>
      <c r="J37" s="20"/>
    </row>
    <row r="38" spans="1:10" ht="12.75">
      <c r="A38" t="s">
        <v>182</v>
      </c>
      <c r="B38" s="19" t="s">
        <v>206</v>
      </c>
      <c r="C38">
        <v>10161</v>
      </c>
      <c r="D38">
        <v>10458</v>
      </c>
      <c r="E38">
        <v>10475</v>
      </c>
      <c r="F38">
        <v>10500</v>
      </c>
      <c r="G38">
        <v>10500</v>
      </c>
      <c r="H38">
        <v>10500</v>
      </c>
      <c r="I38">
        <v>10600</v>
      </c>
      <c r="J38">
        <v>10600</v>
      </c>
    </row>
    <row r="39" spans="1:10" ht="12.75">
      <c r="A39" t="s">
        <v>186</v>
      </c>
      <c r="B39" s="19" t="s">
        <v>206</v>
      </c>
      <c r="C39">
        <v>56719</v>
      </c>
      <c r="D39">
        <v>57204</v>
      </c>
      <c r="E39">
        <v>57380</v>
      </c>
      <c r="F39">
        <v>57500</v>
      </c>
      <c r="G39">
        <v>57600</v>
      </c>
      <c r="H39">
        <v>57600</v>
      </c>
      <c r="I39">
        <v>57700</v>
      </c>
      <c r="J39">
        <v>57900</v>
      </c>
    </row>
    <row r="40" spans="1:10" ht="12.75">
      <c r="A40" t="s">
        <v>191</v>
      </c>
      <c r="B40" s="19" t="s">
        <v>206</v>
      </c>
      <c r="C40">
        <v>9896</v>
      </c>
      <c r="D40">
        <v>9927</v>
      </c>
      <c r="E40">
        <v>9930</v>
      </c>
      <c r="F40">
        <v>9945</v>
      </c>
      <c r="G40">
        <v>9968</v>
      </c>
      <c r="H40">
        <v>9989</v>
      </c>
      <c r="I40">
        <v>10000</v>
      </c>
      <c r="J40">
        <v>10000</v>
      </c>
    </row>
    <row r="41" spans="1:10" ht="12.75">
      <c r="A41" t="s">
        <v>195</v>
      </c>
      <c r="B41" s="19" t="s">
        <v>206</v>
      </c>
      <c r="C41">
        <v>38836</v>
      </c>
      <c r="D41">
        <v>39210</v>
      </c>
      <c r="E41">
        <v>39371</v>
      </c>
      <c r="F41">
        <v>39700</v>
      </c>
      <c r="G41">
        <v>39900</v>
      </c>
      <c r="H41">
        <v>40200</v>
      </c>
      <c r="I41">
        <v>40500</v>
      </c>
      <c r="J41">
        <v>41100</v>
      </c>
    </row>
    <row r="42" spans="1:10" ht="12.75">
      <c r="A42" t="s">
        <v>143</v>
      </c>
      <c r="B42" s="19" t="s">
        <v>206</v>
      </c>
      <c r="C42">
        <v>56735</v>
      </c>
      <c r="D42">
        <v>57847.2</v>
      </c>
      <c r="E42">
        <v>58029.4</v>
      </c>
      <c r="F42">
        <v>58200</v>
      </c>
      <c r="G42">
        <v>58400</v>
      </c>
      <c r="H42">
        <v>58600</v>
      </c>
      <c r="I42">
        <v>58900</v>
      </c>
      <c r="J42">
        <v>59200</v>
      </c>
    </row>
    <row r="43" spans="1:10" s="15" customFormat="1" ht="12.75">
      <c r="A43" s="15" t="s">
        <v>209</v>
      </c>
      <c r="B43" s="31"/>
      <c r="C43" s="15">
        <f>SUM(C38:C42)</f>
        <v>172347</v>
      </c>
      <c r="D43" s="15">
        <f aca="true" t="shared" si="3" ref="D43:J43">SUM(D38:D42)</f>
        <v>174646.2</v>
      </c>
      <c r="E43" s="15">
        <f t="shared" si="3"/>
        <v>175185.4</v>
      </c>
      <c r="F43" s="15">
        <f t="shared" si="3"/>
        <v>175845</v>
      </c>
      <c r="G43" s="15">
        <f t="shared" si="3"/>
        <v>176368</v>
      </c>
      <c r="H43" s="15">
        <f t="shared" si="3"/>
        <v>176889</v>
      </c>
      <c r="I43" s="15">
        <f t="shared" si="3"/>
        <v>177700</v>
      </c>
      <c r="J43" s="15">
        <f t="shared" si="3"/>
        <v>178800</v>
      </c>
    </row>
    <row r="44" spans="2:10" s="15" customFormat="1" ht="12.75">
      <c r="B44" s="31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63" t="s">
        <v>233</v>
      </c>
      <c r="B45" s="31"/>
      <c r="C45" s="22">
        <v>539330.7</v>
      </c>
      <c r="D45" s="22">
        <v>550301.6</v>
      </c>
      <c r="E45" s="22">
        <v>552279.35</v>
      </c>
      <c r="F45" s="22">
        <v>555384.54</v>
      </c>
      <c r="G45" s="22">
        <v>557022.31</v>
      </c>
      <c r="H45" s="22">
        <v>559011.47</v>
      </c>
      <c r="I45" s="22">
        <v>561183.74</v>
      </c>
      <c r="J45" s="22">
        <v>563648.65</v>
      </c>
    </row>
    <row r="49" spans="3:10" ht="12.75">
      <c r="C49" s="16">
        <v>1990</v>
      </c>
      <c r="D49" s="16">
        <v>1995</v>
      </c>
      <c r="E49" s="16">
        <v>1996</v>
      </c>
      <c r="F49" s="16">
        <v>1997</v>
      </c>
      <c r="G49" s="16">
        <v>1998</v>
      </c>
      <c r="H49" s="16">
        <v>1999</v>
      </c>
      <c r="I49" s="16">
        <v>2000</v>
      </c>
      <c r="J49" s="16">
        <v>2001</v>
      </c>
    </row>
    <row r="50" spans="1:10" ht="12.75">
      <c r="A50" t="s">
        <v>207</v>
      </c>
      <c r="C50" s="20">
        <v>106016.6</v>
      </c>
      <c r="D50" s="20">
        <v>105265.1</v>
      </c>
      <c r="E50" s="20">
        <v>105092.4</v>
      </c>
      <c r="F50" s="20">
        <v>104911.26</v>
      </c>
      <c r="G50" s="20">
        <v>104581.46</v>
      </c>
      <c r="H50" s="20">
        <v>104485.32</v>
      </c>
      <c r="I50" s="20">
        <v>104162.5</v>
      </c>
      <c r="J50" s="20">
        <v>103914</v>
      </c>
    </row>
    <row r="51" spans="1:10" ht="12.75">
      <c r="A51" t="s">
        <v>208</v>
      </c>
      <c r="C51" s="20">
        <v>57171</v>
      </c>
      <c r="D51" s="20">
        <v>61604</v>
      </c>
      <c r="E51" s="20">
        <v>62538</v>
      </c>
      <c r="F51" s="20">
        <v>65127</v>
      </c>
      <c r="G51" s="20">
        <v>66334</v>
      </c>
      <c r="H51" s="20">
        <v>67442</v>
      </c>
      <c r="I51" s="20">
        <v>68547</v>
      </c>
      <c r="J51" s="20">
        <v>69655.65</v>
      </c>
    </row>
    <row r="52" spans="1:10" ht="12.75">
      <c r="A52" t="s">
        <v>210</v>
      </c>
      <c r="C52" s="20">
        <v>203796.1</v>
      </c>
      <c r="D52" s="20">
        <v>208786.3</v>
      </c>
      <c r="E52" s="20">
        <v>209463.55</v>
      </c>
      <c r="F52" s="20">
        <v>209501.28</v>
      </c>
      <c r="G52" s="20">
        <v>209738.85</v>
      </c>
      <c r="H52" s="20">
        <v>210195.15</v>
      </c>
      <c r="I52" s="20">
        <v>210774.24</v>
      </c>
      <c r="J52" s="20">
        <v>211279</v>
      </c>
    </row>
    <row r="53" spans="1:10" ht="12.75">
      <c r="A53" t="s">
        <v>209</v>
      </c>
      <c r="C53" s="20">
        <v>172347</v>
      </c>
      <c r="D53" s="20">
        <v>174646.2</v>
      </c>
      <c r="E53" s="20">
        <v>175185.4</v>
      </c>
      <c r="F53" s="20">
        <v>175845</v>
      </c>
      <c r="G53" s="20">
        <v>176368</v>
      </c>
      <c r="H53" s="20">
        <v>176889</v>
      </c>
      <c r="I53" s="20">
        <v>177700</v>
      </c>
      <c r="J53" s="20">
        <v>178800</v>
      </c>
    </row>
    <row r="54" spans="1:10" s="15" customFormat="1" ht="12.75">
      <c r="A54" s="15" t="s">
        <v>233</v>
      </c>
      <c r="B54" s="31"/>
      <c r="C54" s="22">
        <f>SUM(C50:C53)</f>
        <v>539330.7</v>
      </c>
      <c r="D54" s="22">
        <f aca="true" t="shared" si="4" ref="D54:J54">SUM(D50:D53)</f>
        <v>550301.6000000001</v>
      </c>
      <c r="E54" s="22">
        <f t="shared" si="4"/>
        <v>552279.35</v>
      </c>
      <c r="F54" s="22">
        <f t="shared" si="4"/>
        <v>555384.54</v>
      </c>
      <c r="G54" s="22">
        <f t="shared" si="4"/>
        <v>557022.31</v>
      </c>
      <c r="H54" s="22">
        <f t="shared" si="4"/>
        <v>559011.47</v>
      </c>
      <c r="I54" s="22">
        <f t="shared" si="4"/>
        <v>561183.74</v>
      </c>
      <c r="J54" s="22">
        <f t="shared" si="4"/>
        <v>563648.65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workbookViewId="0" topLeftCell="A1">
      <selection activeCell="M38" sqref="M38"/>
    </sheetView>
  </sheetViews>
  <sheetFormatPr defaultColWidth="9.140625" defaultRowHeight="12.75"/>
  <cols>
    <col min="1" max="1" width="23.00390625" style="0" customWidth="1"/>
    <col min="2" max="16384" width="11.421875" style="0" customWidth="1"/>
  </cols>
  <sheetData>
    <row r="1" spans="1:16" ht="25.5">
      <c r="A1" s="6" t="s">
        <v>105</v>
      </c>
      <c r="B1" s="2" t="s">
        <v>102</v>
      </c>
      <c r="C1" s="7" t="s">
        <v>103</v>
      </c>
      <c r="D1" s="7" t="s">
        <v>104</v>
      </c>
      <c r="E1" s="7">
        <v>2001</v>
      </c>
      <c r="F1" s="7">
        <v>2000</v>
      </c>
      <c r="G1" s="7">
        <v>1999</v>
      </c>
      <c r="H1" s="7">
        <v>1998</v>
      </c>
      <c r="I1" s="7">
        <v>1997</v>
      </c>
      <c r="J1" s="7">
        <v>1996</v>
      </c>
      <c r="K1" s="7">
        <v>1995</v>
      </c>
      <c r="L1" s="7">
        <v>1990</v>
      </c>
      <c r="M1" s="8">
        <v>1985</v>
      </c>
      <c r="N1" s="8">
        <v>1980</v>
      </c>
      <c r="O1" s="8">
        <v>1975</v>
      </c>
      <c r="P1" s="8">
        <v>1970</v>
      </c>
    </row>
    <row r="2" spans="1:16" ht="12.75">
      <c r="A2" s="3" t="s">
        <v>69</v>
      </c>
      <c r="B2" s="1" t="str">
        <f>MID(A2,1,2)</f>
        <v>be</v>
      </c>
      <c r="C2">
        <v>9664.96</v>
      </c>
      <c r="D2">
        <v>-4.47</v>
      </c>
      <c r="E2" s="4">
        <f>+$C2+$D2*E$1</f>
        <v>720.4899999999998</v>
      </c>
      <c r="F2" s="4">
        <f aca="true" t="shared" si="0" ref="F2:I3">+$C2+$D2*F$1</f>
        <v>724.9599999999991</v>
      </c>
      <c r="G2" s="4">
        <f t="shared" si="0"/>
        <v>729.4300000000003</v>
      </c>
      <c r="H2" s="4">
        <v>729.81</v>
      </c>
      <c r="I2" s="4">
        <v>746.05</v>
      </c>
      <c r="J2" s="4">
        <v>739.81</v>
      </c>
      <c r="K2" s="4">
        <v>746.79</v>
      </c>
      <c r="L2" s="4">
        <f>+$C2+$D2*L$1</f>
        <v>769.6599999999999</v>
      </c>
      <c r="M2" s="10"/>
      <c r="N2" s="10"/>
      <c r="O2" s="11"/>
      <c r="P2" s="11"/>
    </row>
    <row r="3" spans="1:16" ht="12.75">
      <c r="A3" s="3" t="s">
        <v>70</v>
      </c>
      <c r="B3" s="1" t="str">
        <f aca="true" t="shared" si="1" ref="B3:B34">MID(A3,1,2)</f>
        <v>dk</v>
      </c>
      <c r="C3">
        <v>26339.5332</v>
      </c>
      <c r="D3">
        <v>-12.9516</v>
      </c>
      <c r="E3" s="4">
        <f>+$C3+$D3*E$1</f>
        <v>423.38160000000425</v>
      </c>
      <c r="F3" s="4">
        <f t="shared" si="0"/>
        <v>436.3332000000046</v>
      </c>
      <c r="G3" s="4">
        <f t="shared" si="0"/>
        <v>449.2848000000049</v>
      </c>
      <c r="H3" s="4">
        <f t="shared" si="0"/>
        <v>462.23640000000523</v>
      </c>
      <c r="I3" s="4">
        <f t="shared" si="0"/>
        <v>475.1880000000019</v>
      </c>
      <c r="J3" s="4">
        <v>514</v>
      </c>
      <c r="K3" s="4">
        <v>470</v>
      </c>
      <c r="L3" s="4">
        <v>571</v>
      </c>
      <c r="M3" s="11"/>
      <c r="N3" s="11">
        <v>700</v>
      </c>
      <c r="O3" s="11">
        <v>700</v>
      </c>
      <c r="P3" s="11"/>
    </row>
    <row r="4" spans="1:16" ht="12.75">
      <c r="A4" s="3" t="s">
        <v>101</v>
      </c>
      <c r="B4" s="1" t="str">
        <f t="shared" si="1"/>
        <v>de</v>
      </c>
      <c r="E4" s="9">
        <f>+H4</f>
        <v>5557</v>
      </c>
      <c r="F4" s="9">
        <f>+H4</f>
        <v>5557</v>
      </c>
      <c r="G4" s="9">
        <f>+H4</f>
        <v>5557</v>
      </c>
      <c r="H4" s="4">
        <v>5557</v>
      </c>
      <c r="I4" s="9">
        <f>+J4</f>
        <v>5810</v>
      </c>
      <c r="J4" s="9">
        <f>+K4</f>
        <v>5810</v>
      </c>
      <c r="K4" s="4">
        <v>5810</v>
      </c>
      <c r="L4" s="9">
        <f>+K4</f>
        <v>5810</v>
      </c>
      <c r="M4" s="10"/>
      <c r="N4" s="10"/>
      <c r="O4" s="10"/>
      <c r="P4" s="10"/>
    </row>
    <row r="5" spans="1:16" ht="12.75">
      <c r="A5" s="3" t="s">
        <v>71</v>
      </c>
      <c r="B5" s="1" t="str">
        <f t="shared" si="1"/>
        <v>gr</v>
      </c>
      <c r="C5">
        <v>-16117</v>
      </c>
      <c r="D5">
        <v>8.4904</v>
      </c>
      <c r="E5" s="4">
        <f>+$C5+$D5*E$1</f>
        <v>872.290399999998</v>
      </c>
      <c r="F5" s="4">
        <f aca="true" t="shared" si="2" ref="F5:L7">+$C5+$D5*F$1</f>
        <v>863.7999999999993</v>
      </c>
      <c r="G5" s="4">
        <f t="shared" si="2"/>
        <v>855.3095999999969</v>
      </c>
      <c r="H5" s="4">
        <f t="shared" si="2"/>
        <v>846.8191999999981</v>
      </c>
      <c r="I5" s="4">
        <v>861.4</v>
      </c>
      <c r="J5" s="4">
        <f t="shared" si="2"/>
        <v>829.8383999999969</v>
      </c>
      <c r="K5" s="4">
        <f t="shared" si="2"/>
        <v>821.3479999999981</v>
      </c>
      <c r="L5" s="4">
        <f t="shared" si="2"/>
        <v>778.895999999997</v>
      </c>
      <c r="M5" s="11">
        <v>656</v>
      </c>
      <c r="N5" s="11">
        <v>750</v>
      </c>
      <c r="O5" s="11">
        <v>585</v>
      </c>
      <c r="P5" s="11"/>
    </row>
    <row r="6" spans="1:16" ht="12.75">
      <c r="A6" s="3" t="s">
        <v>72</v>
      </c>
      <c r="B6" s="1" t="str">
        <f t="shared" si="1"/>
        <v>es</v>
      </c>
      <c r="C6">
        <v>359457.563</v>
      </c>
      <c r="D6">
        <v>-177.7782</v>
      </c>
      <c r="E6" s="9">
        <v>3839.71</v>
      </c>
      <c r="F6" s="4">
        <v>3839.71</v>
      </c>
      <c r="G6" s="4">
        <v>3676.8</v>
      </c>
      <c r="H6" s="4">
        <f t="shared" si="2"/>
        <v>4256.719400000002</v>
      </c>
      <c r="I6" s="4">
        <v>5392.9</v>
      </c>
      <c r="J6" s="4">
        <f t="shared" si="2"/>
        <v>4612.275800000003</v>
      </c>
      <c r="K6" s="4">
        <v>4295.6</v>
      </c>
      <c r="L6" s="4">
        <f t="shared" si="2"/>
        <v>5678.945000000007</v>
      </c>
      <c r="M6" s="11">
        <v>5350</v>
      </c>
      <c r="N6" s="11">
        <v>4700</v>
      </c>
      <c r="O6" s="11"/>
      <c r="P6" s="11">
        <v>2900</v>
      </c>
    </row>
    <row r="7" spans="1:16" ht="12.75">
      <c r="A7" s="3" t="s">
        <v>73</v>
      </c>
      <c r="B7" s="1" t="str">
        <f t="shared" si="1"/>
        <v>fr</v>
      </c>
      <c r="C7">
        <v>55276.6211</v>
      </c>
      <c r="D7">
        <v>-24.72</v>
      </c>
      <c r="E7" s="4">
        <f>+$C7+$D7*E$1</f>
        <v>5811.9010999999955</v>
      </c>
      <c r="F7" s="4">
        <f>+$C7+$D7*F$1</f>
        <v>5836.621099999997</v>
      </c>
      <c r="G7" s="4">
        <v>5898</v>
      </c>
      <c r="H7" s="4">
        <v>5863</v>
      </c>
      <c r="I7" s="4">
        <v>5890</v>
      </c>
      <c r="J7" s="4">
        <f t="shared" si="2"/>
        <v>5935.501100000001</v>
      </c>
      <c r="K7" s="4">
        <f t="shared" si="2"/>
        <v>5960.2211000000025</v>
      </c>
      <c r="L7" s="4">
        <v>6091</v>
      </c>
      <c r="M7" s="11">
        <v>5904</v>
      </c>
      <c r="N7" s="11"/>
      <c r="O7" s="11"/>
      <c r="P7" s="11"/>
    </row>
    <row r="8" spans="1:16" ht="12.75">
      <c r="A8" s="3" t="s">
        <v>74</v>
      </c>
      <c r="B8" s="1" t="str">
        <f t="shared" si="1"/>
        <v>ie</v>
      </c>
      <c r="E8" s="9"/>
      <c r="F8" s="9"/>
      <c r="G8" s="9"/>
      <c r="H8" s="9"/>
      <c r="I8" s="9"/>
      <c r="J8" s="9"/>
      <c r="K8" s="9"/>
      <c r="L8" s="9"/>
      <c r="M8" s="10"/>
      <c r="N8" s="11">
        <v>364</v>
      </c>
      <c r="O8" s="11"/>
      <c r="P8" s="11"/>
    </row>
    <row r="9" spans="1:16" ht="12.75">
      <c r="A9" s="3" t="s">
        <v>75</v>
      </c>
      <c r="B9" s="1" t="str">
        <f t="shared" si="1"/>
        <v>it</v>
      </c>
      <c r="E9" s="9">
        <f>+H9</f>
        <v>10116</v>
      </c>
      <c r="F9" s="9">
        <f>+E9</f>
        <v>10116</v>
      </c>
      <c r="G9" s="9">
        <f>+F9</f>
        <v>10116</v>
      </c>
      <c r="H9" s="4">
        <v>10116</v>
      </c>
      <c r="I9" s="9">
        <f>+H9</f>
        <v>10116</v>
      </c>
      <c r="J9" s="9">
        <f>+I9</f>
        <v>10116</v>
      </c>
      <c r="K9" s="9">
        <f>+J9</f>
        <v>10116</v>
      </c>
      <c r="L9" s="9">
        <f>+K9</f>
        <v>10116</v>
      </c>
      <c r="M9" s="11"/>
      <c r="N9" s="11">
        <v>7980.4</v>
      </c>
      <c r="O9" s="11"/>
      <c r="P9" s="11"/>
    </row>
    <row r="10" spans="1:16" ht="12.75">
      <c r="A10" s="3" t="s">
        <v>76</v>
      </c>
      <c r="B10" s="1" t="str">
        <f t="shared" si="1"/>
        <v>lu</v>
      </c>
      <c r="E10" s="9">
        <f>+F10</f>
        <v>37.72</v>
      </c>
      <c r="F10" s="9">
        <f>+G10</f>
        <v>37.72</v>
      </c>
      <c r="G10" s="4">
        <v>37.72</v>
      </c>
      <c r="H10" s="9">
        <f>+I10</f>
        <v>33.3</v>
      </c>
      <c r="I10" s="9">
        <f>+J10</f>
        <v>33.3</v>
      </c>
      <c r="J10" s="9">
        <f>+K10</f>
        <v>33.3</v>
      </c>
      <c r="K10" s="4">
        <v>33.3</v>
      </c>
      <c r="L10" s="9">
        <f>+K10</f>
        <v>33.3</v>
      </c>
      <c r="M10" s="11"/>
      <c r="N10" s="11"/>
      <c r="O10" s="11"/>
      <c r="P10" s="11"/>
    </row>
    <row r="11" spans="1:16" ht="12.75">
      <c r="A11" s="3" t="s">
        <v>77</v>
      </c>
      <c r="B11" s="1" t="str">
        <f t="shared" si="1"/>
        <v>nl</v>
      </c>
      <c r="C11">
        <v>5384.918</v>
      </c>
      <c r="D11">
        <v>-2.0689</v>
      </c>
      <c r="E11" s="4">
        <f>+$C11+$D11*E$1</f>
        <v>1245.0490999999993</v>
      </c>
      <c r="F11" s="4">
        <f>+$C11+$D11*F$1</f>
        <v>1247.1179999999995</v>
      </c>
      <c r="G11" s="4">
        <v>1263</v>
      </c>
      <c r="H11" s="4">
        <v>1242</v>
      </c>
      <c r="I11" s="4">
        <v>1257</v>
      </c>
      <c r="J11" s="4">
        <v>1267</v>
      </c>
      <c r="K11" s="4">
        <v>1229</v>
      </c>
      <c r="L11" s="5">
        <v>1277</v>
      </c>
      <c r="M11" s="12">
        <v>1155</v>
      </c>
      <c r="N11" s="12">
        <v>1033</v>
      </c>
      <c r="O11" s="12">
        <v>1096</v>
      </c>
      <c r="P11" s="12">
        <v>943</v>
      </c>
    </row>
    <row r="12" spans="1:16" ht="12.75">
      <c r="A12" s="3" t="s">
        <v>78</v>
      </c>
      <c r="B12" s="1" t="str">
        <f t="shared" si="1"/>
        <v>at</v>
      </c>
      <c r="C12">
        <v>2497.3525</v>
      </c>
      <c r="D12">
        <v>-0.9466</v>
      </c>
      <c r="E12" s="4">
        <f aca="true" t="shared" si="3" ref="E12:H14">+$C12+$D12*E$1</f>
        <v>603.2058999999999</v>
      </c>
      <c r="F12" s="4">
        <f t="shared" si="3"/>
        <v>604.1524999999999</v>
      </c>
      <c r="G12" s="4">
        <f t="shared" si="3"/>
        <v>605.0990999999999</v>
      </c>
      <c r="H12" s="4">
        <f t="shared" si="3"/>
        <v>606.0456999999999</v>
      </c>
      <c r="I12" s="4">
        <v>604.33</v>
      </c>
      <c r="J12" s="4">
        <v>609.49</v>
      </c>
      <c r="K12" s="4">
        <v>611.08</v>
      </c>
      <c r="L12" s="4">
        <v>612.9</v>
      </c>
      <c r="M12" s="11">
        <v>597.19</v>
      </c>
      <c r="N12" s="11">
        <v>558.21</v>
      </c>
      <c r="O12" s="11"/>
      <c r="P12" s="11"/>
    </row>
    <row r="13" spans="1:16" ht="12.75">
      <c r="A13" s="3" t="s">
        <v>79</v>
      </c>
      <c r="B13" s="1" t="str">
        <f t="shared" si="1"/>
        <v>pt</v>
      </c>
      <c r="E13" s="9"/>
      <c r="F13" s="9"/>
      <c r="G13" s="9"/>
      <c r="H13" s="9"/>
      <c r="I13" s="9"/>
      <c r="J13" s="9"/>
      <c r="K13" s="9"/>
      <c r="L13" s="9"/>
      <c r="M13" s="10"/>
      <c r="N13" s="11">
        <v>442</v>
      </c>
      <c r="O13" s="11"/>
      <c r="P13" s="11"/>
    </row>
    <row r="14" spans="1:16" ht="12.75">
      <c r="A14" s="3" t="s">
        <v>80</v>
      </c>
      <c r="B14" s="1" t="str">
        <f t="shared" si="1"/>
        <v>fi</v>
      </c>
      <c r="C14">
        <v>4607.6885</v>
      </c>
      <c r="D14">
        <v>-2.1016</v>
      </c>
      <c r="E14" s="4">
        <f t="shared" si="3"/>
        <v>402.3869000000004</v>
      </c>
      <c r="F14" s="4">
        <f t="shared" si="3"/>
        <v>404.4885000000004</v>
      </c>
      <c r="G14" s="4">
        <v>404</v>
      </c>
      <c r="H14" s="4">
        <v>404</v>
      </c>
      <c r="I14" s="4">
        <v>416</v>
      </c>
      <c r="J14" s="4">
        <v>419</v>
      </c>
      <c r="K14" s="4">
        <v>412</v>
      </c>
      <c r="L14" s="4">
        <v>424</v>
      </c>
      <c r="M14" s="11">
        <v>409</v>
      </c>
      <c r="N14" s="11">
        <v>389</v>
      </c>
      <c r="O14" s="11">
        <v>381</v>
      </c>
      <c r="P14" s="11">
        <v>293</v>
      </c>
    </row>
    <row r="15" spans="1:16" ht="12.75">
      <c r="A15" s="3" t="s">
        <v>81</v>
      </c>
      <c r="B15" s="1" t="str">
        <f t="shared" si="1"/>
        <v>se</v>
      </c>
      <c r="C15">
        <v>12270.9561</v>
      </c>
      <c r="D15">
        <v>-5.6783</v>
      </c>
      <c r="E15" s="9">
        <v>923</v>
      </c>
      <c r="F15" s="4">
        <v>923</v>
      </c>
      <c r="G15" s="4">
        <v>923</v>
      </c>
      <c r="H15" s="4">
        <v>923</v>
      </c>
      <c r="I15" s="4">
        <v>923</v>
      </c>
      <c r="J15" s="4">
        <v>937</v>
      </c>
      <c r="K15" s="4">
        <v>937</v>
      </c>
      <c r="L15" s="4">
        <v>977</v>
      </c>
      <c r="M15" s="11">
        <v>973</v>
      </c>
      <c r="N15" s="11">
        <v>955</v>
      </c>
      <c r="O15" s="11">
        <v>986</v>
      </c>
      <c r="P15" s="12">
        <v>904</v>
      </c>
    </row>
    <row r="16" spans="1:17" ht="12.75">
      <c r="A16" s="3" t="s">
        <v>82</v>
      </c>
      <c r="B16" s="1" t="str">
        <f t="shared" si="1"/>
        <v>uk</v>
      </c>
      <c r="C16">
        <v>809705.563</v>
      </c>
      <c r="D16">
        <v>-402.2843</v>
      </c>
      <c r="E16" s="9">
        <v>6250.31</v>
      </c>
      <c r="F16" s="4">
        <v>6250.31</v>
      </c>
      <c r="G16" s="4">
        <v>6185.86</v>
      </c>
      <c r="H16" s="4">
        <v>7221.19</v>
      </c>
      <c r="I16" s="4">
        <v>7251.54</v>
      </c>
      <c r="J16" s="4">
        <v>7462</v>
      </c>
      <c r="K16" s="4">
        <v>7432.22</v>
      </c>
      <c r="L16" s="4">
        <v>7781.8</v>
      </c>
      <c r="M16" s="11">
        <v>7142.7</v>
      </c>
      <c r="N16" s="11">
        <v>6974.7</v>
      </c>
      <c r="O16" s="11">
        <v>6626</v>
      </c>
      <c r="P16" s="11">
        <v>5084</v>
      </c>
      <c r="Q16" s="4"/>
    </row>
    <row r="17" spans="1:16" ht="12.75">
      <c r="A17" s="3" t="s">
        <v>83</v>
      </c>
      <c r="B17" s="1" t="str">
        <f t="shared" si="1"/>
        <v>is</v>
      </c>
      <c r="C17">
        <v>2716.6428</v>
      </c>
      <c r="D17">
        <v>-1.3214</v>
      </c>
      <c r="E17" s="4">
        <v>74</v>
      </c>
      <c r="F17" s="4">
        <v>74</v>
      </c>
      <c r="G17" s="4">
        <v>74</v>
      </c>
      <c r="H17" s="4">
        <v>75</v>
      </c>
      <c r="I17" s="4">
        <v>77</v>
      </c>
      <c r="J17" s="4">
        <v>79</v>
      </c>
      <c r="K17" s="4">
        <v>82</v>
      </c>
      <c r="L17" s="4">
        <f>+$C17+$D17*L$1</f>
        <v>87.0568000000003</v>
      </c>
      <c r="M17" s="11">
        <v>96</v>
      </c>
      <c r="N17" s="11">
        <v>92</v>
      </c>
      <c r="O17" s="11"/>
      <c r="P17" s="11"/>
    </row>
    <row r="18" spans="1:16" ht="12.75">
      <c r="A18" s="3" t="s">
        <v>84</v>
      </c>
      <c r="B18" s="1" t="str">
        <f t="shared" si="1"/>
        <v>no</v>
      </c>
      <c r="C18">
        <v>-7852.3335</v>
      </c>
      <c r="D18">
        <v>4.3333</v>
      </c>
      <c r="E18" s="4">
        <f aca="true" t="shared" si="4" ref="E18:K18">+$C18+$D18*E$1</f>
        <v>818.5998000000009</v>
      </c>
      <c r="F18" s="4">
        <f t="shared" si="4"/>
        <v>814.2665000000006</v>
      </c>
      <c r="G18" s="4">
        <v>768</v>
      </c>
      <c r="H18" s="4">
        <f t="shared" si="4"/>
        <v>805.5999000000002</v>
      </c>
      <c r="I18" s="4">
        <f t="shared" si="4"/>
        <v>801.2666000000017</v>
      </c>
      <c r="J18" s="4">
        <v>860</v>
      </c>
      <c r="K18" s="4">
        <f t="shared" si="4"/>
        <v>792.6000000000013</v>
      </c>
      <c r="L18" s="4">
        <v>750</v>
      </c>
      <c r="M18" s="11">
        <v>538</v>
      </c>
      <c r="N18" s="11"/>
      <c r="O18" s="11"/>
      <c r="P18" s="11"/>
    </row>
    <row r="19" spans="1:16" ht="12.75">
      <c r="A19" s="3" t="s">
        <v>85</v>
      </c>
      <c r="B19" s="1" t="str">
        <f t="shared" si="1"/>
        <v>ch</v>
      </c>
      <c r="C19">
        <v>21269.5977</v>
      </c>
      <c r="D19">
        <v>-10.1159</v>
      </c>
      <c r="E19" s="9">
        <v>1061</v>
      </c>
      <c r="F19" s="4">
        <v>1061</v>
      </c>
      <c r="G19" s="4">
        <v>1057.2</v>
      </c>
      <c r="H19" s="4">
        <v>1062.8</v>
      </c>
      <c r="I19" s="4">
        <v>1055.5</v>
      </c>
      <c r="J19" s="4">
        <v>1051.9</v>
      </c>
      <c r="K19" s="4">
        <v>1067.5</v>
      </c>
      <c r="L19" s="4">
        <v>1162</v>
      </c>
      <c r="M19" s="11">
        <v>1143</v>
      </c>
      <c r="N19" s="11">
        <v>1103</v>
      </c>
      <c r="O19" s="11">
        <v>1129</v>
      </c>
      <c r="P19" s="11">
        <v>1140</v>
      </c>
    </row>
    <row r="20" spans="1:16" ht="12.75">
      <c r="A20" s="3" t="s">
        <v>86</v>
      </c>
      <c r="B20" s="1" t="str">
        <f t="shared" si="1"/>
        <v>bg</v>
      </c>
      <c r="C20">
        <v>92772.5938</v>
      </c>
      <c r="D20">
        <v>-45.8354</v>
      </c>
      <c r="E20" s="4">
        <v>1075.44</v>
      </c>
      <c r="F20" s="4">
        <v>1177.97</v>
      </c>
      <c r="G20" s="4">
        <v>1204.14</v>
      </c>
      <c r="H20" s="4">
        <v>1186.35</v>
      </c>
      <c r="I20" s="4">
        <v>1164.87</v>
      </c>
      <c r="J20" s="4">
        <v>1242.68</v>
      </c>
      <c r="K20" s="4">
        <v>1201.37</v>
      </c>
      <c r="L20" s="4">
        <v>1662.15</v>
      </c>
      <c r="M20" s="11"/>
      <c r="N20" s="11"/>
      <c r="O20" s="11"/>
      <c r="P20" s="11"/>
    </row>
    <row r="21" spans="1:16" ht="12.75">
      <c r="A21" s="3" t="s">
        <v>87</v>
      </c>
      <c r="B21" s="1" t="str">
        <f t="shared" si="1"/>
        <v>cy</v>
      </c>
      <c r="E21" s="9">
        <f>+F21</f>
        <v>39</v>
      </c>
      <c r="F21" s="4">
        <v>39</v>
      </c>
      <c r="G21" s="9">
        <f>+H21</f>
        <v>80</v>
      </c>
      <c r="H21" s="4">
        <v>80</v>
      </c>
      <c r="I21" s="9">
        <f>+H21</f>
        <v>80</v>
      </c>
      <c r="J21" s="9">
        <f>+H21</f>
        <v>80</v>
      </c>
      <c r="K21" s="9">
        <f>+H21</f>
        <v>80</v>
      </c>
      <c r="L21" s="9">
        <f>+H21</f>
        <v>80</v>
      </c>
      <c r="M21" s="11"/>
      <c r="N21" s="11"/>
      <c r="O21" s="11"/>
      <c r="P21" s="11"/>
    </row>
    <row r="22" spans="1:16" ht="12.75">
      <c r="A22" s="3" t="s">
        <v>88</v>
      </c>
      <c r="B22" s="1" t="str">
        <f t="shared" si="1"/>
        <v>cz</v>
      </c>
      <c r="C22">
        <v>90787.8203</v>
      </c>
      <c r="D22">
        <v>-44.9976</v>
      </c>
      <c r="E22" s="4">
        <v>776.9</v>
      </c>
      <c r="F22" s="4">
        <v>807.9</v>
      </c>
      <c r="G22" s="4">
        <v>830.1</v>
      </c>
      <c r="H22" s="4">
        <v>859.7</v>
      </c>
      <c r="I22" s="4">
        <v>916</v>
      </c>
      <c r="J22" s="4">
        <v>974</v>
      </c>
      <c r="K22" s="4">
        <v>987</v>
      </c>
      <c r="L22" s="4">
        <v>1269</v>
      </c>
      <c r="M22" s="11">
        <v>1181</v>
      </c>
      <c r="N22" s="11">
        <v>1014</v>
      </c>
      <c r="O22" s="11"/>
      <c r="P22" s="11"/>
    </row>
    <row r="23" spans="1:16" ht="12.75">
      <c r="A23" s="3" t="s">
        <v>89</v>
      </c>
      <c r="B23" s="1" t="str">
        <f t="shared" si="1"/>
        <v>ee</v>
      </c>
      <c r="C23">
        <v>25910.5703</v>
      </c>
      <c r="D23">
        <v>-12.92</v>
      </c>
      <c r="E23" s="9">
        <v>71.46</v>
      </c>
      <c r="F23" s="4">
        <v>71.46</v>
      </c>
      <c r="G23" s="4">
        <v>81.7</v>
      </c>
      <c r="H23" s="4">
        <v>97.3</v>
      </c>
      <c r="I23" s="4">
        <f>+$C23+$D23*I$1</f>
        <v>109.3302999999978</v>
      </c>
      <c r="J23" s="4">
        <f>+$C23+$D23*J$1</f>
        <v>122.2502999999997</v>
      </c>
      <c r="K23" s="4">
        <f>+$C23+$D23*K$1</f>
        <v>135.17029999999795</v>
      </c>
      <c r="L23" s="4">
        <f>+$C23+$D23*L$1</f>
        <v>199.77030000000013</v>
      </c>
      <c r="M23" s="11"/>
      <c r="N23" s="11"/>
      <c r="O23" s="11"/>
      <c r="P23" s="11"/>
    </row>
    <row r="24" spans="1:16" ht="12.75">
      <c r="A24" s="3" t="s">
        <v>90</v>
      </c>
      <c r="B24" s="1" t="str">
        <f t="shared" si="1"/>
        <v>hu</v>
      </c>
      <c r="C24">
        <v>25251.5801</v>
      </c>
      <c r="D24">
        <v>-12.2657</v>
      </c>
      <c r="E24" s="9">
        <v>746.4</v>
      </c>
      <c r="F24" s="4">
        <v>746.4</v>
      </c>
      <c r="G24" s="4">
        <v>723.2</v>
      </c>
      <c r="H24" s="4">
        <v>719.9</v>
      </c>
      <c r="I24" s="4">
        <v>743.6</v>
      </c>
      <c r="J24" s="4">
        <v>775.9</v>
      </c>
      <c r="K24" s="4">
        <v>795.9</v>
      </c>
      <c r="L24" s="4">
        <f>+$C24+$D24*L$1</f>
        <v>842.837099999997</v>
      </c>
      <c r="M24" s="11"/>
      <c r="N24" s="11"/>
      <c r="O24" s="11"/>
      <c r="P24" s="11"/>
    </row>
    <row r="25" spans="1:16" ht="12.75">
      <c r="A25" s="3" t="s">
        <v>91</v>
      </c>
      <c r="B25" s="1" t="str">
        <f t="shared" si="1"/>
        <v>lt</v>
      </c>
      <c r="E25" s="4">
        <v>127</v>
      </c>
      <c r="F25" s="9">
        <v>127</v>
      </c>
      <c r="G25" s="9">
        <v>127</v>
      </c>
      <c r="H25" s="9">
        <v>127</v>
      </c>
      <c r="I25" s="9">
        <v>127</v>
      </c>
      <c r="J25" s="9">
        <v>127</v>
      </c>
      <c r="K25" s="9">
        <v>127</v>
      </c>
      <c r="L25" s="9">
        <v>127</v>
      </c>
      <c r="M25" s="11"/>
      <c r="N25" s="11"/>
      <c r="O25" s="11"/>
      <c r="P25" s="11"/>
    </row>
    <row r="26" spans="1:16" ht="12.75">
      <c r="A26" s="3" t="s">
        <v>92</v>
      </c>
      <c r="B26" s="1" t="str">
        <f t="shared" si="1"/>
        <v>lv</v>
      </c>
      <c r="C26">
        <v>2286.7334</v>
      </c>
      <c r="D26">
        <v>-1.133</v>
      </c>
      <c r="E26" s="4">
        <v>17.13</v>
      </c>
      <c r="F26" s="4">
        <v>22.73</v>
      </c>
      <c r="G26" s="4">
        <v>23.91</v>
      </c>
      <c r="H26" s="4">
        <v>22.8</v>
      </c>
      <c r="I26" s="4">
        <v>22.76</v>
      </c>
      <c r="J26" s="4">
        <f>+$C26+$D26*J$1</f>
        <v>25.265400000000227</v>
      </c>
      <c r="K26" s="4">
        <f>+$C26+$D26*K$1</f>
        <v>26.398400000000038</v>
      </c>
      <c r="L26" s="4">
        <f>+$C26+$D26*L$1</f>
        <v>32.0634</v>
      </c>
      <c r="M26" s="11"/>
      <c r="N26" s="11"/>
      <c r="O26" s="11"/>
      <c r="P26" s="11"/>
    </row>
    <row r="27" spans="1:16" ht="12.75">
      <c r="A27" s="3" t="s">
        <v>93</v>
      </c>
      <c r="B27" s="1" t="str">
        <f t="shared" si="1"/>
        <v>mt</v>
      </c>
      <c r="C27">
        <v>189.3757</v>
      </c>
      <c r="D27">
        <v>-0.0845</v>
      </c>
      <c r="E27" s="4">
        <f>+$C27+$D27*E$1</f>
        <v>20.291199999999975</v>
      </c>
      <c r="F27" s="4">
        <f>+$C27+$D27*F$1</f>
        <v>20.375699999999995</v>
      </c>
      <c r="G27" s="4">
        <f>+$C27+$D27*G$1</f>
        <v>20.460199999999986</v>
      </c>
      <c r="H27" s="4">
        <f>+$C27+$D27*H$1</f>
        <v>20.544699999999978</v>
      </c>
      <c r="I27" s="4">
        <v>20.4</v>
      </c>
      <c r="J27" s="4">
        <v>21.5</v>
      </c>
      <c r="K27" s="4">
        <v>20.3</v>
      </c>
      <c r="L27" s="4">
        <v>21.3</v>
      </c>
      <c r="M27" s="11">
        <v>21.7</v>
      </c>
      <c r="N27" s="11">
        <v>19.9</v>
      </c>
      <c r="O27" s="11">
        <v>17.9</v>
      </c>
      <c r="P27" s="11">
        <v>16</v>
      </c>
    </row>
    <row r="28" spans="1:16" ht="12.75">
      <c r="A28" s="3" t="s">
        <v>94</v>
      </c>
      <c r="B28" s="1" t="str">
        <f t="shared" si="1"/>
        <v>pl</v>
      </c>
      <c r="C28">
        <v>131492.328</v>
      </c>
      <c r="D28">
        <v>-64.6381</v>
      </c>
      <c r="E28" s="4">
        <v>2217.5</v>
      </c>
      <c r="F28" s="4">
        <v>2350.1</v>
      </c>
      <c r="G28" s="4">
        <v>2392.5</v>
      </c>
      <c r="H28" s="4">
        <v>2189</v>
      </c>
      <c r="I28" s="4">
        <v>2292</v>
      </c>
      <c r="J28" s="4">
        <v>2377.5</v>
      </c>
      <c r="K28" s="4">
        <v>2457.1</v>
      </c>
      <c r="L28" s="4">
        <v>3004.6</v>
      </c>
      <c r="M28" s="11">
        <v>2925.9</v>
      </c>
      <c r="N28" s="11">
        <v>2722.6</v>
      </c>
      <c r="O28" s="11">
        <v>2066.5</v>
      </c>
      <c r="P28" s="11">
        <v>1500.5</v>
      </c>
    </row>
    <row r="29" spans="1:16" ht="12.75">
      <c r="A29" s="3" t="s">
        <v>95</v>
      </c>
      <c r="B29" s="1" t="str">
        <f t="shared" si="1"/>
        <v>ro</v>
      </c>
      <c r="C29">
        <v>127776.492</v>
      </c>
      <c r="D29">
        <v>-62.5595</v>
      </c>
      <c r="E29" s="4">
        <v>2462</v>
      </c>
      <c r="F29" s="4">
        <v>2609</v>
      </c>
      <c r="G29" s="4">
        <v>2770</v>
      </c>
      <c r="H29" s="4">
        <v>2800</v>
      </c>
      <c r="I29" s="4">
        <v>2950</v>
      </c>
      <c r="J29" s="4">
        <v>2920</v>
      </c>
      <c r="K29" s="4">
        <v>3080</v>
      </c>
      <c r="L29" s="4">
        <v>3170</v>
      </c>
      <c r="M29" s="11">
        <v>2610</v>
      </c>
      <c r="N29" s="11">
        <v>2190</v>
      </c>
      <c r="O29" s="11">
        <v>1950</v>
      </c>
      <c r="P29" s="11"/>
    </row>
    <row r="30" spans="1:16" ht="12.75">
      <c r="A30" s="3" t="s">
        <v>96</v>
      </c>
      <c r="B30" s="1" t="str">
        <f t="shared" si="1"/>
        <v>si</v>
      </c>
      <c r="C30">
        <v>7436.792</v>
      </c>
      <c r="D30">
        <v>-3.6008</v>
      </c>
      <c r="E30" s="9">
        <v>219.65</v>
      </c>
      <c r="F30" s="4">
        <v>219.65</v>
      </c>
      <c r="G30" s="4">
        <v>240.75</v>
      </c>
      <c r="H30" s="4">
        <v>242.91</v>
      </c>
      <c r="I30" s="4">
        <v>253.61</v>
      </c>
      <c r="J30" s="4">
        <v>258.15</v>
      </c>
      <c r="K30" s="4">
        <v>259.68</v>
      </c>
      <c r="L30" s="4">
        <v>262.14</v>
      </c>
      <c r="M30" s="11">
        <v>244.69</v>
      </c>
      <c r="N30" s="11">
        <v>203.86</v>
      </c>
      <c r="O30" s="11"/>
      <c r="P30" s="11"/>
    </row>
    <row r="31" spans="1:16" ht="12.75">
      <c r="A31" s="3" t="s">
        <v>97</v>
      </c>
      <c r="B31" s="1" t="str">
        <f t="shared" si="1"/>
        <v>sk</v>
      </c>
      <c r="C31">
        <v>45621.8047</v>
      </c>
      <c r="D31">
        <v>-22.6052</v>
      </c>
      <c r="E31" s="4">
        <v>394.71</v>
      </c>
      <c r="F31" s="4">
        <v>423.44</v>
      </c>
      <c r="G31" s="4">
        <v>431</v>
      </c>
      <c r="H31" s="4">
        <v>452</v>
      </c>
      <c r="I31" s="4">
        <v>465</v>
      </c>
      <c r="J31" s="4">
        <v>492</v>
      </c>
      <c r="K31" s="4">
        <v>531</v>
      </c>
      <c r="L31" s="4">
        <v>644</v>
      </c>
      <c r="M31" s="11">
        <v>584</v>
      </c>
      <c r="N31" s="11">
        <v>502</v>
      </c>
      <c r="O31" s="11"/>
      <c r="P31" s="11"/>
    </row>
    <row r="32" spans="1:16" ht="12.75">
      <c r="A32" s="3" t="s">
        <v>98</v>
      </c>
      <c r="B32" s="1" t="str">
        <f t="shared" si="1"/>
        <v>tr</v>
      </c>
      <c r="E32" s="5"/>
      <c r="F32" s="5"/>
      <c r="G32" s="9"/>
      <c r="H32" s="5"/>
      <c r="I32" s="5"/>
      <c r="J32" s="5"/>
      <c r="K32" s="5"/>
      <c r="L32" s="5"/>
      <c r="M32" s="11"/>
      <c r="N32" s="11"/>
      <c r="O32" s="11"/>
      <c r="P32" s="11"/>
    </row>
    <row r="33" spans="1:16" ht="12.75">
      <c r="A33" s="3" t="s">
        <v>99</v>
      </c>
      <c r="B33" s="1" t="str">
        <f t="shared" si="1"/>
        <v>hr</v>
      </c>
      <c r="E33" s="9"/>
      <c r="F33" s="4"/>
      <c r="G33" s="4"/>
      <c r="H33" s="4"/>
      <c r="I33" s="4"/>
      <c r="J33" s="4"/>
      <c r="K33" s="4"/>
      <c r="L33" s="4"/>
      <c r="M33" s="11"/>
      <c r="N33" s="11"/>
      <c r="O33" s="11"/>
      <c r="P33" s="11"/>
    </row>
    <row r="34" spans="1:16" ht="23.25" customHeight="1">
      <c r="A34" s="3" t="s">
        <v>100</v>
      </c>
      <c r="B34" s="1" t="str">
        <f t="shared" si="1"/>
        <v>mk</v>
      </c>
      <c r="C34" s="13"/>
      <c r="D34" s="14"/>
      <c r="E34" s="4">
        <v>205.7</v>
      </c>
      <c r="F34" s="4">
        <v>204.7</v>
      </c>
      <c r="G34" s="4">
        <v>201.9</v>
      </c>
      <c r="H34" s="4">
        <v>203.3</v>
      </c>
      <c r="I34" s="4">
        <v>199</v>
      </c>
      <c r="J34" s="4">
        <v>200.52</v>
      </c>
      <c r="K34" s="4">
        <v>204.04</v>
      </c>
      <c r="L34" s="4">
        <v>196.59</v>
      </c>
      <c r="M34" s="11">
        <v>175.86</v>
      </c>
      <c r="N34" s="11">
        <v>115.19</v>
      </c>
      <c r="O34" s="11"/>
      <c r="P34" s="11"/>
    </row>
  </sheetData>
  <conditionalFormatting sqref="C11:C33 C2:C9 C34:D34 D2:D33 M2:P34">
    <cfRule type="cellIs" priority="1" dxfId="0" operator="equal" stopIfTrue="1">
      <formula>""""""</formula>
    </cfRule>
  </conditionalFormatting>
  <conditionalFormatting sqref="C10">
    <cfRule type="cellIs" priority="2" dxfId="0" operator="equal" stopIfTrue="1">
      <formula>+$D2*E$1+$C2</formula>
    </cfRule>
  </conditionalFormatting>
  <conditionalFormatting sqref="J25:L26 I2:L24 I25:I34 E2:H34">
    <cfRule type="cellIs" priority="3" dxfId="0" operator="equal" stopIfTrue="1">
      <formula>+$C2+$D2*E$1</formula>
    </cfRule>
  </conditionalFormatting>
  <conditionalFormatting sqref="J27:L34">
    <cfRule type="cellIs" priority="4" dxfId="0" operator="equal" stopIfTrue="1">
      <formula>+$C28+$D28*J$1</formula>
    </cfRule>
  </conditionalFormatting>
  <hyperlinks>
    <hyperlink ref="L11" r:id="rId1" display="footnote__e"/>
    <hyperlink ref="M11" r:id="rId2" display="footnote__e"/>
    <hyperlink ref="N11" r:id="rId3" display="footnote__e"/>
    <hyperlink ref="O11" r:id="rId4" display="footnote__e"/>
    <hyperlink ref="P11" r:id="rId5" display="footnote__e"/>
  </hyperlinks>
  <printOptions/>
  <pageMargins left="0.75" right="0.75" top="1" bottom="1" header="0" footer="0"/>
  <pageSetup horizontalDpi="600" verticalDpi="600" orientation="portrait" paperSize="9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1">
      <selection activeCell="A38" sqref="A3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4" spans="1:3" ht="12.75">
      <c r="A4" t="s">
        <v>3</v>
      </c>
      <c r="B4" t="s">
        <v>4</v>
      </c>
      <c r="C4" t="s">
        <v>5</v>
      </c>
    </row>
    <row r="5" spans="1:3" ht="12.75">
      <c r="A5" t="s">
        <v>6</v>
      </c>
      <c r="B5" t="s">
        <v>7</v>
      </c>
      <c r="C5" t="s">
        <v>8</v>
      </c>
    </row>
    <row r="6" spans="1:3" ht="12.75">
      <c r="A6" t="s">
        <v>9</v>
      </c>
      <c r="B6" t="s">
        <v>10</v>
      </c>
      <c r="C6" t="s">
        <v>11</v>
      </c>
    </row>
    <row r="7" spans="1:3" ht="12.75">
      <c r="A7" t="s">
        <v>12</v>
      </c>
      <c r="B7" t="s">
        <v>13</v>
      </c>
      <c r="C7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3" spans="2:10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</row>
    <row r="14" ht="12.75">
      <c r="A14" t="s">
        <v>28</v>
      </c>
    </row>
    <row r="15" spans="1:10" ht="12.75">
      <c r="A15" t="s">
        <v>29</v>
      </c>
      <c r="C15" t="s">
        <v>30</v>
      </c>
      <c r="D15">
        <v>746.79</v>
      </c>
      <c r="E15">
        <v>739.81</v>
      </c>
      <c r="F15">
        <v>746.05</v>
      </c>
      <c r="G15">
        <v>729.81</v>
      </c>
      <c r="H15" t="s">
        <v>30</v>
      </c>
      <c r="I15" t="s">
        <v>30</v>
      </c>
      <c r="J15" t="s">
        <v>30</v>
      </c>
    </row>
    <row r="16" spans="1:10" ht="12.75">
      <c r="A16" t="s">
        <v>31</v>
      </c>
      <c r="C16">
        <v>571</v>
      </c>
      <c r="D16">
        <v>470</v>
      </c>
      <c r="E16">
        <v>514</v>
      </c>
      <c r="F16" t="s">
        <v>30</v>
      </c>
      <c r="G16" t="s">
        <v>30</v>
      </c>
      <c r="H16" t="s">
        <v>30</v>
      </c>
      <c r="I16" t="s">
        <v>30</v>
      </c>
      <c r="J16" t="s">
        <v>30</v>
      </c>
    </row>
    <row r="17" spans="1:10" ht="12.75">
      <c r="A17" t="s">
        <v>32</v>
      </c>
      <c r="C17" t="s">
        <v>30</v>
      </c>
      <c r="D17">
        <v>5810</v>
      </c>
      <c r="E17" t="s">
        <v>30</v>
      </c>
      <c r="F17" t="s">
        <v>30</v>
      </c>
      <c r="G17">
        <v>5557</v>
      </c>
      <c r="H17" t="s">
        <v>30</v>
      </c>
      <c r="I17" t="s">
        <v>30</v>
      </c>
      <c r="J17" t="s">
        <v>30</v>
      </c>
    </row>
    <row r="18" spans="1:10" ht="12.75">
      <c r="A18" t="s">
        <v>33</v>
      </c>
      <c r="C18" t="s">
        <v>30</v>
      </c>
      <c r="D18" t="s">
        <v>30</v>
      </c>
      <c r="E18" t="s">
        <v>30</v>
      </c>
      <c r="F18">
        <v>861.4</v>
      </c>
      <c r="G18" t="s">
        <v>30</v>
      </c>
      <c r="H18" t="s">
        <v>30</v>
      </c>
      <c r="I18" t="s">
        <v>30</v>
      </c>
      <c r="J18" t="s">
        <v>30</v>
      </c>
    </row>
    <row r="19" spans="1:10" ht="12.75">
      <c r="A19" t="s">
        <v>34</v>
      </c>
      <c r="C19" t="s">
        <v>30</v>
      </c>
      <c r="D19">
        <v>4295.6</v>
      </c>
      <c r="E19" t="s">
        <v>30</v>
      </c>
      <c r="F19">
        <v>5392.9</v>
      </c>
      <c r="G19" t="s">
        <v>30</v>
      </c>
      <c r="H19">
        <v>3676.8</v>
      </c>
      <c r="I19">
        <v>3839.71</v>
      </c>
      <c r="J19" t="s">
        <v>30</v>
      </c>
    </row>
    <row r="20" spans="1:10" ht="12.75">
      <c r="A20" t="s">
        <v>35</v>
      </c>
      <c r="C20">
        <v>6091</v>
      </c>
      <c r="D20" t="s">
        <v>30</v>
      </c>
      <c r="E20" t="s">
        <v>30</v>
      </c>
      <c r="F20">
        <v>5890</v>
      </c>
      <c r="G20">
        <v>5863</v>
      </c>
      <c r="H20">
        <v>5898</v>
      </c>
      <c r="I20" t="s">
        <v>30</v>
      </c>
      <c r="J20" t="s">
        <v>30</v>
      </c>
    </row>
    <row r="21" spans="1:10" ht="12.75">
      <c r="A21" t="s">
        <v>36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</row>
    <row r="22" spans="1:10" ht="12.75">
      <c r="A22" t="s">
        <v>37</v>
      </c>
      <c r="C22" t="s">
        <v>30</v>
      </c>
      <c r="D22" t="s">
        <v>30</v>
      </c>
      <c r="E22" t="s">
        <v>30</v>
      </c>
      <c r="F22" t="s">
        <v>30</v>
      </c>
      <c r="G22">
        <v>10116</v>
      </c>
      <c r="H22" t="s">
        <v>30</v>
      </c>
      <c r="I22" t="s">
        <v>30</v>
      </c>
      <c r="J22" t="s">
        <v>30</v>
      </c>
    </row>
    <row r="23" spans="1:10" ht="12.75">
      <c r="A23" t="s">
        <v>38</v>
      </c>
      <c r="C23" t="s">
        <v>30</v>
      </c>
      <c r="D23">
        <v>33.3</v>
      </c>
      <c r="E23" t="s">
        <v>30</v>
      </c>
      <c r="F23" t="s">
        <v>30</v>
      </c>
      <c r="G23" t="s">
        <v>30</v>
      </c>
      <c r="H23">
        <v>37.72</v>
      </c>
      <c r="I23" t="s">
        <v>30</v>
      </c>
      <c r="J23" t="s">
        <v>30</v>
      </c>
    </row>
    <row r="24" spans="1:10" ht="12.75">
      <c r="A24" t="s">
        <v>39</v>
      </c>
      <c r="C24" t="s">
        <v>40</v>
      </c>
      <c r="D24">
        <v>1229</v>
      </c>
      <c r="E24">
        <v>1267</v>
      </c>
      <c r="F24">
        <v>1257</v>
      </c>
      <c r="G24">
        <v>1242</v>
      </c>
      <c r="H24">
        <v>1263</v>
      </c>
      <c r="I24" t="s">
        <v>30</v>
      </c>
      <c r="J24" t="s">
        <v>30</v>
      </c>
    </row>
    <row r="25" spans="1:10" ht="12.75">
      <c r="A25" t="s">
        <v>41</v>
      </c>
      <c r="C25">
        <v>612.9</v>
      </c>
      <c r="D25">
        <v>611.08</v>
      </c>
      <c r="E25">
        <v>609.49</v>
      </c>
      <c r="F25">
        <v>604.33</v>
      </c>
      <c r="G25" t="s">
        <v>30</v>
      </c>
      <c r="H25" t="s">
        <v>30</v>
      </c>
      <c r="I25" t="s">
        <v>30</v>
      </c>
      <c r="J25" t="s">
        <v>30</v>
      </c>
    </row>
    <row r="26" spans="1:10" ht="12.75">
      <c r="A26" t="s">
        <v>42</v>
      </c>
      <c r="C26" t="s">
        <v>30</v>
      </c>
      <c r="D26" t="s">
        <v>30</v>
      </c>
      <c r="E26" t="s">
        <v>30</v>
      </c>
      <c r="F26" t="s">
        <v>30</v>
      </c>
      <c r="G26" t="s">
        <v>30</v>
      </c>
      <c r="H26" t="s">
        <v>30</v>
      </c>
      <c r="I26" t="s">
        <v>30</v>
      </c>
      <c r="J26" t="s">
        <v>30</v>
      </c>
    </row>
    <row r="27" spans="1:10" ht="12.75">
      <c r="A27" t="s">
        <v>43</v>
      </c>
      <c r="C27">
        <v>424</v>
      </c>
      <c r="D27">
        <v>412</v>
      </c>
      <c r="E27">
        <v>419</v>
      </c>
      <c r="F27">
        <v>416</v>
      </c>
      <c r="G27">
        <v>404</v>
      </c>
      <c r="H27">
        <v>404</v>
      </c>
      <c r="I27" t="s">
        <v>30</v>
      </c>
      <c r="J27" t="s">
        <v>30</v>
      </c>
    </row>
    <row r="28" spans="1:10" ht="12.75">
      <c r="A28" t="s">
        <v>44</v>
      </c>
      <c r="C28">
        <v>977</v>
      </c>
      <c r="D28">
        <v>937</v>
      </c>
      <c r="E28">
        <v>937</v>
      </c>
      <c r="F28">
        <v>923</v>
      </c>
      <c r="G28">
        <v>923</v>
      </c>
      <c r="H28">
        <v>923</v>
      </c>
      <c r="I28">
        <v>923</v>
      </c>
      <c r="J28" t="s">
        <v>30</v>
      </c>
    </row>
    <row r="29" spans="1:10" ht="12.75">
      <c r="A29" t="s">
        <v>45</v>
      </c>
      <c r="C29">
        <v>7781.8</v>
      </c>
      <c r="D29">
        <v>7432.22</v>
      </c>
      <c r="E29">
        <v>7462</v>
      </c>
      <c r="F29">
        <v>7251.54</v>
      </c>
      <c r="G29">
        <v>7221.19</v>
      </c>
      <c r="H29" t="s">
        <v>30</v>
      </c>
      <c r="I29" t="s">
        <v>30</v>
      </c>
      <c r="J29" t="s">
        <v>30</v>
      </c>
    </row>
    <row r="30" spans="1:10" ht="12.75">
      <c r="A30" t="s">
        <v>46</v>
      </c>
      <c r="C30">
        <v>840</v>
      </c>
      <c r="D30">
        <v>848</v>
      </c>
      <c r="E30">
        <v>844</v>
      </c>
      <c r="F30">
        <v>853</v>
      </c>
      <c r="G30">
        <v>850</v>
      </c>
      <c r="H30" t="s">
        <v>30</v>
      </c>
      <c r="I30" t="s">
        <v>30</v>
      </c>
      <c r="J30">
        <v>897.83</v>
      </c>
    </row>
    <row r="31" spans="1:10" ht="12.75">
      <c r="A31" t="s">
        <v>47</v>
      </c>
      <c r="C31">
        <v>249</v>
      </c>
      <c r="D31">
        <v>253</v>
      </c>
      <c r="E31">
        <v>248</v>
      </c>
      <c r="F31">
        <v>259</v>
      </c>
      <c r="G31">
        <v>252</v>
      </c>
      <c r="H31">
        <v>253</v>
      </c>
      <c r="I31">
        <v>262</v>
      </c>
      <c r="J31">
        <v>268</v>
      </c>
    </row>
    <row r="32" spans="1:10" ht="12.75">
      <c r="A32" t="s">
        <v>48</v>
      </c>
      <c r="C32">
        <v>6692.8</v>
      </c>
      <c r="D32">
        <v>6331.22</v>
      </c>
      <c r="E32">
        <v>6370</v>
      </c>
      <c r="F32">
        <v>6139.54</v>
      </c>
      <c r="G32">
        <v>6119.19</v>
      </c>
      <c r="H32">
        <v>5932.86</v>
      </c>
      <c r="I32">
        <v>5988.31</v>
      </c>
      <c r="J32" t="s">
        <v>30</v>
      </c>
    </row>
    <row r="33" spans="1:10" ht="12.75">
      <c r="A33" t="s">
        <v>49</v>
      </c>
      <c r="C33" t="s">
        <v>30</v>
      </c>
      <c r="D33">
        <v>82</v>
      </c>
      <c r="E33">
        <v>79</v>
      </c>
      <c r="F33">
        <v>77</v>
      </c>
      <c r="G33">
        <v>75</v>
      </c>
      <c r="H33">
        <v>74</v>
      </c>
      <c r="I33">
        <v>74</v>
      </c>
      <c r="J33">
        <v>74</v>
      </c>
    </row>
    <row r="34" spans="1:10" ht="12.75">
      <c r="A34" t="s">
        <v>50</v>
      </c>
      <c r="C34">
        <v>750</v>
      </c>
      <c r="D34" t="s">
        <v>30</v>
      </c>
      <c r="E34">
        <v>860</v>
      </c>
      <c r="F34" t="s">
        <v>30</v>
      </c>
      <c r="G34" t="s">
        <v>30</v>
      </c>
      <c r="H34">
        <v>768</v>
      </c>
      <c r="I34" t="s">
        <v>30</v>
      </c>
      <c r="J34" t="s">
        <v>30</v>
      </c>
    </row>
    <row r="35" spans="1:10" ht="12.75">
      <c r="A35" t="s">
        <v>51</v>
      </c>
      <c r="C35">
        <v>1662.15</v>
      </c>
      <c r="D35">
        <v>1201.37</v>
      </c>
      <c r="E35">
        <v>1242.68</v>
      </c>
      <c r="F35">
        <v>1164.87</v>
      </c>
      <c r="G35">
        <v>1186.35</v>
      </c>
      <c r="H35">
        <v>1204.14</v>
      </c>
      <c r="I35">
        <v>1177.97</v>
      </c>
      <c r="J35">
        <v>1075.44</v>
      </c>
    </row>
    <row r="36" spans="1:10" ht="12.75">
      <c r="A36" t="s">
        <v>52</v>
      </c>
      <c r="C36" t="s">
        <v>30</v>
      </c>
      <c r="D36" t="s">
        <v>30</v>
      </c>
      <c r="E36" t="s">
        <v>30</v>
      </c>
      <c r="F36" t="s">
        <v>30</v>
      </c>
      <c r="G36">
        <v>80</v>
      </c>
      <c r="H36" t="s">
        <v>30</v>
      </c>
      <c r="I36">
        <v>39</v>
      </c>
      <c r="J36" t="s">
        <v>30</v>
      </c>
    </row>
    <row r="37" spans="1:10" ht="12.75">
      <c r="A37" t="s">
        <v>53</v>
      </c>
      <c r="C37">
        <v>1269</v>
      </c>
      <c r="D37">
        <v>987</v>
      </c>
      <c r="E37">
        <v>974</v>
      </c>
      <c r="F37">
        <v>916</v>
      </c>
      <c r="G37">
        <v>859.7</v>
      </c>
      <c r="H37">
        <v>830.1</v>
      </c>
      <c r="I37">
        <v>807.9</v>
      </c>
      <c r="J37">
        <v>776.9</v>
      </c>
    </row>
    <row r="38" spans="1:10" ht="12.75">
      <c r="A38" t="s">
        <v>54</v>
      </c>
      <c r="C38" t="s">
        <v>30</v>
      </c>
      <c r="D38" t="s">
        <v>30</v>
      </c>
      <c r="E38" t="s">
        <v>30</v>
      </c>
      <c r="F38" t="s">
        <v>30</v>
      </c>
      <c r="G38">
        <v>97.3</v>
      </c>
      <c r="H38">
        <v>81.7</v>
      </c>
      <c r="I38">
        <v>71.46</v>
      </c>
      <c r="J38" t="s">
        <v>30</v>
      </c>
    </row>
    <row r="39" spans="1:10" ht="12.75">
      <c r="A39" t="s">
        <v>55</v>
      </c>
      <c r="C39" t="s">
        <v>30</v>
      </c>
      <c r="D39">
        <v>795.9</v>
      </c>
      <c r="E39">
        <v>775.9</v>
      </c>
      <c r="F39">
        <v>743.6</v>
      </c>
      <c r="G39">
        <v>719.9</v>
      </c>
      <c r="H39">
        <v>723.2</v>
      </c>
      <c r="I39">
        <v>746.4</v>
      </c>
      <c r="J39" t="s">
        <v>30</v>
      </c>
    </row>
    <row r="40" spans="1:10" ht="12.75">
      <c r="A40" t="s">
        <v>56</v>
      </c>
      <c r="C40" t="s">
        <v>30</v>
      </c>
      <c r="D40" t="s">
        <v>30</v>
      </c>
      <c r="E40" t="s">
        <v>30</v>
      </c>
      <c r="F40" t="s">
        <v>30</v>
      </c>
      <c r="G40" t="s">
        <v>30</v>
      </c>
      <c r="H40" t="s">
        <v>30</v>
      </c>
      <c r="I40" t="s">
        <v>30</v>
      </c>
      <c r="J40">
        <v>127</v>
      </c>
    </row>
    <row r="41" spans="1:10" ht="12.75">
      <c r="A41" t="s">
        <v>57</v>
      </c>
      <c r="C41" t="s">
        <v>30</v>
      </c>
      <c r="D41" t="s">
        <v>30</v>
      </c>
      <c r="E41" t="s">
        <v>30</v>
      </c>
      <c r="F41">
        <v>22.76</v>
      </c>
      <c r="G41">
        <v>22.8</v>
      </c>
      <c r="H41">
        <v>23.91</v>
      </c>
      <c r="I41">
        <v>22.73</v>
      </c>
      <c r="J41">
        <v>17.13</v>
      </c>
    </row>
    <row r="42" spans="1:10" ht="12.75">
      <c r="A42" t="s">
        <v>58</v>
      </c>
      <c r="C42">
        <v>21.3</v>
      </c>
      <c r="D42">
        <v>20.3</v>
      </c>
      <c r="E42">
        <v>21.5</v>
      </c>
      <c r="F42">
        <v>20.4</v>
      </c>
      <c r="G42" t="s">
        <v>30</v>
      </c>
      <c r="H42" t="s">
        <v>30</v>
      </c>
      <c r="I42" t="s">
        <v>30</v>
      </c>
      <c r="J42" t="s">
        <v>30</v>
      </c>
    </row>
    <row r="43" spans="1:10" ht="12.75">
      <c r="A43" t="s">
        <v>59</v>
      </c>
      <c r="C43">
        <v>3004.6</v>
      </c>
      <c r="D43">
        <v>2457.1</v>
      </c>
      <c r="E43">
        <v>2377.5</v>
      </c>
      <c r="F43">
        <v>2292</v>
      </c>
      <c r="G43">
        <v>2189</v>
      </c>
      <c r="H43">
        <v>2392.5</v>
      </c>
      <c r="I43">
        <v>2350.1</v>
      </c>
      <c r="J43">
        <v>2217.5</v>
      </c>
    </row>
    <row r="44" spans="1:10" ht="12.75">
      <c r="A44" t="s">
        <v>60</v>
      </c>
      <c r="C44">
        <v>3170</v>
      </c>
      <c r="D44">
        <v>3080</v>
      </c>
      <c r="E44">
        <v>2920</v>
      </c>
      <c r="F44">
        <v>2950</v>
      </c>
      <c r="G44">
        <v>2800</v>
      </c>
      <c r="H44">
        <v>2770</v>
      </c>
      <c r="I44">
        <v>2609</v>
      </c>
      <c r="J44">
        <v>2462</v>
      </c>
    </row>
    <row r="45" spans="1:10" ht="12.75">
      <c r="A45" t="s">
        <v>61</v>
      </c>
      <c r="C45">
        <v>262.14</v>
      </c>
      <c r="D45">
        <v>259.68</v>
      </c>
      <c r="E45">
        <v>258.15</v>
      </c>
      <c r="F45">
        <v>253.61</v>
      </c>
      <c r="G45">
        <v>242.91</v>
      </c>
      <c r="H45">
        <v>240.75</v>
      </c>
      <c r="I45">
        <v>219.65</v>
      </c>
      <c r="J45" t="s">
        <v>30</v>
      </c>
    </row>
    <row r="46" spans="1:10" ht="12.75">
      <c r="A46" t="s">
        <v>62</v>
      </c>
      <c r="C46">
        <v>644</v>
      </c>
      <c r="D46">
        <v>531</v>
      </c>
      <c r="E46">
        <v>492</v>
      </c>
      <c r="F46">
        <v>465</v>
      </c>
      <c r="G46">
        <v>452</v>
      </c>
      <c r="H46">
        <v>431</v>
      </c>
      <c r="I46">
        <v>423.44</v>
      </c>
      <c r="J46">
        <v>394.71</v>
      </c>
    </row>
    <row r="47" spans="1:10" ht="12.75">
      <c r="A47" t="s">
        <v>63</v>
      </c>
      <c r="C47" t="s">
        <v>30</v>
      </c>
      <c r="D47" t="s">
        <v>30</v>
      </c>
      <c r="E47" t="s">
        <v>30</v>
      </c>
      <c r="F47" t="s">
        <v>30</v>
      </c>
      <c r="G47" t="s">
        <v>30</v>
      </c>
      <c r="H47" t="s">
        <v>30</v>
      </c>
      <c r="I47" t="s">
        <v>30</v>
      </c>
      <c r="J47" t="s">
        <v>30</v>
      </c>
    </row>
    <row r="49" spans="1:2" ht="12.75">
      <c r="A49" t="s">
        <v>64</v>
      </c>
      <c r="B49" t="s">
        <v>65</v>
      </c>
    </row>
    <row r="50" spans="1:3" ht="12.75">
      <c r="A50" t="s">
        <v>66</v>
      </c>
      <c r="B50" t="s">
        <v>67</v>
      </c>
      <c r="C50" t="s">
        <v>68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6.00390625" style="0" customWidth="1"/>
  </cols>
  <sheetData>
    <row r="2" spans="1:4" ht="12.75">
      <c r="A2" s="53" t="s">
        <v>225</v>
      </c>
      <c r="B2" s="54"/>
      <c r="C2" s="53"/>
      <c r="D2" s="53"/>
    </row>
    <row r="4" spans="2:9" ht="12.75">
      <c r="B4" s="16"/>
      <c r="C4" s="16"/>
      <c r="D4" s="16"/>
      <c r="E4" s="16"/>
      <c r="F4" s="16"/>
      <c r="G4" s="16"/>
      <c r="H4" s="16"/>
      <c r="I4" s="16"/>
    </row>
    <row r="5" spans="1:9" ht="12.75">
      <c r="A5" s="19"/>
      <c r="B5" s="20"/>
      <c r="C5" s="20"/>
      <c r="D5" s="20"/>
      <c r="E5" s="20"/>
      <c r="F5" s="20"/>
      <c r="G5" s="20"/>
      <c r="H5" s="20"/>
      <c r="I5" s="20"/>
    </row>
    <row r="6" spans="1:9" ht="12.75">
      <c r="A6" s="19"/>
      <c r="B6" s="20"/>
      <c r="C6" s="20"/>
      <c r="D6" s="20"/>
      <c r="E6" s="20"/>
      <c r="F6" s="20"/>
      <c r="G6" s="20"/>
      <c r="H6" s="20"/>
      <c r="I6" s="20"/>
    </row>
    <row r="7" spans="1:9" ht="12.75">
      <c r="A7" s="19"/>
      <c r="B7" s="24"/>
      <c r="C7" s="24"/>
      <c r="D7" s="24"/>
      <c r="E7" s="24"/>
      <c r="F7" s="24"/>
      <c r="G7" s="24"/>
      <c r="H7" s="24"/>
      <c r="I7" s="24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2:9" ht="12.75">
      <c r="B9" s="16">
        <v>1990</v>
      </c>
      <c r="C9" s="16">
        <v>1995</v>
      </c>
      <c r="D9" s="16">
        <v>1996</v>
      </c>
      <c r="E9" s="16">
        <v>1997</v>
      </c>
      <c r="F9" s="16">
        <v>1998</v>
      </c>
      <c r="G9" s="16">
        <v>1999</v>
      </c>
      <c r="H9" s="16">
        <v>2000</v>
      </c>
      <c r="I9" s="16">
        <v>2001</v>
      </c>
    </row>
    <row r="10" spans="1:9" ht="12.75">
      <c r="A10" s="19" t="s">
        <v>221</v>
      </c>
      <c r="B10" s="20">
        <v>105.77174517952845</v>
      </c>
      <c r="C10" s="20">
        <v>91.20419493260349</v>
      </c>
      <c r="D10" s="20">
        <v>88.63386600743726</v>
      </c>
      <c r="E10" s="20">
        <v>86.20781315561358</v>
      </c>
      <c r="F10" s="20">
        <v>83.15967285214798</v>
      </c>
      <c r="G10" s="20">
        <v>84.45492629969455</v>
      </c>
      <c r="H10" s="20">
        <v>82.13752550102004</v>
      </c>
      <c r="I10" s="20">
        <v>78.02788844621514</v>
      </c>
    </row>
    <row r="11" spans="1:9" ht="12.75">
      <c r="A11" s="19" t="s">
        <v>222</v>
      </c>
      <c r="B11" s="20">
        <v>80.48311206730685</v>
      </c>
      <c r="C11" s="20">
        <v>82.79170183754302</v>
      </c>
      <c r="D11" s="20">
        <v>78.82407496242284</v>
      </c>
      <c r="E11" s="20">
        <v>73.04804458980146</v>
      </c>
      <c r="F11" s="20">
        <v>69.1431950432659</v>
      </c>
      <c r="G11" s="20">
        <v>65.47048130245247</v>
      </c>
      <c r="H11" s="20">
        <v>63.81571330619865</v>
      </c>
      <c r="I11" s="20">
        <v>62.79879952308247</v>
      </c>
    </row>
    <row r="12" spans="1:9" ht="12.75">
      <c r="A12" s="19" t="s">
        <v>223</v>
      </c>
      <c r="B12" s="24">
        <v>101.69829942771229</v>
      </c>
      <c r="C12" s="24">
        <v>96.23950422034396</v>
      </c>
      <c r="D12" s="24">
        <v>96.687466626055</v>
      </c>
      <c r="E12" s="24">
        <v>95.08378469095753</v>
      </c>
      <c r="F12" s="24">
        <v>93.41131602466594</v>
      </c>
      <c r="G12" s="24">
        <v>88.12569604959964</v>
      </c>
      <c r="H12" s="24">
        <v>88.26670991673369</v>
      </c>
      <c r="I12" s="24">
        <v>87.96966712261987</v>
      </c>
    </row>
    <row r="13" spans="1:9" ht="12.75">
      <c r="A13" s="19" t="s">
        <v>224</v>
      </c>
      <c r="B13" s="20">
        <v>134.8607228440298</v>
      </c>
      <c r="C13" s="20">
        <v>125.64355308045636</v>
      </c>
      <c r="D13" s="20">
        <v>126.97185553133995</v>
      </c>
      <c r="E13" s="20">
        <v>130.85558304188348</v>
      </c>
      <c r="F13" s="20">
        <v>123.84071146693279</v>
      </c>
      <c r="G13" s="20">
        <v>120.44338313857841</v>
      </c>
      <c r="H13" s="20">
        <v>120.51283680360154</v>
      </c>
      <c r="I13" s="20">
        <v>119.68065715883665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cp:lastPrinted>2003-07-21T11:23:45Z</cp:lastPrinted>
  <dcterms:created xsi:type="dcterms:W3CDTF">2003-06-23T12:45:42Z</dcterms:created>
  <dcterms:modified xsi:type="dcterms:W3CDTF">2004-05-11T12:36:19Z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