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11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95" tabRatio="745" activeTab="11"/>
  </bookViews>
  <sheets>
    <sheet name="Data eurostat_2009" sheetId="1" r:id="rId1"/>
    <sheet name="Data IEA_2009" sheetId="2" r:id="rId2"/>
    <sheet name="Figuur 1" sheetId="3" r:id="rId3"/>
    <sheet name="Figuur 2" sheetId="4" r:id="rId4"/>
    <sheet name="Main table" sheetId="5" r:id="rId5"/>
    <sheet name="Oil" sheetId="6" r:id="rId6"/>
    <sheet name="Coal and lignite" sheetId="7" r:id="rId7"/>
    <sheet name="Natural gas" sheetId="8" r:id="rId8"/>
    <sheet name="Nuclear" sheetId="9" r:id="rId9"/>
    <sheet name="Renewables" sheetId="10" r:id="rId10"/>
    <sheet name="Other fuels" sheetId="11" r:id="rId11"/>
    <sheet name="Pumping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footnote_p" localSheetId="0">'Data eurostat_2009'!$A$465</definedName>
    <definedName name="GDP">'[2]New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other">'[1]NewCronos'!$609:$652</definedName>
    <definedName name="population">'[3]New Cronos Data'!$A$244:$N$275</definedName>
    <definedName name="Summer">#REF!</definedName>
    <definedName name="Summer1">#REF!</definedName>
    <definedName name="tecold">'[5]New Cronos data'!$A$7:$M$32</definedName>
    <definedName name="tecoldf">'[5]Data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comments1.xml><?xml version="1.0" encoding="utf-8"?>
<comments xmlns="http://schemas.openxmlformats.org/spreadsheetml/2006/main">
  <authors>
    <author>Mart Bles</author>
  </authors>
  <commentList>
    <comment ref="S123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Eurostat Data, value copied from 2006</t>
        </r>
      </text>
    </comment>
    <comment ref="S451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Eurostat, copied 2006 value</t>
        </r>
      </text>
    </comment>
    <comment ref="S328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Eurostat data, copied 2006 value</t>
        </r>
      </text>
    </comment>
    <comment ref="S41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in Eurostat: copied 2006 value</t>
        </r>
      </text>
    </comment>
    <comment ref="S82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data, copied 2006 value
</t>
        </r>
      </text>
    </comment>
    <comment ref="S578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available, copied value from last year</t>
        </r>
      </text>
    </comment>
    <comment ref="S492" authorId="0">
      <text>
        <r>
          <rPr>
            <b/>
            <sz val="8"/>
            <rFont val="Tahoma"/>
            <family val="0"/>
          </rPr>
          <t>Mart Bles:</t>
        </r>
        <r>
          <rPr>
            <sz val="8"/>
            <rFont val="Tahoma"/>
            <family val="0"/>
          </rPr>
          <t xml:space="preserve">
No data available, copied value from last year</t>
        </r>
      </text>
    </comment>
  </commentList>
</comments>
</file>

<file path=xl/comments11.xml><?xml version="1.0" encoding="utf-8"?>
<comments xmlns="http://schemas.openxmlformats.org/spreadsheetml/2006/main">
  <authors>
    <author>James_Greenleaf</author>
  </authors>
  <commentList>
    <comment ref="A1" authorId="0">
      <text>
        <r>
          <rPr>
            <b/>
            <sz val="10"/>
            <rFont val="Tahoma"/>
            <family val="0"/>
          </rPr>
          <t>James_Greenleaf:</t>
        </r>
        <r>
          <rPr>
            <sz val="10"/>
            <rFont val="Tahoma"/>
            <family val="0"/>
          </rPr>
          <t xml:space="preserve">
For some reason, Eurostat includes “gross production from photovoltaic systems 107023” under Other 107012 - so have to subtract this from 107012. </t>
        </r>
      </text>
    </comment>
  </commentList>
</comments>
</file>

<file path=xl/comments2.xml><?xml version="1.0" encoding="utf-8"?>
<comments xmlns="http://schemas.openxmlformats.org/spreadsheetml/2006/main">
  <authors>
    <author>Een tevreden gebruiker van Microsoft Office</author>
  </authors>
  <commentList>
    <comment ref="I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J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K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L388" authorId="0">
      <text>
        <r>
          <rPr>
            <sz val="8"/>
            <rFont val="Tahoma"/>
            <family val="0"/>
          </rPr>
          <t xml:space="preserve">c  Confidential
</t>
        </r>
      </text>
    </comment>
    <comment ref="M388" authorId="0">
      <text>
        <r>
          <rPr>
            <sz val="8"/>
            <rFont val="Tahoma"/>
            <family val="0"/>
          </rPr>
          <t xml:space="preserve">c  Confidential
</t>
        </r>
      </text>
    </comment>
  </commentList>
</comments>
</file>

<file path=xl/sharedStrings.xml><?xml version="1.0" encoding="utf-8"?>
<sst xmlns="http://schemas.openxmlformats.org/spreadsheetml/2006/main" count="2596" uniqueCount="335">
  <si>
    <t>Last update: Thu Dec 06 13:57:35 MET 2007</t>
  </si>
  <si>
    <t>indic_en</t>
  </si>
  <si>
    <t>unit</t>
  </si>
  <si>
    <r>
      <t>gwh</t>
    </r>
    <r>
      <rPr>
        <b/>
        <sz val="8"/>
        <color indexed="8"/>
        <rFont val="Arial"/>
        <family val="2"/>
      </rPr>
      <t> Gigawatt hour</t>
    </r>
  </si>
  <si>
    <t>product</t>
  </si>
  <si>
    <r>
      <t>6000</t>
    </r>
    <r>
      <rPr>
        <b/>
        <sz val="8"/>
        <color indexed="8"/>
        <rFont val="Arial"/>
        <family val="2"/>
      </rPr>
      <t> Electrical Energy</t>
    </r>
  </si>
  <si>
    <t>&lt;&gt;</t>
  </si>
  <si>
    <t>geo</t>
  </si>
  <si>
    <r>
      <t>eu27</t>
    </r>
    <r>
      <rPr>
        <b/>
        <sz val="8"/>
        <color indexed="8"/>
        <rFont val="Arial"/>
        <family val="2"/>
      </rPr>
      <t> European Union (27 countries)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</si>
  <si>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</si>
  <si>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</si>
  <si>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</si>
  <si>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</si>
  <si>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> Germany (including ex-GDR from 1991)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</si>
  <si>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</si>
  <si>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</si>
  <si>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</si>
  <si>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</si>
  <si>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</si>
  <si>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</si>
  <si>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</si>
  <si>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</si>
  <si>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</si>
  <si>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 (Grand-Duché)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</si>
  <si>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</si>
  <si>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</si>
  <si>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</si>
  <si>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</si>
  <si>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</si>
  <si>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</si>
  <si>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</si>
  <si>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</si>
  <si>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</si>
  <si>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</si>
  <si>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</si>
  <si>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</si>
  <si>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</si>
  <si>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</si>
  <si>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</si>
  <si>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ch</t>
    </r>
    <r>
      <rPr>
        <b/>
        <sz val="8"/>
        <color indexed="8"/>
        <rFont val="Arial"/>
        <family val="2"/>
      </rPr>
      <t> Switzerland</t>
    </r>
  </si>
  <si>
    <r>
      <t>107006</t>
    </r>
    <r>
      <rPr>
        <b/>
        <sz val="8"/>
        <color indexed="8"/>
        <rFont val="Arial"/>
        <family val="2"/>
      </rPr>
      <t> Gross electricity generation - Coal-fired power stations</t>
    </r>
  </si>
  <si>
    <r>
      <t>107007</t>
    </r>
    <r>
      <rPr>
        <b/>
        <sz val="8"/>
        <color indexed="8"/>
        <rFont val="Arial"/>
        <family val="2"/>
      </rPr>
      <t> Gross electricity generation - Lignite-fired power stations</t>
    </r>
  </si>
  <si>
    <r>
      <t>107008</t>
    </r>
    <r>
      <rPr>
        <b/>
        <sz val="8"/>
        <color indexed="8"/>
        <rFont val="Arial"/>
        <family val="2"/>
      </rPr>
      <t> Gross Electricity Generation - Oil-Fired Power Stations</t>
    </r>
  </si>
  <si>
    <t>Date of extraction: Tue, 15 Jan 08 03:45:56</t>
  </si>
  <si>
    <t>Last update: Thu Dec 06 13:57:33 MET 2007</t>
  </si>
  <si>
    <r>
      <t>100100</t>
    </r>
    <r>
      <rPr>
        <b/>
        <sz val="8"/>
        <color indexed="8"/>
        <rFont val="Arial"/>
        <family val="2"/>
      </rPr>
      <t> Primary production</t>
    </r>
  </si>
  <si>
    <r>
      <t>5510</t>
    </r>
    <r>
      <rPr>
        <b/>
        <sz val="8"/>
        <color indexed="8"/>
        <rFont val="Arial"/>
        <family val="2"/>
      </rPr>
      <t> Hydro Power</t>
    </r>
  </si>
  <si>
    <r>
      <t>de</t>
    </r>
    <r>
      <rPr>
        <b/>
        <sz val="8"/>
        <color indexed="8"/>
        <rFont val="Arial"/>
        <family val="2"/>
      </rPr>
      <t xml:space="preserve"> Germany </t>
    </r>
  </si>
  <si>
    <r>
      <t>eu27</t>
    </r>
    <r>
      <rPr>
        <b/>
        <sz val="8"/>
        <color indexed="8"/>
        <rFont val="Arial"/>
        <family val="2"/>
      </rPr>
      <t xml:space="preserve"> European Union </t>
    </r>
  </si>
  <si>
    <r>
      <t>lu</t>
    </r>
    <r>
      <rPr>
        <b/>
        <sz val="8"/>
        <color indexed="8"/>
        <rFont val="Arial"/>
        <family val="2"/>
      </rPr>
      <t> Luxembourg</t>
    </r>
  </si>
  <si>
    <t>Gross Electricity Generation - Coal &amp; Lignite-Fired Power Stations (GWh)</t>
  </si>
  <si>
    <t>Gross Electricity Generation - Oil-Fired Power Stations (GWh)</t>
  </si>
  <si>
    <r>
      <t>gwh</t>
    </r>
    <r>
      <rPr>
        <b/>
        <sz val="8"/>
        <color indexed="8"/>
        <rFont val="Arial"/>
        <family val="0"/>
      </rPr>
      <t> Gigawatt hour</t>
    </r>
  </si>
  <si>
    <r>
      <t>6000</t>
    </r>
    <r>
      <rPr>
        <b/>
        <sz val="8"/>
        <color indexed="8"/>
        <rFont val="Arial"/>
        <family val="0"/>
      </rPr>
      <t> Electrical Energy</t>
    </r>
  </si>
  <si>
    <r>
      <t>eu27</t>
    </r>
    <r>
      <rPr>
        <b/>
        <sz val="8"/>
        <color indexed="8"/>
        <rFont val="Arial"/>
        <family val="0"/>
      </rPr>
      <t> European Union (27 countries)</t>
    </r>
  </si>
  <si>
    <r>
      <t>be</t>
    </r>
    <r>
      <rPr>
        <b/>
        <sz val="8"/>
        <color indexed="8"/>
        <rFont val="Arial"/>
        <family val="0"/>
      </rPr>
      <t> Belgium</t>
    </r>
  </si>
  <si>
    <r>
      <t>bg</t>
    </r>
    <r>
      <rPr>
        <b/>
        <sz val="8"/>
        <color indexed="8"/>
        <rFont val="Arial"/>
        <family val="0"/>
      </rPr>
      <t> Bulgaria</t>
    </r>
  </si>
  <si>
    <r>
      <t>cz</t>
    </r>
    <r>
      <rPr>
        <b/>
        <sz val="8"/>
        <color indexed="8"/>
        <rFont val="Arial"/>
        <family val="0"/>
      </rPr>
      <t> Czech Republic</t>
    </r>
  </si>
  <si>
    <r>
      <t>dk</t>
    </r>
    <r>
      <rPr>
        <b/>
        <sz val="8"/>
        <color indexed="8"/>
        <rFont val="Arial"/>
        <family val="0"/>
      </rPr>
      <t> Denmark</t>
    </r>
  </si>
  <si>
    <r>
      <t>de</t>
    </r>
    <r>
      <rPr>
        <b/>
        <sz val="8"/>
        <color indexed="8"/>
        <rFont val="Arial"/>
        <family val="0"/>
      </rPr>
      <t> Germany (including ex-GDR from 1991)</t>
    </r>
  </si>
  <si>
    <r>
      <t>ee</t>
    </r>
    <r>
      <rPr>
        <b/>
        <sz val="8"/>
        <color indexed="8"/>
        <rFont val="Arial"/>
        <family val="0"/>
      </rPr>
      <t> Estonia</t>
    </r>
  </si>
  <si>
    <r>
      <t>ie</t>
    </r>
    <r>
      <rPr>
        <b/>
        <sz val="8"/>
        <color indexed="8"/>
        <rFont val="Arial"/>
        <family val="0"/>
      </rPr>
      <t> Ireland</t>
    </r>
  </si>
  <si>
    <r>
      <t>gr</t>
    </r>
    <r>
      <rPr>
        <b/>
        <sz val="8"/>
        <color indexed="8"/>
        <rFont val="Arial"/>
        <family val="0"/>
      </rPr>
      <t> Greece</t>
    </r>
  </si>
  <si>
    <r>
      <t>es</t>
    </r>
    <r>
      <rPr>
        <b/>
        <sz val="8"/>
        <color indexed="8"/>
        <rFont val="Arial"/>
        <family val="0"/>
      </rPr>
      <t> Spain</t>
    </r>
  </si>
  <si>
    <r>
      <t>fr</t>
    </r>
    <r>
      <rPr>
        <b/>
        <sz val="8"/>
        <color indexed="8"/>
        <rFont val="Arial"/>
        <family val="0"/>
      </rPr>
      <t> France</t>
    </r>
  </si>
  <si>
    <r>
      <t>it</t>
    </r>
    <r>
      <rPr>
        <b/>
        <sz val="8"/>
        <color indexed="8"/>
        <rFont val="Arial"/>
        <family val="0"/>
      </rPr>
      <t> Italy</t>
    </r>
  </si>
  <si>
    <r>
      <t>cy</t>
    </r>
    <r>
      <rPr>
        <b/>
        <sz val="8"/>
        <color indexed="8"/>
        <rFont val="Arial"/>
        <family val="0"/>
      </rPr>
      <t> Cyprus</t>
    </r>
  </si>
  <si>
    <r>
      <t>lv</t>
    </r>
    <r>
      <rPr>
        <b/>
        <sz val="8"/>
        <color indexed="8"/>
        <rFont val="Arial"/>
        <family val="0"/>
      </rPr>
      <t> Latvia</t>
    </r>
  </si>
  <si>
    <r>
      <t>lt</t>
    </r>
    <r>
      <rPr>
        <b/>
        <sz val="8"/>
        <color indexed="8"/>
        <rFont val="Arial"/>
        <family val="0"/>
      </rPr>
      <t> Lithuania</t>
    </r>
  </si>
  <si>
    <r>
      <t>lu</t>
    </r>
    <r>
      <rPr>
        <b/>
        <sz val="8"/>
        <color indexed="8"/>
        <rFont val="Arial"/>
        <family val="0"/>
      </rPr>
      <t> Luxembourg (Grand-Duché)</t>
    </r>
  </si>
  <si>
    <r>
      <t>hu</t>
    </r>
    <r>
      <rPr>
        <b/>
        <sz val="8"/>
        <color indexed="8"/>
        <rFont val="Arial"/>
        <family val="0"/>
      </rPr>
      <t> Hungary</t>
    </r>
  </si>
  <si>
    <r>
      <t>mt</t>
    </r>
    <r>
      <rPr>
        <b/>
        <sz val="8"/>
        <color indexed="8"/>
        <rFont val="Arial"/>
        <family val="0"/>
      </rPr>
      <t> Malta</t>
    </r>
  </si>
  <si>
    <r>
      <t>nl</t>
    </r>
    <r>
      <rPr>
        <b/>
        <sz val="8"/>
        <color indexed="8"/>
        <rFont val="Arial"/>
        <family val="0"/>
      </rPr>
      <t> Netherlands</t>
    </r>
  </si>
  <si>
    <r>
      <t>at</t>
    </r>
    <r>
      <rPr>
        <b/>
        <sz val="8"/>
        <color indexed="8"/>
        <rFont val="Arial"/>
        <family val="0"/>
      </rPr>
      <t> Austria</t>
    </r>
  </si>
  <si>
    <r>
      <t>pl</t>
    </r>
    <r>
      <rPr>
        <b/>
        <sz val="8"/>
        <color indexed="8"/>
        <rFont val="Arial"/>
        <family val="0"/>
      </rPr>
      <t> Poland</t>
    </r>
  </si>
  <si>
    <r>
      <t>pt</t>
    </r>
    <r>
      <rPr>
        <b/>
        <sz val="8"/>
        <color indexed="8"/>
        <rFont val="Arial"/>
        <family val="0"/>
      </rPr>
      <t> Portugal</t>
    </r>
  </si>
  <si>
    <r>
      <t>ro</t>
    </r>
    <r>
      <rPr>
        <b/>
        <sz val="8"/>
        <color indexed="8"/>
        <rFont val="Arial"/>
        <family val="0"/>
      </rPr>
      <t> Romania</t>
    </r>
  </si>
  <si>
    <r>
      <t>si</t>
    </r>
    <r>
      <rPr>
        <b/>
        <sz val="8"/>
        <color indexed="8"/>
        <rFont val="Arial"/>
        <family val="0"/>
      </rPr>
      <t> Slovenia</t>
    </r>
  </si>
  <si>
    <r>
      <t>sk</t>
    </r>
    <r>
      <rPr>
        <b/>
        <sz val="8"/>
        <color indexed="8"/>
        <rFont val="Arial"/>
        <family val="0"/>
      </rPr>
      <t> Slovakia</t>
    </r>
  </si>
  <si>
    <r>
      <t>fi</t>
    </r>
    <r>
      <rPr>
        <b/>
        <sz val="8"/>
        <color indexed="8"/>
        <rFont val="Arial"/>
        <family val="0"/>
      </rPr>
      <t> Finland</t>
    </r>
  </si>
  <si>
    <r>
      <t>se</t>
    </r>
    <r>
      <rPr>
        <b/>
        <sz val="8"/>
        <color indexed="8"/>
        <rFont val="Arial"/>
        <family val="0"/>
      </rPr>
      <t> Sweden</t>
    </r>
  </si>
  <si>
    <r>
      <t>uk</t>
    </r>
    <r>
      <rPr>
        <b/>
        <sz val="8"/>
        <color indexed="8"/>
        <rFont val="Arial"/>
        <family val="0"/>
      </rPr>
      <t> United Kingdom</t>
    </r>
  </si>
  <si>
    <r>
      <t>tr</t>
    </r>
    <r>
      <rPr>
        <b/>
        <sz val="8"/>
        <color indexed="8"/>
        <rFont val="Arial"/>
        <family val="0"/>
      </rPr>
      <t> Turkey</t>
    </r>
  </si>
  <si>
    <r>
      <t>is</t>
    </r>
    <r>
      <rPr>
        <b/>
        <sz val="8"/>
        <color indexed="8"/>
        <rFont val="Arial"/>
        <family val="0"/>
      </rPr>
      <t> Iceland</t>
    </r>
  </si>
  <si>
    <r>
      <t>no</t>
    </r>
    <r>
      <rPr>
        <b/>
        <sz val="8"/>
        <color indexed="8"/>
        <rFont val="Arial"/>
        <family val="0"/>
      </rPr>
      <t> Norway</t>
    </r>
  </si>
  <si>
    <r>
      <t>ch</t>
    </r>
    <r>
      <rPr>
        <b/>
        <sz val="8"/>
        <color indexed="8"/>
        <rFont val="Arial"/>
        <family val="0"/>
      </rPr>
      <t> Switzerland</t>
    </r>
  </si>
  <si>
    <t>107003 Gross electricity generation n/a Nuclear power plants</t>
  </si>
  <si>
    <t>de Germany (including exn/aGDR from 1991)</t>
  </si>
  <si>
    <t>lu Luxembourg (Grandn/aDuché)</t>
  </si>
  <si>
    <t>Gross electricity generation - Nuclear power plants (GWh)</t>
  </si>
  <si>
    <r>
      <t>107023</t>
    </r>
    <r>
      <rPr>
        <b/>
        <sz val="8"/>
        <color indexed="8"/>
        <rFont val="Arial"/>
        <family val="0"/>
      </rPr>
      <t> Gross production from photovoltaic systems</t>
    </r>
  </si>
  <si>
    <r>
      <t>100100</t>
    </r>
    <r>
      <rPr>
        <b/>
        <sz val="8"/>
        <color indexed="8"/>
        <rFont val="Arial"/>
        <family val="0"/>
      </rPr>
      <t> Primary production</t>
    </r>
  </si>
  <si>
    <r>
      <t>5510</t>
    </r>
    <r>
      <rPr>
        <b/>
        <sz val="8"/>
        <color indexed="8"/>
        <rFont val="Arial"/>
        <family val="0"/>
      </rPr>
      <t> Hydro Power</t>
    </r>
  </si>
  <si>
    <t>All Renewables (Hydro, geothermal, wind, PV, biomass and waste) (GWh)</t>
  </si>
  <si>
    <t>107011 Gross electricity generation  Biomassfired power stations</t>
  </si>
  <si>
    <t>de Germany (including exGDR from 1991)</t>
  </si>
  <si>
    <t>lu Luxembourg (GrandDuché)</t>
  </si>
  <si>
    <t>107002 Gross electricity generation  Geothermal power plants</t>
  </si>
  <si>
    <t>107005 Gross electricity generation  Wind turbines</t>
  </si>
  <si>
    <r>
      <t>107012</t>
    </r>
    <r>
      <rPr>
        <b/>
        <sz val="8"/>
        <color indexed="8"/>
        <rFont val="Arial"/>
        <family val="0"/>
      </rPr>
      <t> Gross electricity generation - Other power stations</t>
    </r>
  </si>
  <si>
    <t>Gross electricity generation  Other power stations (GWh)</t>
  </si>
  <si>
    <t>1990a00</t>
  </si>
  <si>
    <t>1991a00</t>
  </si>
  <si>
    <t>1992a00</t>
  </si>
  <si>
    <t>1993a00</t>
  </si>
  <si>
    <t>1994a00</t>
  </si>
  <si>
    <t>1995a00</t>
  </si>
  <si>
    <t>1996a00</t>
  </si>
  <si>
    <t>1997a00</t>
  </si>
  <si>
    <t>1998a00</t>
  </si>
  <si>
    <t>1999a00</t>
  </si>
  <si>
    <t>2000a00</t>
  </si>
  <si>
    <t>2001a00</t>
  </si>
  <si>
    <t>2002a00</t>
  </si>
  <si>
    <t>2003a00</t>
  </si>
  <si>
    <t>2004a00</t>
  </si>
  <si>
    <t>Pumping</t>
  </si>
  <si>
    <t>pumping</t>
  </si>
  <si>
    <t>Belgium</t>
  </si>
  <si>
    <t>Austria</t>
  </si>
  <si>
    <t>Czech Republic</t>
  </si>
  <si>
    <t>Denmark</t>
  </si>
  <si>
    <t>Bulgaria</t>
  </si>
  <si>
    <t>Estonia</t>
  </si>
  <si>
    <t>Greece</t>
  </si>
  <si>
    <t>Spain</t>
  </si>
  <si>
    <t>France</t>
  </si>
  <si>
    <t>Ireland</t>
  </si>
  <si>
    <t>Finland</t>
  </si>
  <si>
    <t>Italy</t>
  </si>
  <si>
    <t>Cyprus</t>
  </si>
  <si>
    <t>Latvia</t>
  </si>
  <si>
    <t>Lithuania</t>
  </si>
  <si>
    <t>Hungary</t>
  </si>
  <si>
    <t>Iceland</t>
  </si>
  <si>
    <t>Malta</t>
  </si>
  <si>
    <t>Netherlands</t>
  </si>
  <si>
    <t>Poland</t>
  </si>
  <si>
    <t>Portugal</t>
  </si>
  <si>
    <t>Slovenia</t>
  </si>
  <si>
    <t>Slovakia</t>
  </si>
  <si>
    <t>Norway</t>
  </si>
  <si>
    <t>Sweden</t>
  </si>
  <si>
    <t>United Kingdom</t>
  </si>
  <si>
    <t>Romania</t>
  </si>
  <si>
    <t>Turkey</t>
  </si>
  <si>
    <t>Date of extraction: Wed, 16 Jan 08 09:18:06</t>
  </si>
  <si>
    <r>
      <t>107001</t>
    </r>
    <r>
      <rPr>
        <b/>
        <sz val="8"/>
        <color indexed="8"/>
        <rFont val="Arial"/>
        <family val="2"/>
      </rPr>
      <t> Gross electricity generation - Hydro power plants</t>
    </r>
  </si>
  <si>
    <t>2005a00</t>
  </si>
  <si>
    <t>Share in total elektricity</t>
  </si>
  <si>
    <t>EEA</t>
  </si>
  <si>
    <t>EU-27</t>
  </si>
  <si>
    <t>World</t>
  </si>
  <si>
    <t>United States</t>
  </si>
  <si>
    <t xml:space="preserve">China </t>
  </si>
  <si>
    <t>Russia</t>
  </si>
  <si>
    <t>Germany</t>
  </si>
  <si>
    <t>Luxembourg</t>
  </si>
  <si>
    <t>Coal and lignite</t>
  </si>
  <si>
    <t>Oil</t>
  </si>
  <si>
    <t>Natural and derived gas</t>
  </si>
  <si>
    <t>Nuclear</t>
  </si>
  <si>
    <t>Renewables</t>
  </si>
  <si>
    <t>Other fuels</t>
  </si>
  <si>
    <t>Total gross electricity production (TWh)</t>
  </si>
  <si>
    <t>Switzerland</t>
  </si>
  <si>
    <r>
      <t>107009</t>
    </r>
    <r>
      <rPr>
        <b/>
        <sz val="8"/>
        <color indexed="8"/>
        <rFont val="Arial"/>
        <family val="0"/>
      </rPr>
      <t> Gross electricity generation - Natural gas-fired power stations</t>
    </r>
  </si>
  <si>
    <r>
      <t>107010</t>
    </r>
    <r>
      <rPr>
        <b/>
        <sz val="8"/>
        <color indexed="8"/>
        <rFont val="Arial"/>
        <family val="0"/>
      </rPr>
      <t> Gross electricity generation - Derived gas-fired power stations</t>
    </r>
  </si>
  <si>
    <t>Gross electricity generation - Natural &amp; derived gas-fired power stations (GWh)</t>
  </si>
  <si>
    <t>hydro primary production</t>
  </si>
  <si>
    <t xml:space="preserve">hydro total electricity generation </t>
  </si>
  <si>
    <t>Pumping (see, spreadsheet pumping 2005)</t>
  </si>
  <si>
    <t>Total</t>
  </si>
  <si>
    <t>TIME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</si>
  <si>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</si>
  <si>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</si>
  <si>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</si>
  <si>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</si>
  <si>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</si>
  <si>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</si>
  <si>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</si>
  <si>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</si>
  <si>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</si>
  <si>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</si>
  <si>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</si>
  <si>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</si>
  <si>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</si>
  <si>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</si>
  <si>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</si>
  <si>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</si>
  <si>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COUNTRY</t>
  </si>
  <si>
    <t>PRODUCT</t>
  </si>
  <si>
    <t>FLOW</t>
  </si>
  <si>
    <t>Coal and Coal Products</t>
  </si>
  <si>
    <t>Electricity Output in GWh</t>
  </si>
  <si>
    <t>Crude, NGL and Feedstocks</t>
  </si>
  <si>
    <t>Petroleum Products</t>
  </si>
  <si>
    <t>Natural Gas</t>
  </si>
  <si>
    <t>Hydro</t>
  </si>
  <si>
    <t>Geothermal</t>
  </si>
  <si>
    <t>Solar/Wind/Other</t>
  </si>
  <si>
    <t>Combustible Renewables and Waste</t>
  </si>
  <si>
    <t>Heat Production from non-specified comb.fuels</t>
  </si>
  <si>
    <t>Electricity</t>
  </si>
  <si>
    <t>Heat</t>
  </si>
  <si>
    <t>China (Including Hong-Kong)</t>
  </si>
  <si>
    <t>Algeria</t>
  </si>
  <si>
    <t>Bahrain</t>
  </si>
  <si>
    <t>Egypt</t>
  </si>
  <si>
    <t>Iraq</t>
  </si>
  <si>
    <t>Israel</t>
  </si>
  <si>
    <t>Jordan</t>
  </si>
  <si>
    <t>Kuwait</t>
  </si>
  <si>
    <t>Lebanon</t>
  </si>
  <si>
    <t>Libya</t>
  </si>
  <si>
    <t>Morocco</t>
  </si>
  <si>
    <t>Oman</t>
  </si>
  <si>
    <t>Qatar</t>
  </si>
  <si>
    <t>Saudi Arabia</t>
  </si>
  <si>
    <t>Syria</t>
  </si>
  <si>
    <t>Tunisia</t>
  </si>
  <si>
    <t>Yemen</t>
  </si>
  <si>
    <t>Gedownload 27-01-2008</t>
  </si>
  <si>
    <t>China</t>
  </si>
  <si>
    <t>Natural and deriverd gas</t>
  </si>
  <si>
    <t xml:space="preserve">Oil </t>
  </si>
  <si>
    <t>(figuur1)</t>
  </si>
  <si>
    <t>(figuur2)</t>
  </si>
  <si>
    <t>2006a00</t>
  </si>
  <si>
    <t>Date of extraction: Wed, 6 Aug 08 02:46:58</t>
  </si>
  <si>
    <t>Last update: Tue May 13 20:21:13 MEST 2008</t>
  </si>
  <si>
    <t>107000 Total gross electricity generation</t>
  </si>
  <si>
    <t>gwh Gigawatt hour</t>
  </si>
  <si>
    <t>6000 Electrical Energy</t>
  </si>
  <si>
    <t>eu27 European Union (27 countries)</t>
  </si>
  <si>
    <t>be Belgium</t>
  </si>
  <si>
    <t>bg Bulgaria</t>
  </si>
  <si>
    <t>cz Czech Republic</t>
  </si>
  <si>
    <t>dk Denmark</t>
  </si>
  <si>
    <t>ee Estonia</t>
  </si>
  <si>
    <t>ie Ireland</t>
  </si>
  <si>
    <t>gr Greece</t>
  </si>
  <si>
    <t>es Spain</t>
  </si>
  <si>
    <t>fr France</t>
  </si>
  <si>
    <t>it Italy</t>
  </si>
  <si>
    <t>cy Cyprus</t>
  </si>
  <si>
    <t>lv Latvia</t>
  </si>
  <si>
    <t>lt Lithuania</t>
  </si>
  <si>
    <t>hu Hungary</t>
  </si>
  <si>
    <t>mt Malta</t>
  </si>
  <si>
    <t>nl Netherlands</t>
  </si>
  <si>
    <t>at Austria</t>
  </si>
  <si>
    <t>pl Poland</t>
  </si>
  <si>
    <t>pt Portugal</t>
  </si>
  <si>
    <t>ro Romania</t>
  </si>
  <si>
    <t>si Slovenia</t>
  </si>
  <si>
    <t>sk Slovakia</t>
  </si>
  <si>
    <t>fi Finland</t>
  </si>
  <si>
    <t>se Sweden</t>
  </si>
  <si>
    <t>uk United Kingdom</t>
  </si>
  <si>
    <t>tr Turkey</t>
  </si>
  <si>
    <t>is Iceland</t>
  </si>
  <si>
    <t>no Norway</t>
  </si>
  <si>
    <t>ch Switzerland</t>
  </si>
  <si>
    <t>107023 Gross production from photovoltaic systems</t>
  </si>
  <si>
    <t>p</t>
  </si>
  <si>
    <t>Provisional value</t>
  </si>
  <si>
    <t>Date of extraction: Wed, 6 Aug 08 02:49:03</t>
  </si>
  <si>
    <t>Last update: Tue May 13 20:21:17 MEST 2008</t>
  </si>
  <si>
    <t>100100 Primary production</t>
  </si>
  <si>
    <t>5510 Hydro Power</t>
  </si>
  <si>
    <t>Supply, transformation, consumption 0 electricity 0 annual data</t>
  </si>
  <si>
    <t>de Germany (including ex0GDR from 1991)</t>
  </si>
  <si>
    <t>lu Luxembourg (Grand0Duché)</t>
  </si>
  <si>
    <t>107001 Gross electricity generation 0 Hydro power plants</t>
  </si>
  <si>
    <t>107002 Gross electricity generation 0 Geothermal power plants</t>
  </si>
  <si>
    <t>107003 Gross electricity generation 0 Nuclear power plants</t>
  </si>
  <si>
    <t>107005 Gross electricity generation 0 Wind turbines</t>
  </si>
  <si>
    <t>107006 Gross electricity generation 0 Coal0fired power stations</t>
  </si>
  <si>
    <t>107007 Gross electricity generation 0 Lignite0fired power stations</t>
  </si>
  <si>
    <t>107008 Gross Electricity Generation 0 Oil0Fired Power Stations</t>
  </si>
  <si>
    <t>107009 Gross electricity generation 0 Natural gas0fired power stations</t>
  </si>
  <si>
    <t>107010 Gross electricity generation 0 Derived gas0fired power stations</t>
  </si>
  <si>
    <t>107011 Gross electricity generation 0 Biomass0fired power stations</t>
  </si>
  <si>
    <t>107012 Gross electricity generation 0 Other power stations</t>
  </si>
  <si>
    <t>Supply, transformation, consumption 0 renewables (hydro, wind, photovoltaic) 0 annual data</t>
  </si>
  <si>
    <t>Peat</t>
  </si>
  <si>
    <t>Coal and coal products</t>
  </si>
  <si>
    <t>Electricity output in GWh</t>
  </si>
  <si>
    <t>Crude, NGL and feedstocks</t>
  </si>
  <si>
    <t>Petroleum products</t>
  </si>
  <si>
    <t>Natural gas</t>
  </si>
  <si>
    <t>Solar/wind/other</t>
  </si>
  <si>
    <t>Combustible renewables and waste</t>
  </si>
  <si>
    <t>Heat production from non-specified comb.fuels</t>
  </si>
  <si>
    <t>c</t>
  </si>
  <si>
    <t>dz</t>
  </si>
  <si>
    <t>bh</t>
  </si>
  <si>
    <t>eg</t>
  </si>
  <si>
    <t>iq</t>
  </si>
  <si>
    <t>il</t>
  </si>
  <si>
    <t>jo</t>
  </si>
  <si>
    <t>kw</t>
  </si>
  <si>
    <t>lb</t>
  </si>
  <si>
    <t>ly</t>
  </si>
  <si>
    <t>ma</t>
  </si>
  <si>
    <t>om</t>
  </si>
  <si>
    <t>qa</t>
  </si>
  <si>
    <t>sa</t>
  </si>
  <si>
    <t>sy</t>
  </si>
  <si>
    <t>tn</t>
  </si>
  <si>
    <t>ye</t>
  </si>
  <si>
    <t>us</t>
  </si>
  <si>
    <t>ru</t>
  </si>
  <si>
    <t>United Arab Emirates</t>
  </si>
  <si>
    <t>ae</t>
  </si>
  <si>
    <t>Islamic Republic of Iran</t>
  </si>
  <si>
    <t>Coal and lignite                 (%)</t>
  </si>
  <si>
    <t>Oil                           (%)</t>
  </si>
  <si>
    <t>Natural and derived gas             (%)</t>
  </si>
  <si>
    <t>Nuclear                     (%)</t>
  </si>
  <si>
    <t>Renewables                    (%)</t>
  </si>
  <si>
    <t>Other fuels                    (%)</t>
  </si>
  <si>
    <t>2007a00</t>
  </si>
  <si>
    <t>ABSOLUTE 2007</t>
  </si>
  <si>
    <t>Fossil:</t>
  </si>
  <si>
    <t>Growth 2006-2007</t>
  </si>
  <si>
    <t>Overall growth</t>
  </si>
  <si>
    <t>Africa</t>
  </si>
  <si>
    <t>Middle East</t>
  </si>
  <si>
    <t>India</t>
  </si>
  <si>
    <t>Energy Balances (GWh)</t>
  </si>
  <si>
    <t>Annual growth</t>
  </si>
  <si>
    <t>Absolute</t>
  </si>
  <si>
    <t>Data for graph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</si>
</sst>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%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%"/>
  </numFmts>
  <fonts count="30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name val="Tahoma"/>
      <family val="0"/>
    </font>
    <font>
      <sz val="10"/>
      <name val="Tahoma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0"/>
    </font>
    <font>
      <sz val="19"/>
      <name val="Arial"/>
      <family val="0"/>
    </font>
    <font>
      <b/>
      <sz val="11.5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Tahoma"/>
      <family val="0"/>
    </font>
    <font>
      <sz val="12"/>
      <name val="Arial"/>
      <family val="2"/>
    </font>
    <font>
      <b/>
      <sz val="8"/>
      <name val="Tahoma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9"/>
      </left>
      <right>
        <color indexed="63"/>
      </right>
      <top style="thick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6" fillId="0" borderId="4" xfId="0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5" fillId="0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/>
    </xf>
    <xf numFmtId="0" fontId="9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5" fillId="0" borderId="7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right"/>
    </xf>
    <xf numFmtId="0" fontId="9" fillId="0" borderId="5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right"/>
    </xf>
    <xf numFmtId="0" fontId="9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5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9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3" fillId="0" borderId="16" xfId="0" applyFont="1" applyFill="1" applyBorder="1" applyAlignment="1">
      <alignment horizontal="left" vertical="top" wrapText="1"/>
    </xf>
    <xf numFmtId="3" fontId="12" fillId="0" borderId="14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73" fontId="12" fillId="0" borderId="13" xfId="0" applyNumberFormat="1" applyFont="1" applyBorder="1" applyAlignment="1">
      <alignment horizontal="center"/>
    </xf>
    <xf numFmtId="173" fontId="12" fillId="0" borderId="17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" xfId="0" applyFont="1" applyFill="1" applyBorder="1" applyAlignment="1">
      <alignment horizontal="left" vertical="top" wrapText="1"/>
    </xf>
    <xf numFmtId="172" fontId="18" fillId="0" borderId="1" xfId="21" applyNumberFormat="1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21" fillId="2" borderId="0" xfId="0" applyFont="1" applyFill="1" applyAlignment="1">
      <alignment/>
    </xf>
    <xf numFmtId="1" fontId="21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1" fillId="3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12" fillId="0" borderId="0" xfId="0" applyNumberFormat="1" applyFont="1" applyAlignment="1">
      <alignment wrapText="1"/>
    </xf>
    <xf numFmtId="172" fontId="12" fillId="0" borderId="0" xfId="0" applyNumberFormat="1" applyFont="1" applyAlignment="1">
      <alignment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5" fillId="0" borderId="18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/>
    </xf>
    <xf numFmtId="171" fontId="12" fillId="0" borderId="19" xfId="15" applyFont="1" applyBorder="1" applyAlignment="1">
      <alignment/>
    </xf>
    <xf numFmtId="0" fontId="12" fillId="0" borderId="20" xfId="0" applyFont="1" applyBorder="1" applyAlignment="1">
      <alignment/>
    </xf>
    <xf numFmtId="0" fontId="20" fillId="0" borderId="21" xfId="0" applyFont="1" applyFill="1" applyBorder="1" applyAlignment="1">
      <alignment vertical="top" wrapText="1"/>
    </xf>
    <xf numFmtId="0" fontId="20" fillId="0" borderId="22" xfId="0" applyFont="1" applyFill="1" applyBorder="1" applyAlignment="1">
      <alignment vertical="top" wrapText="1"/>
    </xf>
    <xf numFmtId="0" fontId="0" fillId="0" borderId="23" xfId="0" applyFont="1" applyBorder="1" applyAlignment="1">
      <alignment/>
    </xf>
    <xf numFmtId="171" fontId="12" fillId="0" borderId="24" xfId="15" applyFont="1" applyBorder="1" applyAlignment="1">
      <alignment/>
    </xf>
    <xf numFmtId="0" fontId="1" fillId="0" borderId="25" xfId="0" applyFont="1" applyBorder="1" applyAlignment="1">
      <alignment/>
    </xf>
    <xf numFmtId="0" fontId="12" fillId="0" borderId="26" xfId="0" applyFont="1" applyBorder="1" applyAlignment="1">
      <alignment/>
    </xf>
    <xf numFmtId="171" fontId="12" fillId="0" borderId="27" xfId="0" applyNumberFormat="1" applyFont="1" applyBorder="1" applyAlignment="1">
      <alignment/>
    </xf>
    <xf numFmtId="171" fontId="12" fillId="0" borderId="2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33" xfId="0" applyNumberFormat="1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8" fillId="0" borderId="3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0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38" xfId="0" applyFont="1" applyBorder="1" applyAlignment="1">
      <alignment/>
    </xf>
    <xf numFmtId="0" fontId="25" fillId="0" borderId="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4" xfId="0" applyFont="1" applyBorder="1" applyAlignment="1">
      <alignment/>
    </xf>
    <xf numFmtId="0" fontId="1" fillId="0" borderId="37" xfId="0" applyFont="1" applyBorder="1" applyAlignment="1">
      <alignment/>
    </xf>
    <xf numFmtId="173" fontId="12" fillId="0" borderId="13" xfId="21" applyNumberFormat="1" applyFont="1" applyBorder="1" applyAlignment="1">
      <alignment horizontal="center"/>
    </xf>
    <xf numFmtId="171" fontId="12" fillId="0" borderId="0" xfId="0" applyNumberFormat="1" applyFont="1" applyAlignment="1">
      <alignment/>
    </xf>
    <xf numFmtId="0" fontId="1" fillId="4" borderId="35" xfId="0" applyFont="1" applyFill="1" applyBorder="1" applyAlignment="1">
      <alignment/>
    </xf>
    <xf numFmtId="0" fontId="1" fillId="4" borderId="36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0" fontId="25" fillId="4" borderId="13" xfId="0" applyFont="1" applyFill="1" applyBorder="1" applyAlignment="1">
      <alignment/>
    </xf>
    <xf numFmtId="0" fontId="25" fillId="4" borderId="6" xfId="0" applyFont="1" applyFill="1" applyBorder="1" applyAlignment="1">
      <alignment/>
    </xf>
    <xf numFmtId="0" fontId="25" fillId="4" borderId="17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4" borderId="0" xfId="0" applyFont="1" applyFill="1" applyAlignment="1">
      <alignment/>
    </xf>
    <xf numFmtId="10" fontId="1" fillId="0" borderId="0" xfId="0" applyNumberFormat="1" applyFont="1" applyAlignment="1">
      <alignment/>
    </xf>
    <xf numFmtId="173" fontId="12" fillId="0" borderId="16" xfId="0" applyNumberFormat="1" applyFont="1" applyBorder="1" applyAlignment="1">
      <alignment horizontal="center"/>
    </xf>
    <xf numFmtId="3" fontId="12" fillId="0" borderId="14" xfId="0" applyNumberFormat="1" applyFont="1" applyBorder="1" applyAlignment="1">
      <alignment horizontal="left"/>
    </xf>
    <xf numFmtId="0" fontId="4" fillId="5" borderId="0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right" vertical="top"/>
    </xf>
    <xf numFmtId="0" fontId="3" fillId="6" borderId="0" xfId="0" applyFont="1" applyFill="1" applyBorder="1" applyAlignment="1">
      <alignment horizontal="left" vertical="top"/>
    </xf>
    <xf numFmtId="0" fontId="20" fillId="6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/>
    </xf>
    <xf numFmtId="0" fontId="25" fillId="0" borderId="13" xfId="0" applyFont="1" applyBorder="1" applyAlignment="1">
      <alignment/>
    </xf>
    <xf numFmtId="173" fontId="12" fillId="0" borderId="39" xfId="0" applyNumberFormat="1" applyFont="1" applyBorder="1" applyAlignment="1">
      <alignment horizontal="center"/>
    </xf>
    <xf numFmtId="173" fontId="12" fillId="0" borderId="40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3" fontId="12" fillId="0" borderId="40" xfId="0" applyNumberFormat="1" applyFont="1" applyFill="1" applyBorder="1" applyAlignment="1">
      <alignment horizontal="center"/>
    </xf>
    <xf numFmtId="173" fontId="12" fillId="0" borderId="12" xfId="0" applyNumberFormat="1" applyFont="1" applyBorder="1" applyAlignment="1">
      <alignment horizontal="center"/>
    </xf>
    <xf numFmtId="173" fontId="12" fillId="0" borderId="13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173" fontId="12" fillId="0" borderId="13" xfId="21" applyNumberFormat="1" applyFont="1" applyFill="1" applyBorder="1" applyAlignment="1">
      <alignment horizontal="center"/>
    </xf>
    <xf numFmtId="178" fontId="12" fillId="0" borderId="14" xfId="0" applyNumberFormat="1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178" fontId="12" fillId="0" borderId="13" xfId="0" applyNumberFormat="1" applyFont="1" applyFill="1" applyBorder="1" applyAlignment="1">
      <alignment horizontal="center"/>
    </xf>
    <xf numFmtId="178" fontId="12" fillId="0" borderId="16" xfId="0" applyNumberFormat="1" applyFont="1" applyBorder="1" applyAlignment="1">
      <alignment horizontal="center"/>
    </xf>
    <xf numFmtId="172" fontId="0" fillId="0" borderId="0" xfId="21" applyNumberFormat="1" applyFont="1" applyAlignment="1">
      <alignment/>
    </xf>
    <xf numFmtId="10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0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2" fillId="0" borderId="4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0" borderId="41" xfId="0" applyFont="1" applyBorder="1" applyAlignment="1">
      <alignment horizontal="right" wrapText="1"/>
    </xf>
    <xf numFmtId="0" fontId="12" fillId="0" borderId="14" xfId="0" applyFont="1" applyBorder="1" applyAlignment="1">
      <alignment horizontal="right" wrapText="1"/>
    </xf>
    <xf numFmtId="0" fontId="12" fillId="0" borderId="4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75"/>
          <c:w val="0.71175"/>
          <c:h val="0.8645"/>
        </c:manualLayout>
      </c:layout>
      <c:areaChart>
        <c:grouping val="stacked"/>
        <c:varyColors val="0"/>
        <c:ser>
          <c:idx val="0"/>
          <c:order val="0"/>
          <c:tx>
            <c:strRef>
              <c:f>'Main table'!$A$99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table'!$B$99:$S$99</c:f>
              <c:numCache>
                <c:ptCount val="18"/>
                <c:pt idx="0">
                  <c:v>214.746</c:v>
                </c:pt>
                <c:pt idx="1">
                  <c:v>230.841</c:v>
                </c:pt>
                <c:pt idx="2">
                  <c:v>244.324</c:v>
                </c:pt>
                <c:pt idx="3">
                  <c:v>217.657</c:v>
                </c:pt>
                <c:pt idx="4">
                  <c:v>215.722</c:v>
                </c:pt>
                <c:pt idx="5">
                  <c:v>224.283</c:v>
                </c:pt>
                <c:pt idx="6">
                  <c:v>222.231</c:v>
                </c:pt>
                <c:pt idx="7">
                  <c:v>210.858</c:v>
                </c:pt>
                <c:pt idx="8">
                  <c:v>214.439</c:v>
                </c:pt>
                <c:pt idx="9">
                  <c:v>201.453</c:v>
                </c:pt>
                <c:pt idx="10">
                  <c:v>180.214</c:v>
                </c:pt>
                <c:pt idx="11">
                  <c:v>172.586</c:v>
                </c:pt>
                <c:pt idx="12">
                  <c:v>184.321</c:v>
                </c:pt>
                <c:pt idx="13">
                  <c:v>162.77</c:v>
                </c:pt>
                <c:pt idx="14">
                  <c:v>145.985</c:v>
                </c:pt>
                <c:pt idx="15">
                  <c:v>138.973</c:v>
                </c:pt>
                <c:pt idx="16">
                  <c:v>131.685</c:v>
                </c:pt>
                <c:pt idx="17">
                  <c:v>112.483</c:v>
                </c:pt>
              </c:numCache>
            </c:numRef>
          </c:val>
        </c:ser>
        <c:ser>
          <c:idx val="2"/>
          <c:order val="1"/>
          <c:tx>
            <c:strRef>
              <c:f>'Main table'!$A$100</c:f>
              <c:strCache>
                <c:ptCount val="1"/>
                <c:pt idx="0">
                  <c:v>Coal and lignite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table'!$B$100:$S$100</c:f>
              <c:numCache>
                <c:ptCount val="18"/>
                <c:pt idx="0">
                  <c:v>927.731</c:v>
                </c:pt>
                <c:pt idx="1">
                  <c:v>1023.939</c:v>
                </c:pt>
                <c:pt idx="2">
                  <c:v>978.237</c:v>
                </c:pt>
                <c:pt idx="3">
                  <c:v>930.286</c:v>
                </c:pt>
                <c:pt idx="4">
                  <c:v>938.567</c:v>
                </c:pt>
                <c:pt idx="5">
                  <c:v>947.406</c:v>
                </c:pt>
                <c:pt idx="6">
                  <c:v>954.583</c:v>
                </c:pt>
                <c:pt idx="7">
                  <c:v>899.306</c:v>
                </c:pt>
                <c:pt idx="8">
                  <c:v>909.716</c:v>
                </c:pt>
                <c:pt idx="9">
                  <c:v>872.215</c:v>
                </c:pt>
                <c:pt idx="10">
                  <c:v>925.219</c:v>
                </c:pt>
                <c:pt idx="11">
                  <c:v>937.005</c:v>
                </c:pt>
                <c:pt idx="12">
                  <c:v>935.436</c:v>
                </c:pt>
                <c:pt idx="13">
                  <c:v>1003.041</c:v>
                </c:pt>
                <c:pt idx="14">
                  <c:v>982.375</c:v>
                </c:pt>
                <c:pt idx="15">
                  <c:v>969.244</c:v>
                </c:pt>
                <c:pt idx="16">
                  <c:v>987.108</c:v>
                </c:pt>
                <c:pt idx="17">
                  <c:v>988.367</c:v>
                </c:pt>
              </c:numCache>
            </c:numRef>
          </c:val>
        </c:ser>
        <c:ser>
          <c:idx val="1"/>
          <c:order val="2"/>
          <c:tx>
            <c:strRef>
              <c:f>'Main table'!$A$101</c:f>
              <c:strCache>
                <c:ptCount val="1"/>
                <c:pt idx="0">
                  <c:v>Natural and derived gas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69696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table'!$B$101:$S$101</c:f>
              <c:numCache>
                <c:ptCount val="18"/>
                <c:pt idx="0">
                  <c:v>215.925</c:v>
                </c:pt>
                <c:pt idx="1">
                  <c:v>211.227</c:v>
                </c:pt>
                <c:pt idx="2">
                  <c:v>203.551</c:v>
                </c:pt>
                <c:pt idx="3">
                  <c:v>238.214</c:v>
                </c:pt>
                <c:pt idx="4">
                  <c:v>261.1</c:v>
                </c:pt>
                <c:pt idx="5">
                  <c:v>294.928</c:v>
                </c:pt>
                <c:pt idx="6">
                  <c:v>338.577</c:v>
                </c:pt>
                <c:pt idx="7">
                  <c:v>390.231</c:v>
                </c:pt>
                <c:pt idx="8">
                  <c:v>426.205</c:v>
                </c:pt>
                <c:pt idx="9">
                  <c:v>488.3</c:v>
                </c:pt>
                <c:pt idx="10">
                  <c:v>512.023</c:v>
                </c:pt>
                <c:pt idx="11">
                  <c:v>520.499</c:v>
                </c:pt>
                <c:pt idx="12">
                  <c:v>555.491</c:v>
                </c:pt>
                <c:pt idx="13">
                  <c:v>597.15</c:v>
                </c:pt>
                <c:pt idx="14">
                  <c:v>647.128</c:v>
                </c:pt>
                <c:pt idx="15">
                  <c:v>692.678</c:v>
                </c:pt>
                <c:pt idx="16">
                  <c:v>712.498</c:v>
                </c:pt>
                <c:pt idx="17">
                  <c:v>760.181</c:v>
                </c:pt>
              </c:numCache>
            </c:numRef>
          </c:val>
        </c:ser>
        <c:ser>
          <c:idx val="3"/>
          <c:order val="3"/>
          <c:tx>
            <c:strRef>
              <c:f>'Main table'!$A$102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table'!$B$102:$S$102</c:f>
              <c:numCache>
                <c:ptCount val="18"/>
                <c:pt idx="0">
                  <c:v>794.873</c:v>
                </c:pt>
                <c:pt idx="1">
                  <c:v>820.034</c:v>
                </c:pt>
                <c:pt idx="2">
                  <c:v>828.98</c:v>
                </c:pt>
                <c:pt idx="3">
                  <c:v>861.909</c:v>
                </c:pt>
                <c:pt idx="4">
                  <c:v>858.764</c:v>
                </c:pt>
                <c:pt idx="5">
                  <c:v>881.821</c:v>
                </c:pt>
                <c:pt idx="6">
                  <c:v>927.548</c:v>
                </c:pt>
                <c:pt idx="7">
                  <c:v>937.346</c:v>
                </c:pt>
                <c:pt idx="8">
                  <c:v>933.505</c:v>
                </c:pt>
                <c:pt idx="9">
                  <c:v>943.949</c:v>
                </c:pt>
                <c:pt idx="10">
                  <c:v>944.993</c:v>
                </c:pt>
                <c:pt idx="11">
                  <c:v>978.985</c:v>
                </c:pt>
                <c:pt idx="12">
                  <c:v>990.196</c:v>
                </c:pt>
                <c:pt idx="13">
                  <c:v>995.86</c:v>
                </c:pt>
                <c:pt idx="14">
                  <c:v>1008.437</c:v>
                </c:pt>
                <c:pt idx="15">
                  <c:v>997.699</c:v>
                </c:pt>
                <c:pt idx="16">
                  <c:v>989.877</c:v>
                </c:pt>
                <c:pt idx="17">
                  <c:v>935.277</c:v>
                </c:pt>
              </c:numCache>
            </c:numRef>
          </c:val>
        </c:ser>
        <c:ser>
          <c:idx val="5"/>
          <c:order val="4"/>
          <c:tx>
            <c:strRef>
              <c:f>'Main table'!$A$103</c:f>
              <c:strCache>
                <c:ptCount val="1"/>
                <c:pt idx="0">
                  <c:v>Renewables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table'!$B$103:$S$103</c:f>
              <c:numCache>
                <c:ptCount val="18"/>
                <c:pt idx="0">
                  <c:v>313.239</c:v>
                </c:pt>
                <c:pt idx="1">
                  <c:v>318.185</c:v>
                </c:pt>
                <c:pt idx="2">
                  <c:v>334.528</c:v>
                </c:pt>
                <c:pt idx="3">
                  <c:v>342.969</c:v>
                </c:pt>
                <c:pt idx="4">
                  <c:v>356.176</c:v>
                </c:pt>
                <c:pt idx="5">
                  <c:v>358.192</c:v>
                </c:pt>
                <c:pt idx="6">
                  <c:v>358.043</c:v>
                </c:pt>
                <c:pt idx="7">
                  <c:v>372.893</c:v>
                </c:pt>
                <c:pt idx="8">
                  <c:v>390.863</c:v>
                </c:pt>
                <c:pt idx="9">
                  <c:v>396.284</c:v>
                </c:pt>
                <c:pt idx="10">
                  <c:v>420.944</c:v>
                </c:pt>
                <c:pt idx="11">
                  <c:v>446.822</c:v>
                </c:pt>
                <c:pt idx="12">
                  <c:v>404.658</c:v>
                </c:pt>
                <c:pt idx="13">
                  <c:v>414.15</c:v>
                </c:pt>
                <c:pt idx="14">
                  <c:v>457.536</c:v>
                </c:pt>
                <c:pt idx="15">
                  <c:v>464.2</c:v>
                </c:pt>
                <c:pt idx="16">
                  <c:v>489.247</c:v>
                </c:pt>
                <c:pt idx="17">
                  <c:v>525.57</c:v>
                </c:pt>
              </c:numCache>
            </c:numRef>
          </c:val>
        </c:ser>
        <c:ser>
          <c:idx val="10"/>
          <c:order val="5"/>
          <c:tx>
            <c:strRef>
              <c:f>'Main table'!$A$104</c:f>
              <c:strCache>
                <c:ptCount val="1"/>
                <c:pt idx="0">
                  <c:v>Other fuels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'Main table'!$B$98:$S$98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table'!$B$104:$S$104</c:f>
              <c:numCache>
                <c:ptCount val="18"/>
                <c:pt idx="0">
                  <c:v>20.894999999999982</c:v>
                </c:pt>
                <c:pt idx="1">
                  <c:v>23.399999999999974</c:v>
                </c:pt>
                <c:pt idx="2">
                  <c:v>26.942000000000014</c:v>
                </c:pt>
                <c:pt idx="3">
                  <c:v>25.873999999999974</c:v>
                </c:pt>
                <c:pt idx="4">
                  <c:v>24.88899999999999</c:v>
                </c:pt>
                <c:pt idx="5">
                  <c:v>26.088000000000036</c:v>
                </c:pt>
                <c:pt idx="6">
                  <c:v>28.735000000000007</c:v>
                </c:pt>
                <c:pt idx="7">
                  <c:v>30.205000000000013</c:v>
                </c:pt>
                <c:pt idx="8">
                  <c:v>35.25900000000001</c:v>
                </c:pt>
                <c:pt idx="9">
                  <c:v>37.43600000000001</c:v>
                </c:pt>
                <c:pt idx="10">
                  <c:v>37.411</c:v>
                </c:pt>
                <c:pt idx="11">
                  <c:v>51.98599999999999</c:v>
                </c:pt>
                <c:pt idx="12">
                  <c:v>46.487999999999985</c:v>
                </c:pt>
                <c:pt idx="13">
                  <c:v>42.589999999999996</c:v>
                </c:pt>
                <c:pt idx="14">
                  <c:v>45.38500000000001</c:v>
                </c:pt>
                <c:pt idx="15">
                  <c:v>44.702999999999946</c:v>
                </c:pt>
                <c:pt idx="16">
                  <c:v>41.050999999999995</c:v>
                </c:pt>
                <c:pt idx="17">
                  <c:v>36.04999999999999</c:v>
                </c:pt>
              </c:numCache>
            </c:numRef>
          </c:val>
        </c:ser>
        <c:axId val="31519164"/>
        <c:axId val="15237021"/>
      </c:area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  <c:max val="4000"/>
          <c:min val="0"/>
        </c:scaling>
        <c:axPos val="l"/>
        <c:title>
          <c:tx>
            <c:rich>
              <a:bodyPr vert="horz" rot="-5400000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TWh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519164"/>
        <c:crossesAt val="1"/>
        <c:crossBetween val="midCat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85"/>
          <c:y val="0.37975"/>
          <c:w val="0.15275"/>
          <c:h val="0.216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05"/>
          <c:w val="0.72025"/>
          <c:h val="0.9525"/>
        </c:manualLayout>
      </c:layout>
      <c:lineChart>
        <c:grouping val="standard"/>
        <c:varyColors val="0"/>
        <c:ser>
          <c:idx val="1"/>
          <c:order val="0"/>
          <c:tx>
            <c:strRef>
              <c:f>'Main table'!$A$114</c:f>
              <c:strCache>
                <c:ptCount val="1"/>
                <c:pt idx="0">
                  <c:v>Oil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table'!$B$114:$S$114</c:f>
              <c:numCache>
                <c:ptCount val="18"/>
                <c:pt idx="0">
                  <c:v>8.633320857165026</c:v>
                </c:pt>
                <c:pt idx="1">
                  <c:v>8.785154356061327</c:v>
                </c:pt>
                <c:pt idx="2">
                  <c:v>9.337596433793658</c:v>
                </c:pt>
                <c:pt idx="3">
                  <c:v>8.317331630561094</c:v>
                </c:pt>
                <c:pt idx="4">
                  <c:v>8.124455317793116</c:v>
                </c:pt>
                <c:pt idx="5">
                  <c:v>8.207323258382313</c:v>
                </c:pt>
                <c:pt idx="6">
                  <c:v>7.853470859453436</c:v>
                </c:pt>
                <c:pt idx="7">
                  <c:v>7.422384725075936</c:v>
                </c:pt>
                <c:pt idx="8">
                  <c:v>7.369070720934492</c:v>
                </c:pt>
                <c:pt idx="9">
                  <c:v>6.85298899149793</c:v>
                </c:pt>
                <c:pt idx="10">
                  <c:v>5.965762757199738</c:v>
                </c:pt>
                <c:pt idx="11">
                  <c:v>5.553169150833543</c:v>
                </c:pt>
                <c:pt idx="12">
                  <c:v>5.9141882634546095</c:v>
                </c:pt>
                <c:pt idx="13">
                  <c:v>5.061947199882073</c:v>
                </c:pt>
                <c:pt idx="14">
                  <c:v>4.441491934821406</c:v>
                </c:pt>
                <c:pt idx="15">
                  <c:v>4.201757401442844</c:v>
                </c:pt>
                <c:pt idx="16">
                  <c:v>3.929176068025157</c:v>
                </c:pt>
                <c:pt idx="17">
                  <c:v>3.3497740273168453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'Main table'!$A$115</c:f>
              <c:strCache>
                <c:ptCount val="1"/>
                <c:pt idx="0">
                  <c:v>Coal and lignite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table'!$B$115:$S$115</c:f>
              <c:numCache>
                <c:ptCount val="18"/>
                <c:pt idx="0">
                  <c:v>37.29708302896709</c:v>
                </c:pt>
                <c:pt idx="1">
                  <c:v>38.96821693802694</c:v>
                </c:pt>
                <c:pt idx="2">
                  <c:v>37.386348957143</c:v>
                </c:pt>
                <c:pt idx="3">
                  <c:v>35.54903896161464</c:v>
                </c:pt>
                <c:pt idx="4">
                  <c:v>35.348020388533065</c:v>
                </c:pt>
                <c:pt idx="5">
                  <c:v>34.668999874849874</c:v>
                </c:pt>
                <c:pt idx="6">
                  <c:v>33.734221478684965</c:v>
                </c:pt>
                <c:pt idx="7">
                  <c:v>31.65635222552211</c:v>
                </c:pt>
                <c:pt idx="8">
                  <c:v>31.261857870842725</c:v>
                </c:pt>
                <c:pt idx="9">
                  <c:v>29.670840311235708</c:v>
                </c:pt>
                <c:pt idx="10">
                  <c:v>30.62823672108485</c:v>
                </c:pt>
                <c:pt idx="11">
                  <c:v>30.14930098719933</c:v>
                </c:pt>
                <c:pt idx="12">
                  <c:v>30.014727635011347</c:v>
                </c:pt>
                <c:pt idx="13">
                  <c:v>31.1933438675242</c:v>
                </c:pt>
                <c:pt idx="14">
                  <c:v>29.88807507257717</c:v>
                </c:pt>
                <c:pt idx="15">
                  <c:v>29.304455907291832</c:v>
                </c:pt>
                <c:pt idx="16">
                  <c:v>29.453021453895108</c:v>
                </c:pt>
                <c:pt idx="17">
                  <c:v>29.433835388966052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'Main table'!$A$116</c:f>
              <c:strCache>
                <c:ptCount val="1"/>
                <c:pt idx="0">
                  <c:v>Natural and derived gas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table'!$B$116:$S$116</c:f>
              <c:numCache>
                <c:ptCount val="18"/>
                <c:pt idx="0">
                  <c:v>8.680719576072935</c:v>
                </c:pt>
                <c:pt idx="1">
                  <c:v>8.038701093686848</c:v>
                </c:pt>
                <c:pt idx="2">
                  <c:v>7.779330281491514</c:v>
                </c:pt>
                <c:pt idx="3">
                  <c:v>9.102876714474979</c:v>
                </c:pt>
                <c:pt idx="4">
                  <c:v>9.83346753449246</c:v>
                </c:pt>
                <c:pt idx="5">
                  <c:v>10.792478404284672</c:v>
                </c:pt>
                <c:pt idx="6">
                  <c:v>11.965048094915499</c:v>
                </c:pt>
                <c:pt idx="7">
                  <c:v>13.73647010619046</c:v>
                </c:pt>
                <c:pt idx="8">
                  <c:v>14.64628536141227</c:v>
                </c:pt>
                <c:pt idx="9">
                  <c:v>16.61089447438578</c:v>
                </c:pt>
                <c:pt idx="10">
                  <c:v>16.94989148584284</c:v>
                </c:pt>
                <c:pt idx="11">
                  <c:v>16.74770253577757</c:v>
                </c:pt>
                <c:pt idx="12">
                  <c:v>17.82367908515397</c:v>
                </c:pt>
                <c:pt idx="13">
                  <c:v>18.570631998584382</c:v>
                </c:pt>
                <c:pt idx="14">
                  <c:v>19.688418623811398</c:v>
                </c:pt>
                <c:pt idx="15">
                  <c:v>20.94266449825956</c:v>
                </c:pt>
                <c:pt idx="16">
                  <c:v>21.2592936941625</c:v>
                </c:pt>
                <c:pt idx="17">
                  <c:v>22.638394867311032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'Main table'!$A$117</c:f>
              <c:strCache>
                <c:ptCount val="1"/>
                <c:pt idx="0">
                  <c:v>Nuclear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table'!$B$117:$S$117</c:f>
              <c:numCache>
                <c:ptCount val="18"/>
                <c:pt idx="0">
                  <c:v>31.95586250592484</c:v>
                </c:pt>
                <c:pt idx="1">
                  <c:v>31.2081704169467</c:v>
                </c:pt>
                <c:pt idx="2">
                  <c:v>31.68203161247469</c:v>
                </c:pt>
                <c:pt idx="3">
                  <c:v>32.936147187387874</c:v>
                </c:pt>
                <c:pt idx="4">
                  <c:v>32.342504457261136</c:v>
                </c:pt>
                <c:pt idx="5">
                  <c:v>32.26900836456598</c:v>
                </c:pt>
                <c:pt idx="6">
                  <c:v>32.77882558573879</c:v>
                </c:pt>
                <c:pt idx="7">
                  <c:v>32.99539326234257</c:v>
                </c:pt>
                <c:pt idx="8">
                  <c:v>32.079352931817226</c:v>
                </c:pt>
                <c:pt idx="9">
                  <c:v>32.11107357813226</c:v>
                </c:pt>
                <c:pt idx="10">
                  <c:v>31.28283066362465</c:v>
                </c:pt>
                <c:pt idx="11">
                  <c:v>31.500059686931586</c:v>
                </c:pt>
                <c:pt idx="12">
                  <c:v>31.771776204120535</c:v>
                </c:pt>
                <c:pt idx="13">
                  <c:v>30.97002358219918</c:v>
                </c:pt>
                <c:pt idx="14">
                  <c:v>30.680993268318623</c:v>
                </c:pt>
                <c:pt idx="15">
                  <c:v>30.164774147943298</c:v>
                </c:pt>
                <c:pt idx="16">
                  <c:v>29.535642014569152</c:v>
                </c:pt>
                <c:pt idx="17">
                  <c:v>27.85280089388456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'Main table'!$A$118</c:f>
              <c:strCache>
                <c:ptCount val="1"/>
                <c:pt idx="0">
                  <c:v>Renewables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table'!$B$118:$S$118</c:f>
              <c:numCache>
                <c:ptCount val="18"/>
                <c:pt idx="0">
                  <c:v>12.592983301097647</c:v>
                </c:pt>
                <c:pt idx="1">
                  <c:v>12.109219500796534</c:v>
                </c:pt>
                <c:pt idx="2">
                  <c:v>12.785020954978327</c:v>
                </c:pt>
                <c:pt idx="3">
                  <c:v>13.105881786489329</c:v>
                </c:pt>
                <c:pt idx="4">
                  <c:v>13.414190473249278</c:v>
                </c:pt>
                <c:pt idx="5">
                  <c:v>13.107536159969671</c:v>
                </c:pt>
                <c:pt idx="6">
                  <c:v>12.652961409215127</c:v>
                </c:pt>
                <c:pt idx="7">
                  <c:v>13.126157448556569</c:v>
                </c:pt>
                <c:pt idx="8">
                  <c:v>13.431778217565924</c:v>
                </c:pt>
                <c:pt idx="9">
                  <c:v>13.480712074313935</c:v>
                </c:pt>
                <c:pt idx="10">
                  <c:v>13.934833243070388</c:v>
                </c:pt>
                <c:pt idx="11">
                  <c:v>14.37705344763622</c:v>
                </c:pt>
                <c:pt idx="12">
                  <c:v>12.983998536862407</c:v>
                </c:pt>
                <c:pt idx="13">
                  <c:v>12.879556631020215</c:v>
                </c:pt>
                <c:pt idx="14">
                  <c:v>13.920214089738305</c:v>
                </c:pt>
                <c:pt idx="15">
                  <c:v>14.034782193302064</c:v>
                </c:pt>
                <c:pt idx="16">
                  <c:v>14.597999800684242</c:v>
                </c:pt>
                <c:pt idx="17">
                  <c:v>15.65161611565227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'Main table'!$A$119</c:f>
              <c:strCache>
                <c:ptCount val="1"/>
                <c:pt idx="0">
                  <c:v>Other fuels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'Main table'!$B$113:$S$113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'Main table'!$B$119:$S$119</c:f>
              <c:numCache>
                <c:ptCount val="18"/>
                <c:pt idx="0">
                  <c:v>0.8400307307724616</c:v>
                </c:pt>
                <c:pt idx="1">
                  <c:v>0.8905376944816338</c:v>
                </c:pt>
                <c:pt idx="2">
                  <c:v>1.029671760118813</c:v>
                </c:pt>
                <c:pt idx="3">
                  <c:v>0.9887237194720939</c:v>
                </c:pt>
                <c:pt idx="4">
                  <c:v>0.937361828670941</c:v>
                </c:pt>
                <c:pt idx="5">
                  <c:v>0.9546539379474954</c:v>
                </c:pt>
                <c:pt idx="6">
                  <c:v>1.0154725719921818</c:v>
                </c:pt>
                <c:pt idx="7">
                  <c:v>1.063242232312356</c:v>
                </c:pt>
                <c:pt idx="8">
                  <c:v>1.2116548974273773</c:v>
                </c:pt>
                <c:pt idx="9">
                  <c:v>1.2734905704343769</c:v>
                </c:pt>
                <c:pt idx="10">
                  <c:v>1.2384451291775302</c:v>
                </c:pt>
                <c:pt idx="11">
                  <c:v>1.6727141916217565</c:v>
                </c:pt>
                <c:pt idx="12">
                  <c:v>1.4916302753971484</c:v>
                </c:pt>
                <c:pt idx="13">
                  <c:v>1.3244967207899334</c:v>
                </c:pt>
                <c:pt idx="14">
                  <c:v>1.380807010733086</c:v>
                </c:pt>
                <c:pt idx="15">
                  <c:v>1.3515658517604083</c:v>
                </c:pt>
                <c:pt idx="16">
                  <c:v>1.2248669686638622</c:v>
                </c:pt>
                <c:pt idx="17">
                  <c:v>1.0735787068692355</c:v>
                </c:pt>
              </c:numCache>
            </c:numRef>
          </c:val>
          <c:smooth val="0"/>
        </c:ser>
        <c:axId val="2915462"/>
        <c:axId val="26239159"/>
      </c:lineChart>
      <c:catAx>
        <c:axId val="291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39159"/>
        <c:crosses val="autoZero"/>
        <c:auto val="1"/>
        <c:lblOffset val="100"/>
        <c:noMultiLvlLbl val="0"/>
      </c:catAx>
      <c:valAx>
        <c:axId val="26239159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Share of electricity production by fuel (%) 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5462"/>
        <c:crossesAt val="1"/>
        <c:crossBetween val="midCat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267"/>
          <c:w val="0.18125"/>
          <c:h val="0.549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0.3615</cdr:x>
      <cdr:y>0.157</cdr:y>
    </cdr:from>
    <cdr:to>
      <cdr:x>0.3695</cdr:x>
      <cdr:y>0.19025</cdr:y>
    </cdr:to>
    <cdr:sp>
      <cdr:nvSpPr>
        <cdr:cNvPr id="1" name="TextBox 8"/>
        <cdr:cNvSpPr txBox="1">
          <a:spLocks noChangeArrowheads="1"/>
        </cdr:cNvSpPr>
      </cdr:nvSpPr>
      <cdr:spPr>
        <a:xfrm>
          <a:off x="4333875" y="1181100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0.7575</cdr:x>
      <cdr:y>0.20325</cdr:y>
    </cdr:from>
    <cdr:to>
      <cdr:x>0.8265</cdr:x>
      <cdr:y>0.88925</cdr:y>
    </cdr:to>
    <cdr:grpSp>
      <cdr:nvGrpSpPr>
        <cdr:cNvPr id="2" name="Group 22"/>
        <cdr:cNvGrpSpPr>
          <a:grpSpLocks/>
        </cdr:cNvGrpSpPr>
      </cdr:nvGrpSpPr>
      <cdr:grpSpPr>
        <a:xfrm>
          <a:off x="9096375" y="1524000"/>
          <a:ext cx="828675" cy="5172075"/>
          <a:chOff x="8911342" y="1161981"/>
          <a:chExt cx="847121" cy="3826069"/>
        </a:xfrm>
        <a:solidFill>
          <a:srgbClr val="FFFFFF"/>
        </a:solidFill>
      </cdr:grpSpPr>
      <cdr:sp>
        <cdr:nvSpPr>
          <cdr:cNvPr id="3" name="AutoShape 9"/>
          <cdr:cNvSpPr>
            <a:spLocks/>
          </cdr:cNvSpPr>
        </cdr:nvSpPr>
        <cdr:spPr>
          <a:xfrm>
            <a:off x="8914307" y="1839195"/>
            <a:ext cx="93395" cy="1038778"/>
          </a:xfrm>
          <a:prstGeom prst="rightBrace">
            <a:avLst>
              <a:gd name="adj" fmla="val 601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10"/>
          <cdr:cNvSpPr>
            <a:spLocks/>
          </cdr:cNvSpPr>
        </cdr:nvSpPr>
        <cdr:spPr>
          <a:xfrm>
            <a:off x="8944591" y="4827355"/>
            <a:ext cx="84500" cy="10999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11"/>
          <cdr:cNvSpPr>
            <a:spLocks/>
          </cdr:cNvSpPr>
        </cdr:nvSpPr>
        <cdr:spPr>
          <a:xfrm>
            <a:off x="8920449" y="3727360"/>
            <a:ext cx="108431" cy="1052169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TextBox 12"/>
          <cdr:cNvSpPr txBox="1">
            <a:spLocks noChangeArrowheads="1"/>
          </cdr:cNvSpPr>
        </cdr:nvSpPr>
        <cdr:spPr>
          <a:xfrm>
            <a:off x="9209740" y="4779529"/>
            <a:ext cx="542581" cy="20852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3.4%</a:t>
            </a:r>
          </a:p>
        </cdr:txBody>
      </cdr:sp>
      <cdr:sp>
        <cdr:nvSpPr>
          <cdr:cNvPr id="7" name="TextBox 13"/>
          <cdr:cNvSpPr txBox="1">
            <a:spLocks noChangeArrowheads="1"/>
          </cdr:cNvSpPr>
        </cdr:nvSpPr>
        <cdr:spPr>
          <a:xfrm>
            <a:off x="9146418" y="4114750"/>
            <a:ext cx="539616" cy="20660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29.4%</a:t>
            </a:r>
          </a:p>
        </cdr:txBody>
      </cdr:sp>
      <cdr:sp>
        <cdr:nvSpPr>
          <cdr:cNvPr id="8" name="TextBox 14"/>
          <cdr:cNvSpPr txBox="1">
            <a:spLocks noChangeArrowheads="1"/>
          </cdr:cNvSpPr>
        </cdr:nvSpPr>
        <cdr:spPr>
          <a:xfrm>
            <a:off x="9149595" y="3194580"/>
            <a:ext cx="545758" cy="17599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22.6%</a:t>
            </a:r>
          </a:p>
        </cdr:txBody>
      </cdr:sp>
      <cdr:sp>
        <cdr:nvSpPr>
          <cdr:cNvPr id="9" name="TextBox 15"/>
          <cdr:cNvSpPr txBox="1">
            <a:spLocks noChangeArrowheads="1"/>
          </cdr:cNvSpPr>
        </cdr:nvSpPr>
        <cdr:spPr>
          <a:xfrm>
            <a:off x="9149595" y="2266758"/>
            <a:ext cx="539616" cy="16260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27.9%</a:t>
            </a:r>
          </a:p>
        </cdr:txBody>
      </cdr:sp>
      <cdr:sp>
        <cdr:nvSpPr>
          <cdr:cNvPr id="10" name="AutoShape 16"/>
          <cdr:cNvSpPr>
            <a:spLocks/>
          </cdr:cNvSpPr>
        </cdr:nvSpPr>
        <cdr:spPr>
          <a:xfrm>
            <a:off x="8911342" y="1315980"/>
            <a:ext cx="99537" cy="457215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Box 17"/>
          <cdr:cNvSpPr txBox="1">
            <a:spLocks noChangeArrowheads="1"/>
          </cdr:cNvSpPr>
        </cdr:nvSpPr>
        <cdr:spPr>
          <a:xfrm>
            <a:off x="9149595" y="1491979"/>
            <a:ext cx="539616" cy="16643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15.7%</a:t>
            </a:r>
          </a:p>
        </cdr:txBody>
      </cdr:sp>
      <cdr:sp>
        <cdr:nvSpPr>
          <cdr:cNvPr id="12" name="AutoShape 18"/>
          <cdr:cNvSpPr>
            <a:spLocks/>
          </cdr:cNvSpPr>
        </cdr:nvSpPr>
        <cdr:spPr>
          <a:xfrm>
            <a:off x="8914307" y="1161981"/>
            <a:ext cx="72429" cy="101391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TextBox 19"/>
          <cdr:cNvSpPr txBox="1">
            <a:spLocks noChangeArrowheads="1"/>
          </cdr:cNvSpPr>
        </cdr:nvSpPr>
        <cdr:spPr>
          <a:xfrm>
            <a:off x="9209740" y="1161981"/>
            <a:ext cx="548723" cy="17121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1.1%</a:t>
            </a:r>
          </a:p>
        </cdr:txBody>
      </cdr:sp>
      <cdr:sp>
        <cdr:nvSpPr>
          <cdr:cNvPr id="14" name="AutoShape 20"/>
          <cdr:cNvSpPr>
            <a:spLocks/>
          </cdr:cNvSpPr>
        </cdr:nvSpPr>
        <cdr:spPr>
          <a:xfrm>
            <a:off x="8914307" y="2952581"/>
            <a:ext cx="111608" cy="725997"/>
          </a:xfrm>
          <a:prstGeom prst="rightBrace">
            <a:avLst>
              <a:gd name="adj" fmla="val 847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43800"/>
    <xdr:graphicFrame>
      <xdr:nvGraphicFramePr>
        <xdr:cNvPr id="1" name="Shape 1025"/>
        <xdr:cNvGraphicFramePr/>
      </xdr:nvGraphicFramePr>
      <xdr:xfrm>
        <a:off x="0" y="0"/>
        <a:ext cx="120110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7\EN27_2006%20update_S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1"/>
  <sheetViews>
    <sheetView zoomScale="85" zoomScaleNormal="85" workbookViewId="0" topLeftCell="A1">
      <selection activeCell="T44" sqref="T44"/>
    </sheetView>
  </sheetViews>
  <sheetFormatPr defaultColWidth="9.140625" defaultRowHeight="12.75"/>
  <cols>
    <col min="1" max="1" width="36.8515625" style="106" customWidth="1"/>
    <col min="2" max="19" width="10.7109375" style="1" customWidth="1"/>
    <col min="20" max="16384" width="9.140625" style="1" customWidth="1"/>
  </cols>
  <sheetData>
    <row r="1" ht="38.25">
      <c r="A1" s="106" t="s">
        <v>271</v>
      </c>
    </row>
    <row r="2" ht="12.75"/>
    <row r="3" spans="2:18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ht="25.5">
      <c r="A4" s="106" t="s">
        <v>229</v>
      </c>
    </row>
    <row r="5" ht="25.5">
      <c r="A5" s="106" t="s">
        <v>230</v>
      </c>
    </row>
    <row r="6" spans="2:3" ht="12.75">
      <c r="B6" s="5" t="s">
        <v>1</v>
      </c>
      <c r="C6" s="107" t="s">
        <v>231</v>
      </c>
    </row>
    <row r="7" spans="2:3" ht="12.75">
      <c r="B7" s="5" t="s">
        <v>2</v>
      </c>
      <c r="C7" s="107" t="s">
        <v>232</v>
      </c>
    </row>
    <row r="8" spans="2:3" ht="12.75">
      <c r="B8" s="5" t="s">
        <v>4</v>
      </c>
      <c r="C8" s="107" t="s">
        <v>233</v>
      </c>
    </row>
    <row r="9" spans="2:18" ht="12.75">
      <c r="B9" s="10"/>
      <c r="C9" s="10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9" ht="12.75">
      <c r="A10" s="165" t="s">
        <v>6</v>
      </c>
      <c r="B10" s="164" t="s">
        <v>101</v>
      </c>
      <c r="C10" s="164" t="s">
        <v>102</v>
      </c>
      <c r="D10" s="164" t="s">
        <v>103</v>
      </c>
      <c r="E10" s="164" t="s">
        <v>104</v>
      </c>
      <c r="F10" s="164" t="s">
        <v>105</v>
      </c>
      <c r="G10" s="164" t="s">
        <v>106</v>
      </c>
      <c r="H10" s="164" t="s">
        <v>107</v>
      </c>
      <c r="I10" s="164" t="s">
        <v>108</v>
      </c>
      <c r="J10" s="164" t="s">
        <v>109</v>
      </c>
      <c r="K10" s="164" t="s">
        <v>110</v>
      </c>
      <c r="L10" s="164" t="s">
        <v>111</v>
      </c>
      <c r="M10" s="164" t="s">
        <v>112</v>
      </c>
      <c r="N10" s="164" t="s">
        <v>113</v>
      </c>
      <c r="O10" s="164" t="s">
        <v>114</v>
      </c>
      <c r="P10" s="164" t="s">
        <v>115</v>
      </c>
      <c r="Q10" s="164" t="s">
        <v>148</v>
      </c>
      <c r="R10" s="164" t="s">
        <v>228</v>
      </c>
      <c r="S10" s="164" t="s">
        <v>323</v>
      </c>
    </row>
    <row r="11" spans="1:19" ht="12.75">
      <c r="A11" s="166" t="s">
        <v>7</v>
      </c>
      <c r="B11" s="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8"/>
    </row>
    <row r="12" spans="1:20" ht="12.75">
      <c r="A12" s="167" t="s">
        <v>234</v>
      </c>
      <c r="B12" s="168">
        <v>2583758</v>
      </c>
      <c r="C12" s="168">
        <v>2627633</v>
      </c>
      <c r="D12" s="168">
        <v>2616575</v>
      </c>
      <c r="E12" s="168">
        <v>2616927</v>
      </c>
      <c r="F12" s="168">
        <v>2655241</v>
      </c>
      <c r="G12" s="168">
        <v>2732744</v>
      </c>
      <c r="H12" s="168">
        <v>2829750</v>
      </c>
      <c r="I12" s="168">
        <v>2840880</v>
      </c>
      <c r="J12" s="168">
        <v>2910049</v>
      </c>
      <c r="K12" s="168">
        <v>2939713</v>
      </c>
      <c r="L12" s="168">
        <v>3020921</v>
      </c>
      <c r="M12" s="168">
        <v>3108075</v>
      </c>
      <c r="N12" s="168">
        <v>3116870</v>
      </c>
      <c r="O12" s="168">
        <v>3216020</v>
      </c>
      <c r="P12" s="168">
        <v>3287566</v>
      </c>
      <c r="Q12" s="168">
        <v>3308947</v>
      </c>
      <c r="R12" s="168">
        <v>3353954</v>
      </c>
      <c r="S12" s="168">
        <v>3361694</v>
      </c>
      <c r="T12" s="1">
        <f>S12/B12-1</f>
        <v>0.301087021307723</v>
      </c>
    </row>
    <row r="13" spans="1:19" ht="12.75">
      <c r="A13" s="167" t="s">
        <v>235</v>
      </c>
      <c r="B13" s="168">
        <v>70845</v>
      </c>
      <c r="C13" s="168">
        <v>71945</v>
      </c>
      <c r="D13" s="168">
        <v>72259</v>
      </c>
      <c r="E13" s="168">
        <v>70845</v>
      </c>
      <c r="F13" s="168">
        <v>72236</v>
      </c>
      <c r="G13" s="168">
        <v>74429</v>
      </c>
      <c r="H13" s="168">
        <v>76148</v>
      </c>
      <c r="I13" s="168">
        <v>78892</v>
      </c>
      <c r="J13" s="168">
        <v>83241</v>
      </c>
      <c r="K13" s="168">
        <v>84521</v>
      </c>
      <c r="L13" s="168">
        <v>83894</v>
      </c>
      <c r="M13" s="168">
        <v>79697</v>
      </c>
      <c r="N13" s="168">
        <v>82060</v>
      </c>
      <c r="O13" s="168">
        <v>84616</v>
      </c>
      <c r="P13" s="168">
        <v>85441</v>
      </c>
      <c r="Q13" s="168">
        <v>87025</v>
      </c>
      <c r="R13" s="168">
        <v>85535</v>
      </c>
      <c r="S13" s="168">
        <v>88820</v>
      </c>
    </row>
    <row r="14" spans="1:19" ht="12.75">
      <c r="A14" s="167" t="s">
        <v>236</v>
      </c>
      <c r="B14" s="168">
        <v>42141</v>
      </c>
      <c r="C14" s="168">
        <v>38917</v>
      </c>
      <c r="D14" s="168">
        <v>35610</v>
      </c>
      <c r="E14" s="168">
        <v>37997</v>
      </c>
      <c r="F14" s="168">
        <v>38133</v>
      </c>
      <c r="G14" s="168">
        <v>41789</v>
      </c>
      <c r="H14" s="168">
        <v>42716</v>
      </c>
      <c r="I14" s="168">
        <v>42803</v>
      </c>
      <c r="J14" s="168">
        <v>41711</v>
      </c>
      <c r="K14" s="168">
        <v>38248</v>
      </c>
      <c r="L14" s="168">
        <v>40924</v>
      </c>
      <c r="M14" s="168">
        <v>43968</v>
      </c>
      <c r="N14" s="168">
        <v>42679</v>
      </c>
      <c r="O14" s="168">
        <v>42600</v>
      </c>
      <c r="P14" s="168">
        <v>41621</v>
      </c>
      <c r="Q14" s="168">
        <v>44365</v>
      </c>
      <c r="R14" s="168">
        <v>45843</v>
      </c>
      <c r="S14" s="168">
        <v>43297</v>
      </c>
    </row>
    <row r="15" spans="1:19" ht="12.75">
      <c r="A15" s="167" t="s">
        <v>237</v>
      </c>
      <c r="B15" s="168">
        <v>62559</v>
      </c>
      <c r="C15" s="168">
        <v>60528</v>
      </c>
      <c r="D15" s="168">
        <v>59293</v>
      </c>
      <c r="E15" s="168">
        <v>58881</v>
      </c>
      <c r="F15" s="168">
        <v>58705</v>
      </c>
      <c r="G15" s="168">
        <v>60847</v>
      </c>
      <c r="H15" s="168">
        <v>64257</v>
      </c>
      <c r="I15" s="168">
        <v>64598</v>
      </c>
      <c r="J15" s="168">
        <v>65112</v>
      </c>
      <c r="K15" s="168">
        <v>64694</v>
      </c>
      <c r="L15" s="168">
        <v>73466</v>
      </c>
      <c r="M15" s="168">
        <v>74647</v>
      </c>
      <c r="N15" s="168">
        <v>76348</v>
      </c>
      <c r="O15" s="168">
        <v>83227</v>
      </c>
      <c r="P15" s="168">
        <v>84333</v>
      </c>
      <c r="Q15" s="168">
        <v>82578</v>
      </c>
      <c r="R15" s="168">
        <v>84361</v>
      </c>
      <c r="S15" s="168">
        <v>88198</v>
      </c>
    </row>
    <row r="16" spans="1:19" ht="12.75">
      <c r="A16" s="167" t="s">
        <v>238</v>
      </c>
      <c r="B16" s="168">
        <v>25977</v>
      </c>
      <c r="C16" s="168">
        <v>36543</v>
      </c>
      <c r="D16" s="168">
        <v>30733</v>
      </c>
      <c r="E16" s="168">
        <v>33969</v>
      </c>
      <c r="F16" s="168">
        <v>40190</v>
      </c>
      <c r="G16" s="168">
        <v>36654</v>
      </c>
      <c r="H16" s="168">
        <v>53576</v>
      </c>
      <c r="I16" s="168">
        <v>44310</v>
      </c>
      <c r="J16" s="168">
        <v>41110</v>
      </c>
      <c r="K16" s="168">
        <v>38916</v>
      </c>
      <c r="L16" s="168">
        <v>36049</v>
      </c>
      <c r="M16" s="168">
        <v>37726</v>
      </c>
      <c r="N16" s="168">
        <v>39283</v>
      </c>
      <c r="O16" s="168">
        <v>46181</v>
      </c>
      <c r="P16" s="168">
        <v>40431</v>
      </c>
      <c r="Q16" s="168">
        <v>36241</v>
      </c>
      <c r="R16" s="168">
        <v>45612</v>
      </c>
      <c r="S16" s="168">
        <v>39154</v>
      </c>
    </row>
    <row r="17" spans="1:19" ht="12.75">
      <c r="A17" s="167" t="s">
        <v>272</v>
      </c>
      <c r="B17" s="168">
        <v>549944</v>
      </c>
      <c r="C17" s="168">
        <v>539606</v>
      </c>
      <c r="D17" s="168">
        <v>537425</v>
      </c>
      <c r="E17" s="168">
        <v>526395</v>
      </c>
      <c r="F17" s="168">
        <v>528271</v>
      </c>
      <c r="G17" s="168">
        <v>536244</v>
      </c>
      <c r="H17" s="168">
        <v>555019</v>
      </c>
      <c r="I17" s="168">
        <v>551604</v>
      </c>
      <c r="J17" s="168">
        <v>556749</v>
      </c>
      <c r="K17" s="168">
        <v>555493</v>
      </c>
      <c r="L17" s="168">
        <v>571551</v>
      </c>
      <c r="M17" s="168">
        <v>586340</v>
      </c>
      <c r="N17" s="168">
        <v>571645</v>
      </c>
      <c r="O17" s="168">
        <v>599470</v>
      </c>
      <c r="P17" s="168">
        <v>616785</v>
      </c>
      <c r="Q17" s="168">
        <v>620300</v>
      </c>
      <c r="R17" s="168">
        <v>636600</v>
      </c>
      <c r="S17" s="168">
        <v>637101</v>
      </c>
    </row>
    <row r="18" spans="1:19" ht="12.75">
      <c r="A18" s="167" t="s">
        <v>239</v>
      </c>
      <c r="B18" s="168">
        <v>17181</v>
      </c>
      <c r="C18" s="168">
        <v>14627</v>
      </c>
      <c r="D18" s="168">
        <v>11832</v>
      </c>
      <c r="E18" s="168">
        <v>9118</v>
      </c>
      <c r="F18" s="168">
        <v>9151</v>
      </c>
      <c r="G18" s="168">
        <v>8693</v>
      </c>
      <c r="H18" s="168">
        <v>9103</v>
      </c>
      <c r="I18" s="168">
        <v>9218</v>
      </c>
      <c r="J18" s="168">
        <v>8521</v>
      </c>
      <c r="K18" s="168">
        <v>8268</v>
      </c>
      <c r="L18" s="168">
        <v>8513</v>
      </c>
      <c r="M18" s="168">
        <v>8484</v>
      </c>
      <c r="N18" s="168">
        <v>8527</v>
      </c>
      <c r="O18" s="168">
        <v>10159</v>
      </c>
      <c r="P18" s="168">
        <v>10304</v>
      </c>
      <c r="Q18" s="168">
        <v>10205</v>
      </c>
      <c r="R18" s="168">
        <v>9731</v>
      </c>
      <c r="S18" s="168">
        <v>12190</v>
      </c>
    </row>
    <row r="19" spans="1:19" ht="12.75">
      <c r="A19" s="167" t="s">
        <v>240</v>
      </c>
      <c r="B19" s="168">
        <v>14521</v>
      </c>
      <c r="C19" s="168">
        <v>15155</v>
      </c>
      <c r="D19" s="168">
        <v>16027</v>
      </c>
      <c r="E19" s="168">
        <v>16408</v>
      </c>
      <c r="F19" s="168">
        <v>17121</v>
      </c>
      <c r="G19" s="168">
        <v>17880</v>
      </c>
      <c r="H19" s="168">
        <v>19195</v>
      </c>
      <c r="I19" s="168">
        <v>19953</v>
      </c>
      <c r="J19" s="168">
        <v>21166</v>
      </c>
      <c r="K19" s="168">
        <v>22029</v>
      </c>
      <c r="L19" s="168">
        <v>24003</v>
      </c>
      <c r="M19" s="168">
        <v>24981</v>
      </c>
      <c r="N19" s="168">
        <v>25217</v>
      </c>
      <c r="O19" s="168">
        <v>25225</v>
      </c>
      <c r="P19" s="168">
        <v>25575</v>
      </c>
      <c r="Q19" s="168">
        <v>25357</v>
      </c>
      <c r="R19" s="168">
        <v>27480</v>
      </c>
      <c r="S19" s="168">
        <v>28226</v>
      </c>
    </row>
    <row r="20" spans="1:19" ht="12.75">
      <c r="A20" s="167" t="s">
        <v>241</v>
      </c>
      <c r="B20" s="168">
        <v>35002</v>
      </c>
      <c r="C20" s="168">
        <v>35815</v>
      </c>
      <c r="D20" s="168">
        <v>37410</v>
      </c>
      <c r="E20" s="168">
        <v>38395</v>
      </c>
      <c r="F20" s="168">
        <v>40623</v>
      </c>
      <c r="G20" s="168">
        <v>41551</v>
      </c>
      <c r="H20" s="168">
        <v>42555</v>
      </c>
      <c r="I20" s="168">
        <v>43507</v>
      </c>
      <c r="J20" s="168">
        <v>46332</v>
      </c>
      <c r="K20" s="168">
        <v>49860</v>
      </c>
      <c r="L20" s="168">
        <v>53843</v>
      </c>
      <c r="M20" s="168">
        <v>53704</v>
      </c>
      <c r="N20" s="168">
        <v>54608</v>
      </c>
      <c r="O20" s="168">
        <v>58471</v>
      </c>
      <c r="P20" s="168">
        <v>59346</v>
      </c>
      <c r="Q20" s="168">
        <v>60020</v>
      </c>
      <c r="R20" s="168">
        <v>60789</v>
      </c>
      <c r="S20" s="168">
        <v>63497</v>
      </c>
    </row>
    <row r="21" spans="1:19" ht="12.75">
      <c r="A21" s="167" t="s">
        <v>242</v>
      </c>
      <c r="B21" s="168">
        <v>151838</v>
      </c>
      <c r="C21" s="168">
        <v>155719</v>
      </c>
      <c r="D21" s="168">
        <v>158638</v>
      </c>
      <c r="E21" s="168">
        <v>157073</v>
      </c>
      <c r="F21" s="168">
        <v>161777</v>
      </c>
      <c r="G21" s="168">
        <v>167330</v>
      </c>
      <c r="H21" s="168">
        <v>174246</v>
      </c>
      <c r="I21" s="168">
        <v>190250</v>
      </c>
      <c r="J21" s="168">
        <v>195209</v>
      </c>
      <c r="K21" s="168">
        <v>209047</v>
      </c>
      <c r="L21" s="168">
        <v>225153</v>
      </c>
      <c r="M21" s="168">
        <v>238002</v>
      </c>
      <c r="N21" s="168">
        <v>246079</v>
      </c>
      <c r="O21" s="168">
        <v>262860</v>
      </c>
      <c r="P21" s="168">
        <v>280007</v>
      </c>
      <c r="Q21" s="168">
        <v>294040</v>
      </c>
      <c r="R21" s="168">
        <v>299460</v>
      </c>
      <c r="S21" s="168">
        <v>303293</v>
      </c>
    </row>
    <row r="22" spans="1:19" ht="12.75">
      <c r="A22" s="167" t="s">
        <v>243</v>
      </c>
      <c r="B22" s="168">
        <v>420744</v>
      </c>
      <c r="C22" s="168">
        <v>455320</v>
      </c>
      <c r="D22" s="168">
        <v>463440</v>
      </c>
      <c r="E22" s="168">
        <v>472650</v>
      </c>
      <c r="F22" s="168">
        <v>476904</v>
      </c>
      <c r="G22" s="168">
        <v>493897</v>
      </c>
      <c r="H22" s="168">
        <v>513113</v>
      </c>
      <c r="I22" s="168">
        <v>504500</v>
      </c>
      <c r="J22" s="168">
        <v>511027</v>
      </c>
      <c r="K22" s="168">
        <v>523985</v>
      </c>
      <c r="L22" s="168">
        <v>540734</v>
      </c>
      <c r="M22" s="168">
        <v>549836</v>
      </c>
      <c r="N22" s="168">
        <v>559197</v>
      </c>
      <c r="O22" s="168">
        <v>566944</v>
      </c>
      <c r="P22" s="168">
        <v>574274</v>
      </c>
      <c r="Q22" s="168">
        <v>576165</v>
      </c>
      <c r="R22" s="168">
        <v>574558</v>
      </c>
      <c r="S22" s="168">
        <v>569841</v>
      </c>
    </row>
    <row r="23" spans="1:19" ht="12.75">
      <c r="A23" s="167" t="s">
        <v>244</v>
      </c>
      <c r="B23" s="168">
        <v>216890</v>
      </c>
      <c r="C23" s="168">
        <v>222039</v>
      </c>
      <c r="D23" s="168">
        <v>226235</v>
      </c>
      <c r="E23" s="168">
        <v>222780</v>
      </c>
      <c r="F23" s="168">
        <v>231788</v>
      </c>
      <c r="G23" s="168">
        <v>241466</v>
      </c>
      <c r="H23" s="168">
        <v>244410</v>
      </c>
      <c r="I23" s="168">
        <v>251447</v>
      </c>
      <c r="J23" s="168">
        <v>259771</v>
      </c>
      <c r="K23" s="168">
        <v>265640</v>
      </c>
      <c r="L23" s="168">
        <v>276611</v>
      </c>
      <c r="M23" s="168">
        <v>278990</v>
      </c>
      <c r="N23" s="168">
        <v>284397</v>
      </c>
      <c r="O23" s="168">
        <v>293884</v>
      </c>
      <c r="P23" s="168">
        <v>303322</v>
      </c>
      <c r="Q23" s="168">
        <v>303699</v>
      </c>
      <c r="R23" s="168">
        <v>314122</v>
      </c>
      <c r="S23" s="168">
        <v>313887</v>
      </c>
    </row>
    <row r="24" spans="1:19" ht="12.75">
      <c r="A24" s="167" t="s">
        <v>245</v>
      </c>
      <c r="B24" s="168">
        <v>1974</v>
      </c>
      <c r="C24" s="168">
        <v>2077</v>
      </c>
      <c r="D24" s="168">
        <v>2404</v>
      </c>
      <c r="E24" s="168">
        <v>2581</v>
      </c>
      <c r="F24" s="168">
        <v>2681</v>
      </c>
      <c r="G24" s="168">
        <v>2473</v>
      </c>
      <c r="H24" s="168">
        <v>2592</v>
      </c>
      <c r="I24" s="168">
        <v>2711</v>
      </c>
      <c r="J24" s="168">
        <v>2954</v>
      </c>
      <c r="K24" s="168">
        <v>3139</v>
      </c>
      <c r="L24" s="168">
        <v>3370</v>
      </c>
      <c r="M24" s="168">
        <v>3551</v>
      </c>
      <c r="N24" s="168">
        <v>3785</v>
      </c>
      <c r="O24" s="168">
        <v>4053</v>
      </c>
      <c r="P24" s="168">
        <v>4201</v>
      </c>
      <c r="Q24" s="168">
        <v>4377</v>
      </c>
      <c r="R24" s="168">
        <v>4652</v>
      </c>
      <c r="S24" s="168">
        <v>4871</v>
      </c>
    </row>
    <row r="25" spans="1:19" ht="12.75">
      <c r="A25" s="167" t="s">
        <v>246</v>
      </c>
      <c r="B25" s="168">
        <v>6648</v>
      </c>
      <c r="C25" s="168">
        <v>5644</v>
      </c>
      <c r="D25" s="168">
        <v>3834</v>
      </c>
      <c r="E25" s="168">
        <v>3924</v>
      </c>
      <c r="F25" s="168">
        <v>4440</v>
      </c>
      <c r="G25" s="168">
        <v>3979</v>
      </c>
      <c r="H25" s="168">
        <v>3126</v>
      </c>
      <c r="I25" s="168">
        <v>4505</v>
      </c>
      <c r="J25" s="168">
        <v>5797</v>
      </c>
      <c r="K25" s="168">
        <v>4110</v>
      </c>
      <c r="L25" s="168">
        <v>4136</v>
      </c>
      <c r="M25" s="168">
        <v>4280</v>
      </c>
      <c r="N25" s="168">
        <v>3975</v>
      </c>
      <c r="O25" s="168">
        <v>3975</v>
      </c>
      <c r="P25" s="168">
        <v>4689</v>
      </c>
      <c r="Q25" s="168">
        <v>4905</v>
      </c>
      <c r="R25" s="168">
        <v>4891</v>
      </c>
      <c r="S25" s="168">
        <v>4771</v>
      </c>
    </row>
    <row r="26" spans="1:19" ht="12.75">
      <c r="A26" s="167" t="s">
        <v>247</v>
      </c>
      <c r="B26" s="168">
        <v>28405</v>
      </c>
      <c r="C26" s="168">
        <v>29363</v>
      </c>
      <c r="D26" s="168">
        <v>18707</v>
      </c>
      <c r="E26" s="168">
        <v>14121</v>
      </c>
      <c r="F26" s="168">
        <v>10021</v>
      </c>
      <c r="G26" s="168">
        <v>13898</v>
      </c>
      <c r="H26" s="168">
        <v>16789</v>
      </c>
      <c r="I26" s="168">
        <v>14861</v>
      </c>
      <c r="J26" s="168">
        <v>17631</v>
      </c>
      <c r="K26" s="168">
        <v>13535</v>
      </c>
      <c r="L26" s="168">
        <v>11424</v>
      </c>
      <c r="M26" s="168">
        <v>14737</v>
      </c>
      <c r="N26" s="168">
        <v>17721</v>
      </c>
      <c r="O26" s="168">
        <v>19488</v>
      </c>
      <c r="P26" s="168">
        <v>19274</v>
      </c>
      <c r="Q26" s="168">
        <v>14784</v>
      </c>
      <c r="R26" s="168">
        <v>12482</v>
      </c>
      <c r="S26" s="168">
        <v>14007</v>
      </c>
    </row>
    <row r="27" spans="1:19" ht="12.75">
      <c r="A27" s="167" t="s">
        <v>273</v>
      </c>
      <c r="B27" s="168">
        <v>1381</v>
      </c>
      <c r="C27" s="168">
        <v>1396</v>
      </c>
      <c r="D27" s="168">
        <v>1208</v>
      </c>
      <c r="E27" s="168">
        <v>1077</v>
      </c>
      <c r="F27" s="168">
        <v>1190</v>
      </c>
      <c r="G27" s="168">
        <v>1241</v>
      </c>
      <c r="H27" s="168">
        <v>1312</v>
      </c>
      <c r="I27" s="168">
        <v>1263</v>
      </c>
      <c r="J27" s="168">
        <v>1309</v>
      </c>
      <c r="K27" s="168">
        <v>1021</v>
      </c>
      <c r="L27" s="168">
        <v>1175</v>
      </c>
      <c r="M27" s="168">
        <v>1243</v>
      </c>
      <c r="N27" s="168">
        <v>3676</v>
      </c>
      <c r="O27" s="168">
        <v>3612</v>
      </c>
      <c r="P27" s="168">
        <v>4145</v>
      </c>
      <c r="Q27" s="168">
        <v>4129</v>
      </c>
      <c r="R27" s="168">
        <v>4333</v>
      </c>
      <c r="S27" s="168">
        <v>4001</v>
      </c>
    </row>
    <row r="28" spans="1:19" ht="12.75">
      <c r="A28" s="167" t="s">
        <v>248</v>
      </c>
      <c r="B28" s="168">
        <v>28470</v>
      </c>
      <c r="C28" s="168">
        <v>30011</v>
      </c>
      <c r="D28" s="168">
        <v>31776</v>
      </c>
      <c r="E28" s="168">
        <v>32992</v>
      </c>
      <c r="F28" s="168">
        <v>33605</v>
      </c>
      <c r="G28" s="168">
        <v>34112</v>
      </c>
      <c r="H28" s="168">
        <v>35172</v>
      </c>
      <c r="I28" s="168">
        <v>35396</v>
      </c>
      <c r="J28" s="168">
        <v>37188</v>
      </c>
      <c r="K28" s="168">
        <v>37719</v>
      </c>
      <c r="L28" s="168">
        <v>35191</v>
      </c>
      <c r="M28" s="168">
        <v>36418</v>
      </c>
      <c r="N28" s="168">
        <v>36161</v>
      </c>
      <c r="O28" s="168">
        <v>34145</v>
      </c>
      <c r="P28" s="168">
        <v>33708</v>
      </c>
      <c r="Q28" s="168">
        <v>35755</v>
      </c>
      <c r="R28" s="168">
        <v>35859</v>
      </c>
      <c r="S28" s="168">
        <v>39959</v>
      </c>
    </row>
    <row r="29" spans="1:19" ht="12.75">
      <c r="A29" s="167" t="s">
        <v>249</v>
      </c>
      <c r="B29" s="168">
        <v>1100</v>
      </c>
      <c r="C29" s="168">
        <v>1419</v>
      </c>
      <c r="D29" s="168">
        <v>1490</v>
      </c>
      <c r="E29" s="168">
        <v>1500</v>
      </c>
      <c r="F29" s="168">
        <v>1541</v>
      </c>
      <c r="G29" s="168">
        <v>1632</v>
      </c>
      <c r="H29" s="168">
        <v>1658</v>
      </c>
      <c r="I29" s="168">
        <v>1686</v>
      </c>
      <c r="J29" s="168">
        <v>1721</v>
      </c>
      <c r="K29" s="168">
        <v>1792</v>
      </c>
      <c r="L29" s="168">
        <v>1917</v>
      </c>
      <c r="M29" s="168">
        <v>1987</v>
      </c>
      <c r="N29" s="168">
        <v>2052</v>
      </c>
      <c r="O29" s="168">
        <v>2236</v>
      </c>
      <c r="P29" s="168">
        <v>2216</v>
      </c>
      <c r="Q29" s="168">
        <v>2240</v>
      </c>
      <c r="R29" s="168">
        <v>2296</v>
      </c>
      <c r="S29" s="168">
        <v>2296</v>
      </c>
    </row>
    <row r="30" spans="1:19" ht="12.75">
      <c r="A30" s="167" t="s">
        <v>250</v>
      </c>
      <c r="B30" s="168">
        <v>71970</v>
      </c>
      <c r="C30" s="168">
        <v>74392</v>
      </c>
      <c r="D30" s="168">
        <v>77194</v>
      </c>
      <c r="E30" s="168">
        <v>76988</v>
      </c>
      <c r="F30" s="168">
        <v>79646</v>
      </c>
      <c r="G30" s="168">
        <v>81071</v>
      </c>
      <c r="H30" s="168">
        <v>85325</v>
      </c>
      <c r="I30" s="168">
        <v>86661</v>
      </c>
      <c r="J30" s="168">
        <v>91115</v>
      </c>
      <c r="K30" s="168">
        <v>86680</v>
      </c>
      <c r="L30" s="168">
        <v>89615</v>
      </c>
      <c r="M30" s="168">
        <v>93747</v>
      </c>
      <c r="N30" s="168">
        <v>95965</v>
      </c>
      <c r="O30" s="168">
        <v>96775</v>
      </c>
      <c r="P30" s="168">
        <v>100769</v>
      </c>
      <c r="Q30" s="168">
        <v>100219</v>
      </c>
      <c r="R30" s="168">
        <v>98392</v>
      </c>
      <c r="S30" s="168">
        <v>103241</v>
      </c>
    </row>
    <row r="31" spans="1:19" ht="12.75">
      <c r="A31" s="167" t="s">
        <v>251</v>
      </c>
      <c r="B31" s="168">
        <v>50294</v>
      </c>
      <c r="C31" s="168">
        <v>51483</v>
      </c>
      <c r="D31" s="168">
        <v>51180</v>
      </c>
      <c r="E31" s="168">
        <v>52676</v>
      </c>
      <c r="F31" s="168">
        <v>53310</v>
      </c>
      <c r="G31" s="168">
        <v>56589</v>
      </c>
      <c r="H31" s="168">
        <v>54938</v>
      </c>
      <c r="I31" s="168">
        <v>56873</v>
      </c>
      <c r="J31" s="168">
        <v>57463</v>
      </c>
      <c r="K31" s="168">
        <v>60943</v>
      </c>
      <c r="L31" s="168">
        <v>61517</v>
      </c>
      <c r="M31" s="168">
        <v>62377</v>
      </c>
      <c r="N31" s="168">
        <v>62420</v>
      </c>
      <c r="O31" s="168">
        <v>60098</v>
      </c>
      <c r="P31" s="168">
        <v>64127</v>
      </c>
      <c r="Q31" s="168">
        <v>65699</v>
      </c>
      <c r="R31" s="168">
        <v>63537</v>
      </c>
      <c r="S31" s="168">
        <v>63430</v>
      </c>
    </row>
    <row r="32" spans="1:19" ht="12.75">
      <c r="A32" s="167" t="s">
        <v>252</v>
      </c>
      <c r="B32" s="168">
        <v>136311</v>
      </c>
      <c r="C32" s="168">
        <v>134714</v>
      </c>
      <c r="D32" s="168">
        <v>132750</v>
      </c>
      <c r="E32" s="168">
        <v>133867</v>
      </c>
      <c r="F32" s="168">
        <v>135347</v>
      </c>
      <c r="G32" s="168">
        <v>138993</v>
      </c>
      <c r="H32" s="168">
        <v>143173</v>
      </c>
      <c r="I32" s="168">
        <v>142790</v>
      </c>
      <c r="J32" s="168">
        <v>142789</v>
      </c>
      <c r="K32" s="168">
        <v>142128</v>
      </c>
      <c r="L32" s="168">
        <v>145184</v>
      </c>
      <c r="M32" s="168">
        <v>145616</v>
      </c>
      <c r="N32" s="168">
        <v>144126</v>
      </c>
      <c r="O32" s="168">
        <v>151631</v>
      </c>
      <c r="P32" s="168">
        <v>154159</v>
      </c>
      <c r="Q32" s="168">
        <v>156936</v>
      </c>
      <c r="R32" s="168">
        <v>161742</v>
      </c>
      <c r="S32" s="168">
        <v>159348</v>
      </c>
    </row>
    <row r="33" spans="1:19" ht="12.75">
      <c r="A33" s="167" t="s">
        <v>253</v>
      </c>
      <c r="B33" s="168">
        <v>28501</v>
      </c>
      <c r="C33" s="168">
        <v>29872</v>
      </c>
      <c r="D33" s="168">
        <v>30088</v>
      </c>
      <c r="E33" s="168">
        <v>31206</v>
      </c>
      <c r="F33" s="168">
        <v>31382</v>
      </c>
      <c r="G33" s="168">
        <v>33265</v>
      </c>
      <c r="H33" s="168">
        <v>34521</v>
      </c>
      <c r="I33" s="168">
        <v>34205</v>
      </c>
      <c r="J33" s="168">
        <v>38983</v>
      </c>
      <c r="K33" s="168">
        <v>43275</v>
      </c>
      <c r="L33" s="168">
        <v>43765</v>
      </c>
      <c r="M33" s="168">
        <v>46510</v>
      </c>
      <c r="N33" s="168">
        <v>46109</v>
      </c>
      <c r="O33" s="168">
        <v>46855</v>
      </c>
      <c r="P33" s="168">
        <v>45108</v>
      </c>
      <c r="Q33" s="168">
        <v>46578</v>
      </c>
      <c r="R33" s="168">
        <v>49041</v>
      </c>
      <c r="S33" s="168">
        <v>47253</v>
      </c>
    </row>
    <row r="34" spans="1:19" ht="12.75">
      <c r="A34" s="167" t="s">
        <v>254</v>
      </c>
      <c r="B34" s="168">
        <v>64309</v>
      </c>
      <c r="C34" s="168">
        <v>56912</v>
      </c>
      <c r="D34" s="168">
        <v>54195</v>
      </c>
      <c r="E34" s="168">
        <v>55476</v>
      </c>
      <c r="F34" s="168">
        <v>55136</v>
      </c>
      <c r="G34" s="168">
        <v>59266</v>
      </c>
      <c r="H34" s="168">
        <v>61350</v>
      </c>
      <c r="I34" s="168">
        <v>57148</v>
      </c>
      <c r="J34" s="168">
        <v>53496</v>
      </c>
      <c r="K34" s="168">
        <v>50710</v>
      </c>
      <c r="L34" s="168">
        <v>51934</v>
      </c>
      <c r="M34" s="168">
        <v>53866</v>
      </c>
      <c r="N34" s="168">
        <v>54935</v>
      </c>
      <c r="O34" s="168">
        <v>56645</v>
      </c>
      <c r="P34" s="168">
        <v>56482</v>
      </c>
      <c r="Q34" s="168">
        <v>59413</v>
      </c>
      <c r="R34" s="168">
        <v>62698</v>
      </c>
      <c r="S34" s="168">
        <v>61673</v>
      </c>
    </row>
    <row r="35" spans="1:19" ht="12.75">
      <c r="A35" s="167" t="s">
        <v>255</v>
      </c>
      <c r="B35" s="168">
        <v>12442</v>
      </c>
      <c r="C35" s="168">
        <v>12742</v>
      </c>
      <c r="D35" s="168">
        <v>12086</v>
      </c>
      <c r="E35" s="168">
        <v>11692</v>
      </c>
      <c r="F35" s="168">
        <v>12631</v>
      </c>
      <c r="G35" s="168">
        <v>12654</v>
      </c>
      <c r="H35" s="168">
        <v>12778</v>
      </c>
      <c r="I35" s="168">
        <v>13176</v>
      </c>
      <c r="J35" s="168">
        <v>13728</v>
      </c>
      <c r="K35" s="168">
        <v>13262</v>
      </c>
      <c r="L35" s="168">
        <v>13624</v>
      </c>
      <c r="M35" s="168">
        <v>14466</v>
      </c>
      <c r="N35" s="168">
        <v>14599</v>
      </c>
      <c r="O35" s="168">
        <v>13820</v>
      </c>
      <c r="P35" s="168">
        <v>15271</v>
      </c>
      <c r="Q35" s="168">
        <v>15117</v>
      </c>
      <c r="R35" s="168">
        <v>15115</v>
      </c>
      <c r="S35" s="168">
        <v>15043</v>
      </c>
    </row>
    <row r="36" spans="1:19" ht="12.75">
      <c r="A36" s="167" t="s">
        <v>256</v>
      </c>
      <c r="B36" s="168">
        <v>24067</v>
      </c>
      <c r="C36" s="168">
        <v>22746</v>
      </c>
      <c r="D36" s="168">
        <v>22347</v>
      </c>
      <c r="E36" s="168">
        <v>23417</v>
      </c>
      <c r="F36" s="168">
        <v>24795</v>
      </c>
      <c r="G36" s="168">
        <v>26306</v>
      </c>
      <c r="H36" s="168">
        <v>25290</v>
      </c>
      <c r="I36" s="168">
        <v>24547</v>
      </c>
      <c r="J36" s="168">
        <v>25466</v>
      </c>
      <c r="K36" s="168">
        <v>27743</v>
      </c>
      <c r="L36" s="168">
        <v>30685</v>
      </c>
      <c r="M36" s="168">
        <v>32046</v>
      </c>
      <c r="N36" s="168">
        <v>32427</v>
      </c>
      <c r="O36" s="168">
        <v>31178</v>
      </c>
      <c r="P36" s="168">
        <v>30567</v>
      </c>
      <c r="Q36" s="168">
        <v>31455</v>
      </c>
      <c r="R36" s="168">
        <v>31368</v>
      </c>
      <c r="S36" s="168">
        <v>28056</v>
      </c>
    </row>
    <row r="37" spans="1:19" ht="12.75">
      <c r="A37" s="167" t="s">
        <v>257</v>
      </c>
      <c r="B37" s="168">
        <v>54364</v>
      </c>
      <c r="C37" s="168">
        <v>57986</v>
      </c>
      <c r="D37" s="168">
        <v>57733</v>
      </c>
      <c r="E37" s="168">
        <v>61079</v>
      </c>
      <c r="F37" s="168">
        <v>65642</v>
      </c>
      <c r="G37" s="168">
        <v>64064</v>
      </c>
      <c r="H37" s="168">
        <v>69372</v>
      </c>
      <c r="I37" s="168">
        <v>69176</v>
      </c>
      <c r="J37" s="168">
        <v>70170</v>
      </c>
      <c r="K37" s="168">
        <v>69433</v>
      </c>
      <c r="L37" s="168">
        <v>69989</v>
      </c>
      <c r="M37" s="168">
        <v>74450</v>
      </c>
      <c r="N37" s="168">
        <v>74899</v>
      </c>
      <c r="O37" s="168">
        <v>84230</v>
      </c>
      <c r="P37" s="168">
        <v>85817</v>
      </c>
      <c r="Q37" s="168">
        <v>70550</v>
      </c>
      <c r="R37" s="168">
        <v>82304</v>
      </c>
      <c r="S37" s="168">
        <v>81249</v>
      </c>
    </row>
    <row r="38" spans="1:19" ht="12.75">
      <c r="A38" s="167" t="s">
        <v>258</v>
      </c>
      <c r="B38" s="168">
        <v>146917</v>
      </c>
      <c r="C38" s="168">
        <v>147825</v>
      </c>
      <c r="D38" s="168">
        <v>146774</v>
      </c>
      <c r="E38" s="168">
        <v>146241</v>
      </c>
      <c r="F38" s="168">
        <v>143571</v>
      </c>
      <c r="G38" s="168">
        <v>148379</v>
      </c>
      <c r="H38" s="168">
        <v>140633</v>
      </c>
      <c r="I38" s="168">
        <v>149422</v>
      </c>
      <c r="J38" s="168">
        <v>158275</v>
      </c>
      <c r="K38" s="168">
        <v>155158</v>
      </c>
      <c r="L38" s="168">
        <v>145585</v>
      </c>
      <c r="M38" s="168">
        <v>161617</v>
      </c>
      <c r="N38" s="168">
        <v>146733</v>
      </c>
      <c r="O38" s="168">
        <v>135435</v>
      </c>
      <c r="P38" s="168">
        <v>151727</v>
      </c>
      <c r="Q38" s="168">
        <v>158435</v>
      </c>
      <c r="R38" s="168">
        <v>143299</v>
      </c>
      <c r="S38" s="168">
        <v>148849</v>
      </c>
    </row>
    <row r="39" spans="1:19" ht="12.75">
      <c r="A39" s="167" t="s">
        <v>259</v>
      </c>
      <c r="B39" s="168">
        <v>318963</v>
      </c>
      <c r="C39" s="168">
        <v>322837</v>
      </c>
      <c r="D39" s="168">
        <v>323907</v>
      </c>
      <c r="E39" s="168">
        <v>323579</v>
      </c>
      <c r="F39" s="168">
        <v>325404</v>
      </c>
      <c r="G39" s="168">
        <v>334042</v>
      </c>
      <c r="H39" s="168">
        <v>347383</v>
      </c>
      <c r="I39" s="168">
        <v>345378</v>
      </c>
      <c r="J39" s="168">
        <v>362015</v>
      </c>
      <c r="K39" s="168">
        <v>368364</v>
      </c>
      <c r="L39" s="168">
        <v>377069</v>
      </c>
      <c r="M39" s="168">
        <v>384789</v>
      </c>
      <c r="N39" s="168">
        <v>387247</v>
      </c>
      <c r="O39" s="168">
        <v>398207</v>
      </c>
      <c r="P39" s="168">
        <v>393867</v>
      </c>
      <c r="Q39" s="168">
        <v>398360</v>
      </c>
      <c r="R39" s="168">
        <v>397854</v>
      </c>
      <c r="S39" s="168">
        <v>396143</v>
      </c>
    </row>
    <row r="40" spans="1:19" ht="12.75">
      <c r="A40" s="167" t="s">
        <v>260</v>
      </c>
      <c r="B40" s="168">
        <v>57543</v>
      </c>
      <c r="C40" s="168">
        <v>60246</v>
      </c>
      <c r="D40" s="168">
        <v>67342</v>
      </c>
      <c r="E40" s="168">
        <v>73808</v>
      </c>
      <c r="F40" s="168">
        <v>78321</v>
      </c>
      <c r="G40" s="168">
        <v>86247</v>
      </c>
      <c r="H40" s="168">
        <v>94862</v>
      </c>
      <c r="I40" s="168">
        <v>103296</v>
      </c>
      <c r="J40" s="168">
        <v>111022</v>
      </c>
      <c r="K40" s="168">
        <v>116440</v>
      </c>
      <c r="L40" s="168">
        <v>124922</v>
      </c>
      <c r="M40" s="168">
        <v>122725</v>
      </c>
      <c r="N40" s="168">
        <v>129400</v>
      </c>
      <c r="O40" s="168">
        <v>140581</v>
      </c>
      <c r="P40" s="168">
        <v>150698</v>
      </c>
      <c r="Q40" s="168">
        <v>161956</v>
      </c>
      <c r="R40" s="168">
        <v>176300</v>
      </c>
      <c r="S40" s="168">
        <v>191558</v>
      </c>
    </row>
    <row r="41" spans="1:19" ht="12.75">
      <c r="A41" s="167" t="s">
        <v>261</v>
      </c>
      <c r="B41" s="168">
        <v>4510</v>
      </c>
      <c r="C41" s="168">
        <v>4494</v>
      </c>
      <c r="D41" s="168">
        <v>4546</v>
      </c>
      <c r="E41" s="168">
        <v>4727</v>
      </c>
      <c r="F41" s="168">
        <v>4780</v>
      </c>
      <c r="G41" s="168">
        <v>4981</v>
      </c>
      <c r="H41" s="168">
        <v>5123</v>
      </c>
      <c r="I41" s="168">
        <v>5586</v>
      </c>
      <c r="J41" s="168">
        <v>6281</v>
      </c>
      <c r="K41" s="168">
        <v>7188</v>
      </c>
      <c r="L41" s="168">
        <v>7684</v>
      </c>
      <c r="M41" s="168">
        <v>8033</v>
      </c>
      <c r="N41" s="168">
        <v>8416</v>
      </c>
      <c r="O41" s="168">
        <v>8500</v>
      </c>
      <c r="P41" s="168">
        <v>8623</v>
      </c>
      <c r="Q41" s="168">
        <v>8686</v>
      </c>
      <c r="R41" s="168">
        <v>9930</v>
      </c>
      <c r="S41" s="168">
        <v>9930</v>
      </c>
    </row>
    <row r="42" spans="1:19" ht="12.75">
      <c r="A42" s="167" t="s">
        <v>262</v>
      </c>
      <c r="B42" s="168">
        <v>121848</v>
      </c>
      <c r="C42" s="168">
        <v>111009</v>
      </c>
      <c r="D42" s="168">
        <v>117506</v>
      </c>
      <c r="E42" s="168">
        <v>120096</v>
      </c>
      <c r="F42" s="168">
        <v>113213</v>
      </c>
      <c r="G42" s="168">
        <v>123011</v>
      </c>
      <c r="H42" s="168">
        <v>104712</v>
      </c>
      <c r="I42" s="168">
        <v>111656</v>
      </c>
      <c r="J42" s="168">
        <v>116986</v>
      </c>
      <c r="K42" s="168">
        <v>122722</v>
      </c>
      <c r="L42" s="168">
        <v>143028</v>
      </c>
      <c r="M42" s="168">
        <v>121890</v>
      </c>
      <c r="N42" s="168">
        <v>130705</v>
      </c>
      <c r="O42" s="168">
        <v>107405</v>
      </c>
      <c r="P42" s="168">
        <v>110699</v>
      </c>
      <c r="Q42" s="168">
        <v>138055</v>
      </c>
      <c r="R42" s="168">
        <v>121580</v>
      </c>
      <c r="S42" s="168">
        <v>137471</v>
      </c>
    </row>
    <row r="43" spans="1:19" ht="12.75">
      <c r="A43" s="167" t="s">
        <v>263</v>
      </c>
      <c r="B43" s="168">
        <v>56175</v>
      </c>
      <c r="C43" s="168">
        <v>58216</v>
      </c>
      <c r="D43" s="168">
        <v>59667</v>
      </c>
      <c r="E43" s="168">
        <v>61753</v>
      </c>
      <c r="F43" s="168">
        <v>66308</v>
      </c>
      <c r="G43" s="168">
        <v>63034</v>
      </c>
      <c r="H43" s="168">
        <v>57502</v>
      </c>
      <c r="I43" s="168">
        <v>63096</v>
      </c>
      <c r="J43" s="168">
        <v>63473</v>
      </c>
      <c r="K43" s="168">
        <v>69694</v>
      </c>
      <c r="L43" s="168">
        <v>67522</v>
      </c>
      <c r="M43" s="168">
        <v>72425</v>
      </c>
      <c r="N43" s="168">
        <v>67185</v>
      </c>
      <c r="O43" s="168">
        <v>67449</v>
      </c>
      <c r="P43" s="168">
        <v>65596</v>
      </c>
      <c r="Q43" s="168">
        <v>59612</v>
      </c>
      <c r="R43" s="168">
        <v>64038</v>
      </c>
      <c r="S43" s="168">
        <v>67950</v>
      </c>
    </row>
    <row r="44" spans="2:20" ht="12.75">
      <c r="B44" s="8">
        <f>SUM(B13:B43)</f>
        <v>2823834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>
        <f>SUM(S13:S43)</f>
        <v>3768603</v>
      </c>
      <c r="T44" s="1">
        <f>S44/B44-1</f>
        <v>0.33456959580485246</v>
      </c>
    </row>
    <row r="45" spans="2:19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8"/>
    </row>
    <row r="46" ht="12.75">
      <c r="S46" s="8"/>
    </row>
    <row r="47" spans="2:19" ht="12.75">
      <c r="B47" s="5" t="s">
        <v>1</v>
      </c>
      <c r="C47" s="107" t="s">
        <v>274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8"/>
    </row>
    <row r="48" spans="2:19" ht="12.75">
      <c r="B48" s="5" t="s">
        <v>2</v>
      </c>
      <c r="C48" s="107" t="s">
        <v>232</v>
      </c>
      <c r="S48" s="8"/>
    </row>
    <row r="49" spans="2:19" ht="12.75">
      <c r="B49" s="5" t="s">
        <v>4</v>
      </c>
      <c r="C49" s="107" t="s">
        <v>233</v>
      </c>
      <c r="S49" s="8"/>
    </row>
    <row r="50" spans="2:19" ht="12.75">
      <c r="B50" s="5"/>
      <c r="C50" s="9"/>
      <c r="S50" s="8"/>
    </row>
    <row r="51" spans="1:19" ht="12.75">
      <c r="A51" s="165" t="s">
        <v>6</v>
      </c>
      <c r="B51" s="164" t="s">
        <v>101</v>
      </c>
      <c r="C51" s="164" t="s">
        <v>102</v>
      </c>
      <c r="D51" s="164" t="s">
        <v>103</v>
      </c>
      <c r="E51" s="164" t="s">
        <v>104</v>
      </c>
      <c r="F51" s="164" t="s">
        <v>105</v>
      </c>
      <c r="G51" s="164" t="s">
        <v>106</v>
      </c>
      <c r="H51" s="164" t="s">
        <v>107</v>
      </c>
      <c r="I51" s="164" t="s">
        <v>108</v>
      </c>
      <c r="J51" s="164" t="s">
        <v>109</v>
      </c>
      <c r="K51" s="164" t="s">
        <v>110</v>
      </c>
      <c r="L51" s="164" t="s">
        <v>111</v>
      </c>
      <c r="M51" s="164" t="s">
        <v>112</v>
      </c>
      <c r="N51" s="164" t="s">
        <v>113</v>
      </c>
      <c r="O51" s="164" t="s">
        <v>114</v>
      </c>
      <c r="P51" s="164" t="s">
        <v>115</v>
      </c>
      <c r="Q51" s="164" t="s">
        <v>148</v>
      </c>
      <c r="R51" s="164" t="s">
        <v>228</v>
      </c>
      <c r="S51" s="164" t="s">
        <v>323</v>
      </c>
    </row>
    <row r="52" spans="1:19" ht="12.75">
      <c r="A52" s="166" t="s">
        <v>7</v>
      </c>
      <c r="B52" s="3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8"/>
    </row>
    <row r="53" spans="1:19" ht="12.75">
      <c r="A53" s="167" t="s">
        <v>234</v>
      </c>
      <c r="B53" s="168">
        <v>307654</v>
      </c>
      <c r="C53" s="168">
        <v>314791</v>
      </c>
      <c r="D53" s="168">
        <v>333516</v>
      </c>
      <c r="E53" s="168">
        <v>337061</v>
      </c>
      <c r="F53" s="168">
        <v>344662</v>
      </c>
      <c r="G53" s="168">
        <v>345968</v>
      </c>
      <c r="H53" s="168">
        <v>346190</v>
      </c>
      <c r="I53" s="168">
        <v>354034</v>
      </c>
      <c r="J53" s="168">
        <v>368983</v>
      </c>
      <c r="K53" s="168">
        <v>369124</v>
      </c>
      <c r="L53" s="168">
        <v>381937</v>
      </c>
      <c r="M53" s="168">
        <v>402051</v>
      </c>
      <c r="N53" s="168">
        <v>347929</v>
      </c>
      <c r="O53" s="168">
        <v>338307</v>
      </c>
      <c r="P53" s="168">
        <v>357147</v>
      </c>
      <c r="Q53" s="168">
        <v>341388</v>
      </c>
      <c r="R53" s="168">
        <v>344614</v>
      </c>
      <c r="S53" s="168">
        <v>343768</v>
      </c>
    </row>
    <row r="54" spans="1:19" ht="12.75">
      <c r="A54" s="167" t="s">
        <v>235</v>
      </c>
      <c r="B54" s="168">
        <v>900</v>
      </c>
      <c r="C54" s="168">
        <v>979</v>
      </c>
      <c r="D54" s="168">
        <v>1156</v>
      </c>
      <c r="E54" s="168">
        <v>1020</v>
      </c>
      <c r="F54" s="168">
        <v>1184</v>
      </c>
      <c r="G54" s="168">
        <v>1230</v>
      </c>
      <c r="H54" s="168">
        <v>1200</v>
      </c>
      <c r="I54" s="168">
        <v>1277</v>
      </c>
      <c r="J54" s="168">
        <v>1497</v>
      </c>
      <c r="K54" s="168">
        <v>1489</v>
      </c>
      <c r="L54" s="168">
        <v>1699</v>
      </c>
      <c r="M54" s="168">
        <v>1648</v>
      </c>
      <c r="N54" s="168">
        <v>1488</v>
      </c>
      <c r="O54" s="168">
        <v>1316</v>
      </c>
      <c r="P54" s="168">
        <v>1607</v>
      </c>
      <c r="Q54" s="168">
        <v>1604</v>
      </c>
      <c r="R54" s="168">
        <v>1628</v>
      </c>
      <c r="S54" s="168">
        <v>1683</v>
      </c>
    </row>
    <row r="55" spans="1:19" ht="12.75">
      <c r="A55" s="167" t="s">
        <v>236</v>
      </c>
      <c r="B55" s="168">
        <v>1878</v>
      </c>
      <c r="C55" s="168">
        <v>2441</v>
      </c>
      <c r="D55" s="168">
        <v>2063</v>
      </c>
      <c r="E55" s="168">
        <v>1942</v>
      </c>
      <c r="F55" s="168">
        <v>1468</v>
      </c>
      <c r="G55" s="168">
        <v>2314</v>
      </c>
      <c r="H55" s="168">
        <v>2919</v>
      </c>
      <c r="I55" s="168">
        <v>2936</v>
      </c>
      <c r="J55" s="168">
        <v>3325</v>
      </c>
      <c r="K55" s="168">
        <v>2982</v>
      </c>
      <c r="L55" s="168">
        <v>2951</v>
      </c>
      <c r="M55" s="168">
        <v>2171</v>
      </c>
      <c r="N55" s="168">
        <v>2704</v>
      </c>
      <c r="O55" s="168">
        <v>3301</v>
      </c>
      <c r="P55" s="168">
        <v>3363</v>
      </c>
      <c r="Q55" s="168">
        <v>4730</v>
      </c>
      <c r="R55" s="168">
        <v>4579</v>
      </c>
      <c r="S55" s="168">
        <v>3234</v>
      </c>
    </row>
    <row r="56" spans="1:19" ht="12.75">
      <c r="A56" s="167" t="s">
        <v>237</v>
      </c>
      <c r="B56" s="168">
        <v>1449</v>
      </c>
      <c r="C56" s="168">
        <v>1319</v>
      </c>
      <c r="D56" s="168">
        <v>1638</v>
      </c>
      <c r="E56" s="168">
        <v>1596</v>
      </c>
      <c r="F56" s="168">
        <v>1776</v>
      </c>
      <c r="G56" s="168">
        <v>2274</v>
      </c>
      <c r="H56" s="168">
        <v>2403</v>
      </c>
      <c r="I56" s="168">
        <v>2080</v>
      </c>
      <c r="J56" s="168">
        <v>1884</v>
      </c>
      <c r="K56" s="168">
        <v>2216</v>
      </c>
      <c r="L56" s="168">
        <v>2313</v>
      </c>
      <c r="M56" s="168">
        <v>2467</v>
      </c>
      <c r="N56" s="168">
        <v>2845</v>
      </c>
      <c r="O56" s="168">
        <v>1794</v>
      </c>
      <c r="P56" s="168">
        <v>2562</v>
      </c>
      <c r="Q56" s="168">
        <v>3027</v>
      </c>
      <c r="R56" s="168">
        <v>3257</v>
      </c>
      <c r="S56" s="168">
        <v>2523</v>
      </c>
    </row>
    <row r="57" spans="1:19" ht="12.75">
      <c r="A57" s="167" t="s">
        <v>238</v>
      </c>
      <c r="B57" s="168">
        <v>28</v>
      </c>
      <c r="C57" s="168">
        <v>25</v>
      </c>
      <c r="D57" s="168">
        <v>28</v>
      </c>
      <c r="E57" s="168">
        <v>28</v>
      </c>
      <c r="F57" s="168">
        <v>33</v>
      </c>
      <c r="G57" s="168">
        <v>30</v>
      </c>
      <c r="H57" s="168">
        <v>19</v>
      </c>
      <c r="I57" s="168">
        <v>19</v>
      </c>
      <c r="J57" s="168">
        <v>27</v>
      </c>
      <c r="K57" s="168">
        <v>30</v>
      </c>
      <c r="L57" s="168">
        <v>30</v>
      </c>
      <c r="M57" s="168">
        <v>28</v>
      </c>
      <c r="N57" s="168">
        <v>32</v>
      </c>
      <c r="O57" s="168">
        <v>21</v>
      </c>
      <c r="P57" s="168">
        <v>26</v>
      </c>
      <c r="Q57" s="168">
        <v>22</v>
      </c>
      <c r="R57" s="168">
        <v>23</v>
      </c>
      <c r="S57" s="168">
        <v>28</v>
      </c>
    </row>
    <row r="58" spans="1:19" ht="12.75">
      <c r="A58" s="167" t="s">
        <v>272</v>
      </c>
      <c r="B58" s="168">
        <v>19720</v>
      </c>
      <c r="C58" s="168">
        <v>18460</v>
      </c>
      <c r="D58" s="168">
        <v>21115</v>
      </c>
      <c r="E58" s="168">
        <v>21465</v>
      </c>
      <c r="F58" s="168">
        <v>22461</v>
      </c>
      <c r="G58" s="168">
        <v>24217</v>
      </c>
      <c r="H58" s="168">
        <v>24683</v>
      </c>
      <c r="I58" s="168">
        <v>20934</v>
      </c>
      <c r="J58" s="168">
        <v>21590</v>
      </c>
      <c r="K58" s="168">
        <v>23613</v>
      </c>
      <c r="L58" s="168">
        <v>25962</v>
      </c>
      <c r="M58" s="168">
        <v>27253</v>
      </c>
      <c r="N58" s="168">
        <v>27864</v>
      </c>
      <c r="O58" s="168">
        <v>24440</v>
      </c>
      <c r="P58" s="168">
        <v>27874</v>
      </c>
      <c r="Q58" s="168">
        <v>26717</v>
      </c>
      <c r="R58" s="168">
        <v>27304</v>
      </c>
      <c r="S58" s="168">
        <v>28458</v>
      </c>
    </row>
    <row r="59" spans="1:19" ht="12.75">
      <c r="A59" s="167" t="s">
        <v>239</v>
      </c>
      <c r="B59" s="168">
        <v>0</v>
      </c>
      <c r="C59" s="168">
        <v>0</v>
      </c>
      <c r="D59" s="168">
        <v>1</v>
      </c>
      <c r="E59" s="168">
        <v>1</v>
      </c>
      <c r="F59" s="168">
        <v>3</v>
      </c>
      <c r="G59" s="168">
        <v>2</v>
      </c>
      <c r="H59" s="168">
        <v>2</v>
      </c>
      <c r="I59" s="168">
        <v>3</v>
      </c>
      <c r="J59" s="168">
        <v>4</v>
      </c>
      <c r="K59" s="168">
        <v>4</v>
      </c>
      <c r="L59" s="168">
        <v>5</v>
      </c>
      <c r="M59" s="168">
        <v>7</v>
      </c>
      <c r="N59" s="168">
        <v>6</v>
      </c>
      <c r="O59" s="168">
        <v>13</v>
      </c>
      <c r="P59" s="168">
        <v>22</v>
      </c>
      <c r="Q59" s="168">
        <v>22</v>
      </c>
      <c r="R59" s="168">
        <v>13</v>
      </c>
      <c r="S59" s="168">
        <v>21</v>
      </c>
    </row>
    <row r="60" spans="1:19" ht="12.75">
      <c r="A60" s="167" t="s">
        <v>240</v>
      </c>
      <c r="B60" s="168">
        <v>983</v>
      </c>
      <c r="C60" s="168">
        <v>964</v>
      </c>
      <c r="D60" s="168">
        <v>1050</v>
      </c>
      <c r="E60" s="168">
        <v>1012</v>
      </c>
      <c r="F60" s="168">
        <v>1198</v>
      </c>
      <c r="G60" s="168">
        <v>968</v>
      </c>
      <c r="H60" s="168">
        <v>982</v>
      </c>
      <c r="I60" s="168">
        <v>942</v>
      </c>
      <c r="J60" s="168">
        <v>1189</v>
      </c>
      <c r="K60" s="168">
        <v>1090</v>
      </c>
      <c r="L60" s="168">
        <v>1150</v>
      </c>
      <c r="M60" s="168">
        <v>920</v>
      </c>
      <c r="N60" s="168">
        <v>1264</v>
      </c>
      <c r="O60" s="168">
        <v>956</v>
      </c>
      <c r="P60" s="168">
        <v>984</v>
      </c>
      <c r="Q60" s="168">
        <v>975</v>
      </c>
      <c r="R60" s="168">
        <v>1088</v>
      </c>
      <c r="S60" s="168">
        <v>1016</v>
      </c>
    </row>
    <row r="61" spans="1:19" ht="12.75">
      <c r="A61" s="167" t="s">
        <v>241</v>
      </c>
      <c r="B61" s="168">
        <v>2000</v>
      </c>
      <c r="C61" s="168">
        <v>3171</v>
      </c>
      <c r="D61" s="168">
        <v>2389</v>
      </c>
      <c r="E61" s="168">
        <v>2541</v>
      </c>
      <c r="F61" s="168">
        <v>2842</v>
      </c>
      <c r="G61" s="168">
        <v>3782</v>
      </c>
      <c r="H61" s="168">
        <v>4504</v>
      </c>
      <c r="I61" s="168">
        <v>4096</v>
      </c>
      <c r="J61" s="168">
        <v>3866</v>
      </c>
      <c r="K61" s="168">
        <v>5058</v>
      </c>
      <c r="L61" s="168">
        <v>4111</v>
      </c>
      <c r="M61" s="168">
        <v>2725</v>
      </c>
      <c r="N61" s="168">
        <v>3463</v>
      </c>
      <c r="O61" s="168">
        <v>5332</v>
      </c>
      <c r="P61" s="168">
        <v>5205</v>
      </c>
      <c r="Q61" s="168">
        <v>5610</v>
      </c>
      <c r="R61" s="168">
        <v>6475</v>
      </c>
      <c r="S61" s="168">
        <v>3376</v>
      </c>
    </row>
    <row r="62" spans="1:19" ht="12.75">
      <c r="A62" s="167" t="s">
        <v>242</v>
      </c>
      <c r="B62" s="168">
        <v>26180</v>
      </c>
      <c r="C62" s="168">
        <v>28293</v>
      </c>
      <c r="D62" s="168">
        <v>20934</v>
      </c>
      <c r="E62" s="168">
        <v>25779</v>
      </c>
      <c r="F62" s="168">
        <v>29182</v>
      </c>
      <c r="G62" s="168">
        <v>24569</v>
      </c>
      <c r="H62" s="168">
        <v>40874</v>
      </c>
      <c r="I62" s="168">
        <v>36002</v>
      </c>
      <c r="J62" s="168">
        <v>35806</v>
      </c>
      <c r="K62" s="168">
        <v>25437</v>
      </c>
      <c r="L62" s="168">
        <v>31807</v>
      </c>
      <c r="M62" s="168">
        <v>43858</v>
      </c>
      <c r="N62" s="168">
        <v>26388</v>
      </c>
      <c r="O62" s="168">
        <v>43897</v>
      </c>
      <c r="P62" s="168">
        <v>34439</v>
      </c>
      <c r="Q62" s="168">
        <v>23023</v>
      </c>
      <c r="R62" s="168">
        <v>29831</v>
      </c>
      <c r="S62" s="168">
        <v>30807</v>
      </c>
    </row>
    <row r="63" spans="1:19" ht="12.75">
      <c r="A63" s="167" t="s">
        <v>243</v>
      </c>
      <c r="B63" s="168">
        <v>57902</v>
      </c>
      <c r="C63" s="168">
        <v>62039</v>
      </c>
      <c r="D63" s="168">
        <v>73085</v>
      </c>
      <c r="E63" s="168">
        <v>68436</v>
      </c>
      <c r="F63" s="168">
        <v>81578</v>
      </c>
      <c r="G63" s="168">
        <v>76490</v>
      </c>
      <c r="H63" s="168">
        <v>70773</v>
      </c>
      <c r="I63" s="168">
        <v>68070</v>
      </c>
      <c r="J63" s="168">
        <v>66627</v>
      </c>
      <c r="K63" s="168">
        <v>77601</v>
      </c>
      <c r="L63" s="168">
        <v>72390</v>
      </c>
      <c r="M63" s="168">
        <v>79302</v>
      </c>
      <c r="N63" s="168">
        <v>66454</v>
      </c>
      <c r="O63" s="168">
        <v>64872</v>
      </c>
      <c r="P63" s="168">
        <v>65588</v>
      </c>
      <c r="Q63" s="168">
        <v>56991</v>
      </c>
      <c r="R63" s="168">
        <v>61940</v>
      </c>
      <c r="S63" s="168">
        <v>64181</v>
      </c>
    </row>
    <row r="64" spans="1:19" ht="12.75">
      <c r="A64" s="167" t="s">
        <v>244</v>
      </c>
      <c r="B64" s="168">
        <v>35080</v>
      </c>
      <c r="C64" s="168">
        <v>45606</v>
      </c>
      <c r="D64" s="168">
        <v>45786</v>
      </c>
      <c r="E64" s="168">
        <v>44482</v>
      </c>
      <c r="F64" s="168">
        <v>47731</v>
      </c>
      <c r="G64" s="168">
        <v>41907</v>
      </c>
      <c r="H64" s="168">
        <v>47072</v>
      </c>
      <c r="I64" s="168">
        <v>46552</v>
      </c>
      <c r="J64" s="168">
        <v>47365</v>
      </c>
      <c r="K64" s="168">
        <v>51777</v>
      </c>
      <c r="L64" s="168">
        <v>50900</v>
      </c>
      <c r="M64" s="168">
        <v>53926</v>
      </c>
      <c r="N64" s="168">
        <v>47262</v>
      </c>
      <c r="O64" s="168">
        <v>44277</v>
      </c>
      <c r="P64" s="168">
        <v>49908</v>
      </c>
      <c r="Q64" s="168">
        <v>42927</v>
      </c>
      <c r="R64" s="168">
        <v>43425</v>
      </c>
      <c r="S64" s="168">
        <v>38482</v>
      </c>
    </row>
    <row r="65" spans="1:19" ht="12.75">
      <c r="A65" s="167" t="s">
        <v>245</v>
      </c>
      <c r="B65" s="168">
        <v>0</v>
      </c>
      <c r="C65" s="168">
        <v>0</v>
      </c>
      <c r="D65" s="168">
        <v>0</v>
      </c>
      <c r="E65" s="168">
        <v>0</v>
      </c>
      <c r="F65" s="168">
        <v>0</v>
      </c>
      <c r="G65" s="168">
        <v>0</v>
      </c>
      <c r="H65" s="168">
        <v>0</v>
      </c>
      <c r="I65" s="168">
        <v>0</v>
      </c>
      <c r="J65" s="168">
        <v>0</v>
      </c>
      <c r="K65" s="168">
        <v>0</v>
      </c>
      <c r="L65" s="168">
        <v>0</v>
      </c>
      <c r="M65" s="168">
        <v>0</v>
      </c>
      <c r="N65" s="168">
        <v>0</v>
      </c>
      <c r="O65" s="168">
        <v>0</v>
      </c>
      <c r="P65" s="168">
        <v>0</v>
      </c>
      <c r="Q65" s="168">
        <v>0</v>
      </c>
      <c r="R65" s="168">
        <v>0</v>
      </c>
      <c r="S65" s="168">
        <v>0</v>
      </c>
    </row>
    <row r="66" spans="1:19" ht="12.75">
      <c r="A66" s="167" t="s">
        <v>246</v>
      </c>
      <c r="B66" s="168">
        <v>4496</v>
      </c>
      <c r="C66" s="168">
        <v>3275</v>
      </c>
      <c r="D66" s="168">
        <v>2521</v>
      </c>
      <c r="E66" s="168">
        <v>2875</v>
      </c>
      <c r="F66" s="168">
        <v>3305</v>
      </c>
      <c r="G66" s="168">
        <v>2937</v>
      </c>
      <c r="H66" s="168">
        <v>1860</v>
      </c>
      <c r="I66" s="168">
        <v>2953</v>
      </c>
      <c r="J66" s="168">
        <v>4316</v>
      </c>
      <c r="K66" s="168">
        <v>2757</v>
      </c>
      <c r="L66" s="168">
        <v>2819</v>
      </c>
      <c r="M66" s="168">
        <v>2833</v>
      </c>
      <c r="N66" s="168">
        <v>2463</v>
      </c>
      <c r="O66" s="168">
        <v>2266</v>
      </c>
      <c r="P66" s="168">
        <v>3109</v>
      </c>
      <c r="Q66" s="168">
        <v>3325</v>
      </c>
      <c r="R66" s="168">
        <v>2698</v>
      </c>
      <c r="S66" s="168">
        <v>2733</v>
      </c>
    </row>
    <row r="67" spans="1:19" ht="12.75">
      <c r="A67" s="167" t="s">
        <v>247</v>
      </c>
      <c r="B67" s="168">
        <v>414</v>
      </c>
      <c r="C67" s="168">
        <v>338</v>
      </c>
      <c r="D67" s="168">
        <v>470</v>
      </c>
      <c r="E67" s="168">
        <v>580</v>
      </c>
      <c r="F67" s="168">
        <v>718</v>
      </c>
      <c r="G67" s="168">
        <v>751</v>
      </c>
      <c r="H67" s="168">
        <v>874</v>
      </c>
      <c r="I67" s="168">
        <v>769</v>
      </c>
      <c r="J67" s="168">
        <v>895</v>
      </c>
      <c r="K67" s="168">
        <v>861</v>
      </c>
      <c r="L67" s="168">
        <v>643</v>
      </c>
      <c r="M67" s="168">
        <v>701</v>
      </c>
      <c r="N67" s="168">
        <v>781</v>
      </c>
      <c r="O67" s="168">
        <v>985</v>
      </c>
      <c r="P67" s="168">
        <v>943</v>
      </c>
      <c r="Q67" s="168">
        <v>820</v>
      </c>
      <c r="R67" s="168">
        <v>802</v>
      </c>
      <c r="S67" s="168">
        <v>958</v>
      </c>
    </row>
    <row r="68" spans="1:19" ht="12.75">
      <c r="A68" s="167" t="s">
        <v>273</v>
      </c>
      <c r="B68" s="168">
        <v>820</v>
      </c>
      <c r="C68" s="168">
        <v>767</v>
      </c>
      <c r="D68" s="168">
        <v>608</v>
      </c>
      <c r="E68" s="168">
        <v>463</v>
      </c>
      <c r="F68" s="168">
        <v>688</v>
      </c>
      <c r="G68" s="168">
        <v>827</v>
      </c>
      <c r="H68" s="168">
        <v>876</v>
      </c>
      <c r="I68" s="168">
        <v>937</v>
      </c>
      <c r="J68" s="168">
        <v>1049</v>
      </c>
      <c r="K68" s="168">
        <v>747</v>
      </c>
      <c r="L68" s="168">
        <v>862</v>
      </c>
      <c r="M68" s="168">
        <v>877</v>
      </c>
      <c r="N68" s="168">
        <v>994</v>
      </c>
      <c r="O68" s="168">
        <v>917</v>
      </c>
      <c r="P68" s="168">
        <v>859</v>
      </c>
      <c r="Q68" s="168">
        <v>877</v>
      </c>
      <c r="R68" s="168">
        <v>917</v>
      </c>
      <c r="S68" s="168">
        <v>918</v>
      </c>
    </row>
    <row r="69" spans="1:19" ht="12.75">
      <c r="A69" s="167" t="s">
        <v>248</v>
      </c>
      <c r="B69" s="168">
        <v>178</v>
      </c>
      <c r="C69" s="168">
        <v>194</v>
      </c>
      <c r="D69" s="168">
        <v>158</v>
      </c>
      <c r="E69" s="168">
        <v>166</v>
      </c>
      <c r="F69" s="168">
        <v>161</v>
      </c>
      <c r="G69" s="168">
        <v>163</v>
      </c>
      <c r="H69" s="168">
        <v>207</v>
      </c>
      <c r="I69" s="168">
        <v>216</v>
      </c>
      <c r="J69" s="168">
        <v>155</v>
      </c>
      <c r="K69" s="168">
        <v>181</v>
      </c>
      <c r="L69" s="168">
        <v>178</v>
      </c>
      <c r="M69" s="168">
        <v>186</v>
      </c>
      <c r="N69" s="168">
        <v>194</v>
      </c>
      <c r="O69" s="168">
        <v>171</v>
      </c>
      <c r="P69" s="168">
        <v>205</v>
      </c>
      <c r="Q69" s="168">
        <v>203</v>
      </c>
      <c r="R69" s="168">
        <v>186</v>
      </c>
      <c r="S69" s="168">
        <v>210</v>
      </c>
    </row>
    <row r="70" spans="1:19" ht="12.75">
      <c r="A70" s="167" t="s">
        <v>249</v>
      </c>
      <c r="B70" s="168">
        <v>0</v>
      </c>
      <c r="C70" s="168">
        <v>0</v>
      </c>
      <c r="D70" s="168">
        <v>0</v>
      </c>
      <c r="E70" s="168">
        <v>0</v>
      </c>
      <c r="F70" s="168">
        <v>0</v>
      </c>
      <c r="G70" s="168">
        <v>0</v>
      </c>
      <c r="H70" s="168">
        <v>0</v>
      </c>
      <c r="I70" s="168">
        <v>0</v>
      </c>
      <c r="J70" s="168">
        <v>0</v>
      </c>
      <c r="K70" s="168">
        <v>0</v>
      </c>
      <c r="L70" s="168">
        <v>0</v>
      </c>
      <c r="M70" s="168">
        <v>0</v>
      </c>
      <c r="N70" s="168">
        <v>0</v>
      </c>
      <c r="O70" s="168">
        <v>0</v>
      </c>
      <c r="P70" s="168">
        <v>0</v>
      </c>
      <c r="Q70" s="168">
        <v>0</v>
      </c>
      <c r="R70" s="168">
        <v>0</v>
      </c>
      <c r="S70" s="168">
        <v>0</v>
      </c>
    </row>
    <row r="71" spans="1:19" ht="12.75">
      <c r="A71" s="167" t="s">
        <v>250</v>
      </c>
      <c r="B71" s="168">
        <v>120</v>
      </c>
      <c r="C71" s="168">
        <v>80</v>
      </c>
      <c r="D71" s="168">
        <v>120</v>
      </c>
      <c r="E71" s="168">
        <v>92</v>
      </c>
      <c r="F71" s="168">
        <v>101</v>
      </c>
      <c r="G71" s="168">
        <v>90</v>
      </c>
      <c r="H71" s="168">
        <v>82</v>
      </c>
      <c r="I71" s="168">
        <v>94</v>
      </c>
      <c r="J71" s="168">
        <v>106</v>
      </c>
      <c r="K71" s="168">
        <v>90</v>
      </c>
      <c r="L71" s="168">
        <v>142</v>
      </c>
      <c r="M71" s="168">
        <v>117</v>
      </c>
      <c r="N71" s="168">
        <v>108</v>
      </c>
      <c r="O71" s="168">
        <v>72</v>
      </c>
      <c r="P71" s="168">
        <v>95</v>
      </c>
      <c r="Q71" s="168">
        <v>88</v>
      </c>
      <c r="R71" s="168">
        <v>106</v>
      </c>
      <c r="S71" s="168">
        <v>107</v>
      </c>
    </row>
    <row r="72" spans="1:19" ht="12.75">
      <c r="A72" s="167" t="s">
        <v>251</v>
      </c>
      <c r="B72" s="168">
        <v>32507</v>
      </c>
      <c r="C72" s="168">
        <v>32745</v>
      </c>
      <c r="D72" s="168">
        <v>36099</v>
      </c>
      <c r="E72" s="168">
        <v>38020</v>
      </c>
      <c r="F72" s="168">
        <v>36894</v>
      </c>
      <c r="G72" s="168">
        <v>38477</v>
      </c>
      <c r="H72" s="168">
        <v>35580</v>
      </c>
      <c r="I72" s="168">
        <v>37293</v>
      </c>
      <c r="J72" s="168">
        <v>38716</v>
      </c>
      <c r="K72" s="168">
        <v>41727</v>
      </c>
      <c r="L72" s="168">
        <v>43498</v>
      </c>
      <c r="M72" s="168">
        <v>41837</v>
      </c>
      <c r="N72" s="168">
        <v>42004</v>
      </c>
      <c r="O72" s="168">
        <v>35292</v>
      </c>
      <c r="P72" s="168">
        <v>38966</v>
      </c>
      <c r="Q72" s="168">
        <v>38612</v>
      </c>
      <c r="R72" s="168">
        <v>37664</v>
      </c>
      <c r="S72" s="168">
        <v>38485</v>
      </c>
    </row>
    <row r="73" spans="1:19" ht="12.75">
      <c r="A73" s="167" t="s">
        <v>252</v>
      </c>
      <c r="B73" s="168">
        <v>3313</v>
      </c>
      <c r="C73" s="168">
        <v>3411</v>
      </c>
      <c r="D73" s="168">
        <v>3570</v>
      </c>
      <c r="E73" s="168">
        <v>3576</v>
      </c>
      <c r="F73" s="168">
        <v>3786</v>
      </c>
      <c r="G73" s="168">
        <v>3851</v>
      </c>
      <c r="H73" s="168">
        <v>3910</v>
      </c>
      <c r="I73" s="168">
        <v>3816</v>
      </c>
      <c r="J73" s="168">
        <v>4327</v>
      </c>
      <c r="K73" s="168">
        <v>4282</v>
      </c>
      <c r="L73" s="168">
        <v>4116</v>
      </c>
      <c r="M73" s="168">
        <v>4220</v>
      </c>
      <c r="N73" s="168">
        <v>3906</v>
      </c>
      <c r="O73" s="168">
        <v>3293</v>
      </c>
      <c r="P73" s="168">
        <v>3691</v>
      </c>
      <c r="Q73" s="168">
        <v>3778</v>
      </c>
      <c r="R73" s="168">
        <v>3020</v>
      </c>
      <c r="S73" s="168">
        <v>2939</v>
      </c>
    </row>
    <row r="74" spans="1:19" ht="12.75">
      <c r="A74" s="167" t="s">
        <v>253</v>
      </c>
      <c r="B74" s="168">
        <v>9303</v>
      </c>
      <c r="C74" s="168">
        <v>9176</v>
      </c>
      <c r="D74" s="168">
        <v>5074</v>
      </c>
      <c r="E74" s="168">
        <v>8737</v>
      </c>
      <c r="F74" s="168">
        <v>10702</v>
      </c>
      <c r="G74" s="168">
        <v>8454</v>
      </c>
      <c r="H74" s="168">
        <v>14857</v>
      </c>
      <c r="I74" s="168">
        <v>13175</v>
      </c>
      <c r="J74" s="168">
        <v>13054</v>
      </c>
      <c r="K74" s="168">
        <v>7619</v>
      </c>
      <c r="L74" s="168">
        <v>11715</v>
      </c>
      <c r="M74" s="168">
        <v>14375</v>
      </c>
      <c r="N74" s="168">
        <v>8257</v>
      </c>
      <c r="O74" s="168">
        <v>16054</v>
      </c>
      <c r="P74" s="168">
        <v>10147</v>
      </c>
      <c r="Q74" s="168">
        <v>5118</v>
      </c>
      <c r="R74" s="168">
        <v>11467</v>
      </c>
      <c r="S74" s="168">
        <v>10449</v>
      </c>
    </row>
    <row r="75" spans="1:19" ht="12.75">
      <c r="A75" s="167" t="s">
        <v>254</v>
      </c>
      <c r="B75" s="168">
        <v>13883</v>
      </c>
      <c r="C75" s="168">
        <v>12287</v>
      </c>
      <c r="D75" s="168">
        <v>11700</v>
      </c>
      <c r="E75" s="168">
        <v>12768</v>
      </c>
      <c r="F75" s="168">
        <v>13046</v>
      </c>
      <c r="G75" s="168">
        <v>16693</v>
      </c>
      <c r="H75" s="168">
        <v>15755</v>
      </c>
      <c r="I75" s="168">
        <v>17509</v>
      </c>
      <c r="J75" s="168">
        <v>18879</v>
      </c>
      <c r="K75" s="168">
        <v>18290</v>
      </c>
      <c r="L75" s="168">
        <v>14778</v>
      </c>
      <c r="M75" s="168">
        <v>14923</v>
      </c>
      <c r="N75" s="168">
        <v>16046</v>
      </c>
      <c r="O75" s="168">
        <v>13259</v>
      </c>
      <c r="P75" s="168">
        <v>16513</v>
      </c>
      <c r="Q75" s="168">
        <v>20207</v>
      </c>
      <c r="R75" s="168">
        <v>18356</v>
      </c>
      <c r="S75" s="168">
        <v>15966</v>
      </c>
    </row>
    <row r="76" spans="1:19" ht="12.75">
      <c r="A76" s="167" t="s">
        <v>255</v>
      </c>
      <c r="B76" s="168">
        <v>2950</v>
      </c>
      <c r="C76" s="168">
        <v>3608</v>
      </c>
      <c r="D76" s="168">
        <v>3413</v>
      </c>
      <c r="E76" s="168">
        <v>3022</v>
      </c>
      <c r="F76" s="168">
        <v>3399</v>
      </c>
      <c r="G76" s="168">
        <v>3241</v>
      </c>
      <c r="H76" s="168">
        <v>3673</v>
      </c>
      <c r="I76" s="168">
        <v>3092</v>
      </c>
      <c r="J76" s="168">
        <v>3449</v>
      </c>
      <c r="K76" s="168">
        <v>3741</v>
      </c>
      <c r="L76" s="168">
        <v>3834</v>
      </c>
      <c r="M76" s="168">
        <v>3796</v>
      </c>
      <c r="N76" s="168">
        <v>3313</v>
      </c>
      <c r="O76" s="168">
        <v>2957</v>
      </c>
      <c r="P76" s="168">
        <v>4094</v>
      </c>
      <c r="Q76" s="168">
        <v>3461</v>
      </c>
      <c r="R76" s="168">
        <v>3591</v>
      </c>
      <c r="S76" s="168">
        <v>3266</v>
      </c>
    </row>
    <row r="77" spans="1:19" ht="12.75">
      <c r="A77" s="167" t="s">
        <v>256</v>
      </c>
      <c r="B77" s="168">
        <v>2515</v>
      </c>
      <c r="C77" s="168">
        <v>1894</v>
      </c>
      <c r="D77" s="168">
        <v>2332</v>
      </c>
      <c r="E77" s="168">
        <v>3865</v>
      </c>
      <c r="F77" s="168">
        <v>4609</v>
      </c>
      <c r="G77" s="168">
        <v>5226</v>
      </c>
      <c r="H77" s="168">
        <v>4533</v>
      </c>
      <c r="I77" s="168">
        <v>4358</v>
      </c>
      <c r="J77" s="168">
        <v>4567</v>
      </c>
      <c r="K77" s="168">
        <v>4776</v>
      </c>
      <c r="L77" s="168">
        <v>4975</v>
      </c>
      <c r="M77" s="168">
        <v>5117</v>
      </c>
      <c r="N77" s="168">
        <v>5483</v>
      </c>
      <c r="O77" s="168">
        <v>3672</v>
      </c>
      <c r="P77" s="168">
        <v>4207</v>
      </c>
      <c r="Q77" s="168">
        <v>4741</v>
      </c>
      <c r="R77" s="168">
        <v>4566</v>
      </c>
      <c r="S77" s="168">
        <v>4615</v>
      </c>
    </row>
    <row r="78" spans="1:19" ht="12.75">
      <c r="A78" s="167" t="s">
        <v>257</v>
      </c>
      <c r="B78" s="168">
        <v>10860</v>
      </c>
      <c r="C78" s="168">
        <v>13197</v>
      </c>
      <c r="D78" s="168">
        <v>15110</v>
      </c>
      <c r="E78" s="168">
        <v>13476</v>
      </c>
      <c r="F78" s="168">
        <v>11787</v>
      </c>
      <c r="G78" s="168">
        <v>12925</v>
      </c>
      <c r="H78" s="168">
        <v>11860</v>
      </c>
      <c r="I78" s="168">
        <v>12242</v>
      </c>
      <c r="J78" s="168">
        <v>15051</v>
      </c>
      <c r="K78" s="168">
        <v>12780</v>
      </c>
      <c r="L78" s="168">
        <v>14660</v>
      </c>
      <c r="M78" s="168">
        <v>13204</v>
      </c>
      <c r="N78" s="168">
        <v>10776</v>
      </c>
      <c r="O78" s="168">
        <v>9591</v>
      </c>
      <c r="P78" s="168">
        <v>15070</v>
      </c>
      <c r="Q78" s="168">
        <v>13784</v>
      </c>
      <c r="R78" s="168">
        <v>11494</v>
      </c>
      <c r="S78" s="168">
        <v>14177</v>
      </c>
    </row>
    <row r="79" spans="1:19" ht="12.75">
      <c r="A79" s="167" t="s">
        <v>258</v>
      </c>
      <c r="B79" s="168">
        <v>73030</v>
      </c>
      <c r="C79" s="168">
        <v>63660</v>
      </c>
      <c r="D79" s="168">
        <v>74860</v>
      </c>
      <c r="E79" s="168">
        <v>75216</v>
      </c>
      <c r="F79" s="168">
        <v>59453</v>
      </c>
      <c r="G79" s="168">
        <v>68160</v>
      </c>
      <c r="H79" s="168">
        <v>51775</v>
      </c>
      <c r="I79" s="168">
        <v>69056</v>
      </c>
      <c r="J79" s="168">
        <v>74378</v>
      </c>
      <c r="K79" s="168">
        <v>71713</v>
      </c>
      <c r="L79" s="168">
        <v>78619</v>
      </c>
      <c r="M79" s="168">
        <v>79082</v>
      </c>
      <c r="N79" s="168">
        <v>66395</v>
      </c>
      <c r="O79" s="168">
        <v>53598</v>
      </c>
      <c r="P79" s="168">
        <v>60178</v>
      </c>
      <c r="Q79" s="168">
        <v>72874</v>
      </c>
      <c r="R79" s="168">
        <v>61738</v>
      </c>
      <c r="S79" s="168">
        <v>66188</v>
      </c>
    </row>
    <row r="80" spans="1:19" ht="12.75">
      <c r="A80" s="167" t="s">
        <v>259</v>
      </c>
      <c r="B80" s="168">
        <v>7145</v>
      </c>
      <c r="C80" s="168">
        <v>6862</v>
      </c>
      <c r="D80" s="168">
        <v>8236</v>
      </c>
      <c r="E80" s="168">
        <v>5903</v>
      </c>
      <c r="F80" s="168">
        <v>6557</v>
      </c>
      <c r="G80" s="168">
        <v>6390</v>
      </c>
      <c r="H80" s="168">
        <v>4917</v>
      </c>
      <c r="I80" s="168">
        <v>5613</v>
      </c>
      <c r="J80" s="168">
        <v>6861</v>
      </c>
      <c r="K80" s="168">
        <v>8263</v>
      </c>
      <c r="L80" s="168">
        <v>7780</v>
      </c>
      <c r="M80" s="168">
        <v>6478</v>
      </c>
      <c r="N80" s="168">
        <v>7439</v>
      </c>
      <c r="O80" s="168">
        <v>5961</v>
      </c>
      <c r="P80" s="168">
        <v>7492</v>
      </c>
      <c r="Q80" s="168">
        <v>7852</v>
      </c>
      <c r="R80" s="168">
        <v>8446</v>
      </c>
      <c r="S80" s="168">
        <v>8948</v>
      </c>
    </row>
    <row r="81" spans="1:19" ht="12.75">
      <c r="A81" s="167" t="s">
        <v>260</v>
      </c>
      <c r="B81" s="168">
        <v>23148</v>
      </c>
      <c r="C81" s="168">
        <v>22683</v>
      </c>
      <c r="D81" s="168">
        <v>26568</v>
      </c>
      <c r="E81" s="168">
        <v>33951</v>
      </c>
      <c r="F81" s="168">
        <v>30586</v>
      </c>
      <c r="G81" s="168">
        <v>35541</v>
      </c>
      <c r="H81" s="168">
        <v>40475</v>
      </c>
      <c r="I81" s="168">
        <v>39816</v>
      </c>
      <c r="J81" s="168">
        <v>42229</v>
      </c>
      <c r="K81" s="168">
        <v>34677</v>
      </c>
      <c r="L81" s="168">
        <v>30879</v>
      </c>
      <c r="M81" s="168">
        <v>24010</v>
      </c>
      <c r="N81" s="168">
        <v>33683</v>
      </c>
      <c r="O81" s="168">
        <v>35330</v>
      </c>
      <c r="P81" s="168">
        <v>46084</v>
      </c>
      <c r="Q81" s="168">
        <v>39561</v>
      </c>
      <c r="R81" s="168">
        <v>44244</v>
      </c>
      <c r="S81" s="168">
        <v>35851</v>
      </c>
    </row>
    <row r="82" spans="1:19" ht="12.75">
      <c r="A82" s="167" t="s">
        <v>261</v>
      </c>
      <c r="B82" s="168">
        <v>4204</v>
      </c>
      <c r="C82" s="168">
        <v>4204</v>
      </c>
      <c r="D82" s="168">
        <v>4310</v>
      </c>
      <c r="E82" s="168">
        <v>4466</v>
      </c>
      <c r="F82" s="168">
        <v>4515</v>
      </c>
      <c r="G82" s="168">
        <v>4682</v>
      </c>
      <c r="H82" s="168">
        <v>4772</v>
      </c>
      <c r="I82" s="168">
        <v>5207</v>
      </c>
      <c r="J82" s="168">
        <v>5621</v>
      </c>
      <c r="K82" s="168">
        <v>6047</v>
      </c>
      <c r="L82" s="168">
        <v>6356</v>
      </c>
      <c r="M82" s="168">
        <v>6578</v>
      </c>
      <c r="N82" s="168">
        <v>6977</v>
      </c>
      <c r="O82" s="168">
        <v>7088</v>
      </c>
      <c r="P82" s="168">
        <v>7134</v>
      </c>
      <c r="Q82" s="168">
        <v>7019</v>
      </c>
      <c r="R82" s="168">
        <v>7293</v>
      </c>
      <c r="S82" s="168">
        <v>7293</v>
      </c>
    </row>
    <row r="83" spans="1:19" ht="12.75">
      <c r="A83" s="167" t="s">
        <v>262</v>
      </c>
      <c r="B83" s="168">
        <v>121382</v>
      </c>
      <c r="C83" s="168">
        <v>110580</v>
      </c>
      <c r="D83" s="168">
        <v>117062</v>
      </c>
      <c r="E83" s="168">
        <v>119622</v>
      </c>
      <c r="F83" s="168">
        <v>112676</v>
      </c>
      <c r="G83" s="168">
        <v>122299</v>
      </c>
      <c r="H83" s="168">
        <v>103876</v>
      </c>
      <c r="I83" s="168">
        <v>110938</v>
      </c>
      <c r="J83" s="168">
        <v>116259</v>
      </c>
      <c r="K83" s="168">
        <v>121887</v>
      </c>
      <c r="L83" s="168">
        <v>142266</v>
      </c>
      <c r="M83" s="168">
        <v>121026</v>
      </c>
      <c r="N83" s="168">
        <v>129837</v>
      </c>
      <c r="O83" s="168">
        <v>106216</v>
      </c>
      <c r="P83" s="168">
        <v>109373</v>
      </c>
      <c r="Q83" s="168">
        <v>136441</v>
      </c>
      <c r="R83" s="168">
        <v>119726</v>
      </c>
      <c r="S83" s="168">
        <v>135052</v>
      </c>
    </row>
    <row r="84" spans="1:19" ht="12.75">
      <c r="A84" s="167" t="s">
        <v>263</v>
      </c>
      <c r="B84" s="168">
        <v>30982</v>
      </c>
      <c r="C84" s="168">
        <v>33413</v>
      </c>
      <c r="D84" s="168">
        <v>34062</v>
      </c>
      <c r="E84" s="168">
        <v>36612</v>
      </c>
      <c r="F84" s="168">
        <v>39952</v>
      </c>
      <c r="G84" s="168">
        <v>35954</v>
      </c>
      <c r="H84" s="168">
        <v>29995</v>
      </c>
      <c r="I84" s="168">
        <v>35142</v>
      </c>
      <c r="J84" s="168">
        <v>34637</v>
      </c>
      <c r="K84" s="168">
        <v>41022</v>
      </c>
      <c r="L84" s="168">
        <v>38230</v>
      </c>
      <c r="M84" s="168">
        <v>42673</v>
      </c>
      <c r="N84" s="168">
        <v>36924</v>
      </c>
      <c r="O84" s="168">
        <v>36865</v>
      </c>
      <c r="P84" s="168">
        <v>35468</v>
      </c>
      <c r="Q84" s="168">
        <v>33086</v>
      </c>
      <c r="R84" s="168">
        <v>32883</v>
      </c>
      <c r="S84" s="168">
        <v>36737</v>
      </c>
    </row>
    <row r="85" spans="2:19" ht="12.75"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</row>
    <row r="86" spans="2:19" ht="12.75"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2:19" ht="12.75">
      <c r="B87" s="10"/>
      <c r="C87" s="107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8"/>
    </row>
    <row r="88" spans="2:19" ht="12.75">
      <c r="B88" s="5" t="s">
        <v>1</v>
      </c>
      <c r="C88" s="107" t="s">
        <v>275</v>
      </c>
      <c r="S88" s="8"/>
    </row>
    <row r="89" spans="2:19" ht="12.75">
      <c r="B89" s="5" t="s">
        <v>2</v>
      </c>
      <c r="C89" s="107" t="s">
        <v>232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8"/>
    </row>
    <row r="90" spans="2:19" ht="12.75">
      <c r="B90" s="5" t="s">
        <v>4</v>
      </c>
      <c r="C90" s="107" t="s">
        <v>233</v>
      </c>
      <c r="S90" s="8"/>
    </row>
    <row r="91" spans="2:19" ht="12.75">
      <c r="B91" s="5"/>
      <c r="C91" s="107"/>
      <c r="S91" s="8"/>
    </row>
    <row r="92" spans="1:19" ht="12.75">
      <c r="A92" s="165" t="s">
        <v>6</v>
      </c>
      <c r="B92" s="164" t="s">
        <v>101</v>
      </c>
      <c r="C92" s="164" t="s">
        <v>102</v>
      </c>
      <c r="D92" s="164" t="s">
        <v>103</v>
      </c>
      <c r="E92" s="164" t="s">
        <v>104</v>
      </c>
      <c r="F92" s="164" t="s">
        <v>105</v>
      </c>
      <c r="G92" s="164" t="s">
        <v>106</v>
      </c>
      <c r="H92" s="164" t="s">
        <v>107</v>
      </c>
      <c r="I92" s="164" t="s">
        <v>108</v>
      </c>
      <c r="J92" s="164" t="s">
        <v>109</v>
      </c>
      <c r="K92" s="164" t="s">
        <v>110</v>
      </c>
      <c r="L92" s="164" t="s">
        <v>111</v>
      </c>
      <c r="M92" s="164" t="s">
        <v>112</v>
      </c>
      <c r="N92" s="164" t="s">
        <v>113</v>
      </c>
      <c r="O92" s="164" t="s">
        <v>114</v>
      </c>
      <c r="P92" s="164" t="s">
        <v>115</v>
      </c>
      <c r="Q92" s="164" t="s">
        <v>148</v>
      </c>
      <c r="R92" s="164" t="s">
        <v>228</v>
      </c>
      <c r="S92" s="164" t="s">
        <v>323</v>
      </c>
    </row>
    <row r="93" spans="1:19" ht="12.75">
      <c r="A93" s="166" t="s">
        <v>7</v>
      </c>
      <c r="B93" s="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8"/>
    </row>
    <row r="94" spans="1:19" ht="12.75">
      <c r="A94" s="167" t="s">
        <v>234</v>
      </c>
      <c r="B94" s="168">
        <v>3224</v>
      </c>
      <c r="C94" s="168">
        <v>3187</v>
      </c>
      <c r="D94" s="168">
        <v>3464</v>
      </c>
      <c r="E94" s="168">
        <v>3671</v>
      </c>
      <c r="F94" s="168">
        <v>3450</v>
      </c>
      <c r="G94" s="168">
        <v>3478</v>
      </c>
      <c r="H94" s="168">
        <v>3812</v>
      </c>
      <c r="I94" s="168">
        <v>3956</v>
      </c>
      <c r="J94" s="168">
        <v>4272</v>
      </c>
      <c r="K94" s="168">
        <v>4483</v>
      </c>
      <c r="L94" s="168">
        <v>4785</v>
      </c>
      <c r="M94" s="168">
        <v>4612</v>
      </c>
      <c r="N94" s="168">
        <v>4761</v>
      </c>
      <c r="O94" s="168">
        <v>5434</v>
      </c>
      <c r="P94" s="168">
        <v>5523</v>
      </c>
      <c r="Q94" s="168">
        <v>5397</v>
      </c>
      <c r="R94" s="168">
        <v>5615</v>
      </c>
      <c r="S94" s="168">
        <v>5773</v>
      </c>
    </row>
    <row r="95" spans="1:19" ht="12.75">
      <c r="A95" s="167" t="s">
        <v>235</v>
      </c>
      <c r="B95" s="168">
        <v>0</v>
      </c>
      <c r="C95" s="168">
        <v>0</v>
      </c>
      <c r="D95" s="168">
        <v>0</v>
      </c>
      <c r="E95" s="168">
        <v>0</v>
      </c>
      <c r="F95" s="168">
        <v>0</v>
      </c>
      <c r="G95" s="168">
        <v>0</v>
      </c>
      <c r="H95" s="168">
        <v>0</v>
      </c>
      <c r="I95" s="168">
        <v>0</v>
      </c>
      <c r="J95" s="168">
        <v>0</v>
      </c>
      <c r="K95" s="168">
        <v>0</v>
      </c>
      <c r="L95" s="168">
        <v>0</v>
      </c>
      <c r="M95" s="168">
        <v>0</v>
      </c>
      <c r="N95" s="168">
        <v>0</v>
      </c>
      <c r="O95" s="168">
        <v>0</v>
      </c>
      <c r="P95" s="168">
        <v>0</v>
      </c>
      <c r="Q95" s="168">
        <v>0</v>
      </c>
      <c r="R95" s="168">
        <v>0</v>
      </c>
      <c r="S95" s="168">
        <v>0</v>
      </c>
    </row>
    <row r="96" spans="1:19" ht="12.75">
      <c r="A96" s="167" t="s">
        <v>236</v>
      </c>
      <c r="B96" s="168">
        <v>0</v>
      </c>
      <c r="C96" s="168">
        <v>0</v>
      </c>
      <c r="D96" s="168">
        <v>0</v>
      </c>
      <c r="E96" s="168">
        <v>0</v>
      </c>
      <c r="F96" s="168">
        <v>0</v>
      </c>
      <c r="G96" s="168">
        <v>0</v>
      </c>
      <c r="H96" s="168">
        <v>0</v>
      </c>
      <c r="I96" s="168">
        <v>0</v>
      </c>
      <c r="J96" s="168">
        <v>0</v>
      </c>
      <c r="K96" s="168">
        <v>0</v>
      </c>
      <c r="L96" s="168">
        <v>0</v>
      </c>
      <c r="M96" s="168">
        <v>0</v>
      </c>
      <c r="N96" s="168">
        <v>0</v>
      </c>
      <c r="O96" s="168">
        <v>0</v>
      </c>
      <c r="P96" s="168">
        <v>0</v>
      </c>
      <c r="Q96" s="168">
        <v>0</v>
      </c>
      <c r="R96" s="168">
        <v>0</v>
      </c>
      <c r="S96" s="168">
        <v>0</v>
      </c>
    </row>
    <row r="97" spans="1:19" ht="12.75">
      <c r="A97" s="167" t="s">
        <v>237</v>
      </c>
      <c r="B97" s="168">
        <v>0</v>
      </c>
      <c r="C97" s="168">
        <v>0</v>
      </c>
      <c r="D97" s="168">
        <v>0</v>
      </c>
      <c r="E97" s="168">
        <v>0</v>
      </c>
      <c r="F97" s="168">
        <v>0</v>
      </c>
      <c r="G97" s="168">
        <v>0</v>
      </c>
      <c r="H97" s="168">
        <v>0</v>
      </c>
      <c r="I97" s="168">
        <v>0</v>
      </c>
      <c r="J97" s="168">
        <v>0</v>
      </c>
      <c r="K97" s="168">
        <v>0</v>
      </c>
      <c r="L97" s="168">
        <v>0</v>
      </c>
      <c r="M97" s="168">
        <v>0</v>
      </c>
      <c r="N97" s="168">
        <v>0</v>
      </c>
      <c r="O97" s="168">
        <v>0</v>
      </c>
      <c r="P97" s="168">
        <v>0</v>
      </c>
      <c r="Q97" s="168">
        <v>0</v>
      </c>
      <c r="R97" s="168">
        <v>0</v>
      </c>
      <c r="S97" s="168">
        <v>0</v>
      </c>
    </row>
    <row r="98" spans="1:19" ht="12.75">
      <c r="A98" s="167" t="s">
        <v>238</v>
      </c>
      <c r="B98" s="168">
        <v>0</v>
      </c>
      <c r="C98" s="168">
        <v>0</v>
      </c>
      <c r="D98" s="168">
        <v>0</v>
      </c>
      <c r="E98" s="168">
        <v>0</v>
      </c>
      <c r="F98" s="168">
        <v>0</v>
      </c>
      <c r="G98" s="168">
        <v>0</v>
      </c>
      <c r="H98" s="168">
        <v>0</v>
      </c>
      <c r="I98" s="168">
        <v>0</v>
      </c>
      <c r="J98" s="168">
        <v>0</v>
      </c>
      <c r="K98" s="168">
        <v>0</v>
      </c>
      <c r="L98" s="168">
        <v>0</v>
      </c>
      <c r="M98" s="168">
        <v>0</v>
      </c>
      <c r="N98" s="168">
        <v>0</v>
      </c>
      <c r="O98" s="168">
        <v>0</v>
      </c>
      <c r="P98" s="168">
        <v>0</v>
      </c>
      <c r="Q98" s="168">
        <v>0</v>
      </c>
      <c r="R98" s="168">
        <v>0</v>
      </c>
      <c r="S98" s="168">
        <v>0</v>
      </c>
    </row>
    <row r="99" spans="1:19" ht="12.75">
      <c r="A99" s="167" t="s">
        <v>272</v>
      </c>
      <c r="B99" s="168">
        <v>0</v>
      </c>
      <c r="C99" s="168">
        <v>0</v>
      </c>
      <c r="D99" s="168">
        <v>0</v>
      </c>
      <c r="E99" s="168">
        <v>0</v>
      </c>
      <c r="F99" s="168">
        <v>0</v>
      </c>
      <c r="G99" s="168">
        <v>0</v>
      </c>
      <c r="H99" s="168">
        <v>0</v>
      </c>
      <c r="I99" s="168">
        <v>0</v>
      </c>
      <c r="J99" s="168">
        <v>0</v>
      </c>
      <c r="K99" s="168">
        <v>0</v>
      </c>
      <c r="L99" s="168">
        <v>0</v>
      </c>
      <c r="M99" s="168">
        <v>0</v>
      </c>
      <c r="N99" s="168">
        <v>0</v>
      </c>
      <c r="O99" s="168">
        <v>0</v>
      </c>
      <c r="P99" s="168">
        <v>0</v>
      </c>
      <c r="Q99" s="168">
        <v>0</v>
      </c>
      <c r="R99" s="168">
        <v>0</v>
      </c>
      <c r="S99" s="168">
        <v>0</v>
      </c>
    </row>
    <row r="100" spans="1:19" ht="12.75">
      <c r="A100" s="167" t="s">
        <v>239</v>
      </c>
      <c r="B100" s="168">
        <v>0</v>
      </c>
      <c r="C100" s="168">
        <v>0</v>
      </c>
      <c r="D100" s="168">
        <v>0</v>
      </c>
      <c r="E100" s="168">
        <v>0</v>
      </c>
      <c r="F100" s="168">
        <v>0</v>
      </c>
      <c r="G100" s="168">
        <v>0</v>
      </c>
      <c r="H100" s="168">
        <v>0</v>
      </c>
      <c r="I100" s="168">
        <v>0</v>
      </c>
      <c r="J100" s="168">
        <v>0</v>
      </c>
      <c r="K100" s="168">
        <v>0</v>
      </c>
      <c r="L100" s="168">
        <v>0</v>
      </c>
      <c r="M100" s="168">
        <v>0</v>
      </c>
      <c r="N100" s="168">
        <v>0</v>
      </c>
      <c r="O100" s="168">
        <v>0</v>
      </c>
      <c r="P100" s="168">
        <v>0</v>
      </c>
      <c r="Q100" s="168">
        <v>0</v>
      </c>
      <c r="R100" s="168">
        <v>0</v>
      </c>
      <c r="S100" s="168">
        <v>0</v>
      </c>
    </row>
    <row r="101" spans="1:19" ht="12.75">
      <c r="A101" s="167" t="s">
        <v>240</v>
      </c>
      <c r="B101" s="168">
        <v>0</v>
      </c>
      <c r="C101" s="168">
        <v>0</v>
      </c>
      <c r="D101" s="168">
        <v>0</v>
      </c>
      <c r="E101" s="168">
        <v>0</v>
      </c>
      <c r="F101" s="168">
        <v>0</v>
      </c>
      <c r="G101" s="168">
        <v>0</v>
      </c>
      <c r="H101" s="168">
        <v>0</v>
      </c>
      <c r="I101" s="168">
        <v>0</v>
      </c>
      <c r="J101" s="168">
        <v>0</v>
      </c>
      <c r="K101" s="168">
        <v>0</v>
      </c>
      <c r="L101" s="168">
        <v>0</v>
      </c>
      <c r="M101" s="168">
        <v>0</v>
      </c>
      <c r="N101" s="168">
        <v>0</v>
      </c>
      <c r="O101" s="168">
        <v>0</v>
      </c>
      <c r="P101" s="168">
        <v>0</v>
      </c>
      <c r="Q101" s="168">
        <v>0</v>
      </c>
      <c r="R101" s="168">
        <v>0</v>
      </c>
      <c r="S101" s="168">
        <v>0</v>
      </c>
    </row>
    <row r="102" spans="1:19" ht="12.75">
      <c r="A102" s="167" t="s">
        <v>241</v>
      </c>
      <c r="B102" s="168">
        <v>0</v>
      </c>
      <c r="C102" s="168">
        <v>0</v>
      </c>
      <c r="D102" s="168">
        <v>0</v>
      </c>
      <c r="E102" s="168">
        <v>0</v>
      </c>
      <c r="F102" s="168">
        <v>0</v>
      </c>
      <c r="G102" s="168">
        <v>0</v>
      </c>
      <c r="H102" s="168">
        <v>0</v>
      </c>
      <c r="I102" s="168">
        <v>0</v>
      </c>
      <c r="J102" s="168">
        <v>0</v>
      </c>
      <c r="K102" s="168">
        <v>0</v>
      </c>
      <c r="L102" s="168">
        <v>0</v>
      </c>
      <c r="M102" s="168">
        <v>0</v>
      </c>
      <c r="N102" s="168">
        <v>0</v>
      </c>
      <c r="O102" s="168">
        <v>0</v>
      </c>
      <c r="P102" s="168">
        <v>0</v>
      </c>
      <c r="Q102" s="168">
        <v>0</v>
      </c>
      <c r="R102" s="168">
        <v>0</v>
      </c>
      <c r="S102" s="168">
        <v>0</v>
      </c>
    </row>
    <row r="103" spans="1:19" ht="12.75">
      <c r="A103" s="167" t="s">
        <v>242</v>
      </c>
      <c r="B103" s="168">
        <v>0</v>
      </c>
      <c r="C103" s="168">
        <v>0</v>
      </c>
      <c r="D103" s="168">
        <v>0</v>
      </c>
      <c r="E103" s="168">
        <v>0</v>
      </c>
      <c r="F103" s="168">
        <v>0</v>
      </c>
      <c r="G103" s="168">
        <v>0</v>
      </c>
      <c r="H103" s="168">
        <v>0</v>
      </c>
      <c r="I103" s="168">
        <v>0</v>
      </c>
      <c r="J103" s="168">
        <v>0</v>
      </c>
      <c r="K103" s="168">
        <v>0</v>
      </c>
      <c r="L103" s="168">
        <v>0</v>
      </c>
      <c r="M103" s="168">
        <v>0</v>
      </c>
      <c r="N103" s="168">
        <v>0</v>
      </c>
      <c r="O103" s="168">
        <v>0</v>
      </c>
      <c r="P103" s="168">
        <v>0</v>
      </c>
      <c r="Q103" s="168">
        <v>0</v>
      </c>
      <c r="R103" s="168">
        <v>0</v>
      </c>
      <c r="S103" s="168">
        <v>0</v>
      </c>
    </row>
    <row r="104" spans="1:19" ht="12.75">
      <c r="A104" s="167" t="s">
        <v>243</v>
      </c>
      <c r="B104" s="168">
        <v>0</v>
      </c>
      <c r="C104" s="168">
        <v>0</v>
      </c>
      <c r="D104" s="168">
        <v>0</v>
      </c>
      <c r="E104" s="168">
        <v>0</v>
      </c>
      <c r="F104" s="168">
        <v>0</v>
      </c>
      <c r="G104" s="168">
        <v>0</v>
      </c>
      <c r="H104" s="168">
        <v>0</v>
      </c>
      <c r="I104" s="168">
        <v>0</v>
      </c>
      <c r="J104" s="168">
        <v>0</v>
      </c>
      <c r="K104" s="168">
        <v>0</v>
      </c>
      <c r="L104" s="168">
        <v>0</v>
      </c>
      <c r="M104" s="168">
        <v>0</v>
      </c>
      <c r="N104" s="168">
        <v>0</v>
      </c>
      <c r="O104" s="168">
        <v>0</v>
      </c>
      <c r="P104" s="168">
        <v>0</v>
      </c>
      <c r="Q104" s="168">
        <v>0</v>
      </c>
      <c r="R104" s="168">
        <v>0</v>
      </c>
      <c r="S104" s="168">
        <v>0</v>
      </c>
    </row>
    <row r="105" spans="1:19" ht="12.75">
      <c r="A105" s="167" t="s">
        <v>244</v>
      </c>
      <c r="B105" s="168">
        <v>3220</v>
      </c>
      <c r="C105" s="168">
        <v>3182</v>
      </c>
      <c r="D105" s="168">
        <v>3459</v>
      </c>
      <c r="E105" s="168">
        <v>3667</v>
      </c>
      <c r="F105" s="168">
        <v>3417</v>
      </c>
      <c r="G105" s="168">
        <v>3436</v>
      </c>
      <c r="H105" s="168">
        <v>3762</v>
      </c>
      <c r="I105" s="168">
        <v>3905</v>
      </c>
      <c r="J105" s="168">
        <v>4214</v>
      </c>
      <c r="K105" s="168">
        <v>4403</v>
      </c>
      <c r="L105" s="168">
        <v>4705</v>
      </c>
      <c r="M105" s="168">
        <v>4507</v>
      </c>
      <c r="N105" s="168">
        <v>4662</v>
      </c>
      <c r="O105" s="168">
        <v>5341</v>
      </c>
      <c r="P105" s="168">
        <v>5437</v>
      </c>
      <c r="Q105" s="168">
        <v>5324</v>
      </c>
      <c r="R105" s="168">
        <v>5527</v>
      </c>
      <c r="S105" s="168">
        <v>5569</v>
      </c>
    </row>
    <row r="106" spans="1:19" ht="12.75">
      <c r="A106" s="167" t="s">
        <v>245</v>
      </c>
      <c r="B106" s="168">
        <v>0</v>
      </c>
      <c r="C106" s="168">
        <v>0</v>
      </c>
      <c r="D106" s="168">
        <v>0</v>
      </c>
      <c r="E106" s="168">
        <v>0</v>
      </c>
      <c r="F106" s="168">
        <v>0</v>
      </c>
      <c r="G106" s="168">
        <v>0</v>
      </c>
      <c r="H106" s="168">
        <v>0</v>
      </c>
      <c r="I106" s="168">
        <v>0</v>
      </c>
      <c r="J106" s="168">
        <v>0</v>
      </c>
      <c r="K106" s="168">
        <v>0</v>
      </c>
      <c r="L106" s="168">
        <v>0</v>
      </c>
      <c r="M106" s="168">
        <v>0</v>
      </c>
      <c r="N106" s="168">
        <v>0</v>
      </c>
      <c r="O106" s="168">
        <v>0</v>
      </c>
      <c r="P106" s="168">
        <v>0</v>
      </c>
      <c r="Q106" s="168">
        <v>0</v>
      </c>
      <c r="R106" s="168">
        <v>0</v>
      </c>
      <c r="S106" s="168">
        <v>0</v>
      </c>
    </row>
    <row r="107" spans="1:19" ht="12.75">
      <c r="A107" s="167" t="s">
        <v>246</v>
      </c>
      <c r="B107" s="168">
        <v>0</v>
      </c>
      <c r="C107" s="168">
        <v>0</v>
      </c>
      <c r="D107" s="168">
        <v>0</v>
      </c>
      <c r="E107" s="168">
        <v>0</v>
      </c>
      <c r="F107" s="168">
        <v>0</v>
      </c>
      <c r="G107" s="168">
        <v>0</v>
      </c>
      <c r="H107" s="168">
        <v>0</v>
      </c>
      <c r="I107" s="168">
        <v>0</v>
      </c>
      <c r="J107" s="168">
        <v>0</v>
      </c>
      <c r="K107" s="168">
        <v>0</v>
      </c>
      <c r="L107" s="168">
        <v>0</v>
      </c>
      <c r="M107" s="168">
        <v>0</v>
      </c>
      <c r="N107" s="168">
        <v>0</v>
      </c>
      <c r="O107" s="168">
        <v>0</v>
      </c>
      <c r="P107" s="168">
        <v>0</v>
      </c>
      <c r="Q107" s="168">
        <v>0</v>
      </c>
      <c r="R107" s="168">
        <v>0</v>
      </c>
      <c r="S107" s="168">
        <v>0</v>
      </c>
    </row>
    <row r="108" spans="1:19" ht="12.75">
      <c r="A108" s="167" t="s">
        <v>247</v>
      </c>
      <c r="B108" s="168">
        <v>0</v>
      </c>
      <c r="C108" s="168">
        <v>0</v>
      </c>
      <c r="D108" s="168">
        <v>0</v>
      </c>
      <c r="E108" s="168">
        <v>0</v>
      </c>
      <c r="F108" s="168">
        <v>0</v>
      </c>
      <c r="G108" s="168">
        <v>0</v>
      </c>
      <c r="H108" s="168">
        <v>0</v>
      </c>
      <c r="I108" s="168">
        <v>0</v>
      </c>
      <c r="J108" s="168">
        <v>0</v>
      </c>
      <c r="K108" s="168">
        <v>0</v>
      </c>
      <c r="L108" s="168">
        <v>0</v>
      </c>
      <c r="M108" s="168">
        <v>0</v>
      </c>
      <c r="N108" s="168">
        <v>0</v>
      </c>
      <c r="O108" s="168">
        <v>0</v>
      </c>
      <c r="P108" s="168">
        <v>0</v>
      </c>
      <c r="Q108" s="168">
        <v>0</v>
      </c>
      <c r="R108" s="168">
        <v>0</v>
      </c>
      <c r="S108" s="168">
        <v>0</v>
      </c>
    </row>
    <row r="109" spans="1:19" ht="12.75">
      <c r="A109" s="167" t="s">
        <v>273</v>
      </c>
      <c r="B109" s="168">
        <v>0</v>
      </c>
      <c r="C109" s="168">
        <v>0</v>
      </c>
      <c r="D109" s="168">
        <v>0</v>
      </c>
      <c r="E109" s="168">
        <v>0</v>
      </c>
      <c r="F109" s="168">
        <v>0</v>
      </c>
      <c r="G109" s="168">
        <v>0</v>
      </c>
      <c r="H109" s="168">
        <v>0</v>
      </c>
      <c r="I109" s="168">
        <v>0</v>
      </c>
      <c r="J109" s="168">
        <v>0</v>
      </c>
      <c r="K109" s="168">
        <v>0</v>
      </c>
      <c r="L109" s="168">
        <v>0</v>
      </c>
      <c r="M109" s="168">
        <v>0</v>
      </c>
      <c r="N109" s="168">
        <v>0</v>
      </c>
      <c r="O109" s="168">
        <v>0</v>
      </c>
      <c r="P109" s="168">
        <v>0</v>
      </c>
      <c r="Q109" s="168">
        <v>0</v>
      </c>
      <c r="R109" s="168">
        <v>0</v>
      </c>
      <c r="S109" s="168">
        <v>0</v>
      </c>
    </row>
    <row r="110" spans="1:19" ht="12.75">
      <c r="A110" s="167" t="s">
        <v>248</v>
      </c>
      <c r="B110" s="168">
        <v>0</v>
      </c>
      <c r="C110" s="168">
        <v>0</v>
      </c>
      <c r="D110" s="168">
        <v>0</v>
      </c>
      <c r="E110" s="168">
        <v>0</v>
      </c>
      <c r="F110" s="168">
        <v>0</v>
      </c>
      <c r="G110" s="168">
        <v>0</v>
      </c>
      <c r="H110" s="168">
        <v>0</v>
      </c>
      <c r="I110" s="168">
        <v>0</v>
      </c>
      <c r="J110" s="168">
        <v>0</v>
      </c>
      <c r="K110" s="168">
        <v>0</v>
      </c>
      <c r="L110" s="168">
        <v>0</v>
      </c>
      <c r="M110" s="168">
        <v>0</v>
      </c>
      <c r="N110" s="168">
        <v>0</v>
      </c>
      <c r="O110" s="168">
        <v>0</v>
      </c>
      <c r="P110" s="168">
        <v>0</v>
      </c>
      <c r="Q110" s="168">
        <v>0</v>
      </c>
      <c r="R110" s="168">
        <v>0</v>
      </c>
      <c r="S110" s="168">
        <v>0</v>
      </c>
    </row>
    <row r="111" spans="1:19" ht="12.75">
      <c r="A111" s="167" t="s">
        <v>249</v>
      </c>
      <c r="B111" s="168">
        <v>0</v>
      </c>
      <c r="C111" s="168">
        <v>0</v>
      </c>
      <c r="D111" s="168">
        <v>0</v>
      </c>
      <c r="E111" s="168">
        <v>0</v>
      </c>
      <c r="F111" s="168">
        <v>0</v>
      </c>
      <c r="G111" s="168">
        <v>0</v>
      </c>
      <c r="H111" s="168">
        <v>0</v>
      </c>
      <c r="I111" s="168">
        <v>0</v>
      </c>
      <c r="J111" s="168">
        <v>0</v>
      </c>
      <c r="K111" s="168">
        <v>0</v>
      </c>
      <c r="L111" s="168">
        <v>0</v>
      </c>
      <c r="M111" s="168">
        <v>0</v>
      </c>
      <c r="N111" s="168">
        <v>0</v>
      </c>
      <c r="O111" s="168">
        <v>0</v>
      </c>
      <c r="P111" s="168">
        <v>0</v>
      </c>
      <c r="Q111" s="168">
        <v>0</v>
      </c>
      <c r="R111" s="168">
        <v>0</v>
      </c>
      <c r="S111" s="168">
        <v>0</v>
      </c>
    </row>
    <row r="112" spans="1:19" ht="12.75">
      <c r="A112" s="167" t="s">
        <v>250</v>
      </c>
      <c r="B112" s="168">
        <v>0</v>
      </c>
      <c r="C112" s="168">
        <v>0</v>
      </c>
      <c r="D112" s="168">
        <v>0</v>
      </c>
      <c r="E112" s="168">
        <v>0</v>
      </c>
      <c r="F112" s="168">
        <v>0</v>
      </c>
      <c r="G112" s="168">
        <v>0</v>
      </c>
      <c r="H112" s="168">
        <v>0</v>
      </c>
      <c r="I112" s="168">
        <v>0</v>
      </c>
      <c r="J112" s="168">
        <v>0</v>
      </c>
      <c r="K112" s="168">
        <v>0</v>
      </c>
      <c r="L112" s="168">
        <v>0</v>
      </c>
      <c r="M112" s="168">
        <v>0</v>
      </c>
      <c r="N112" s="168">
        <v>0</v>
      </c>
      <c r="O112" s="168">
        <v>0</v>
      </c>
      <c r="P112" s="168">
        <v>0</v>
      </c>
      <c r="Q112" s="168">
        <v>0</v>
      </c>
      <c r="R112" s="168">
        <v>0</v>
      </c>
      <c r="S112" s="168">
        <v>0</v>
      </c>
    </row>
    <row r="113" spans="1:19" ht="12.75">
      <c r="A113" s="167" t="s">
        <v>251</v>
      </c>
      <c r="B113" s="168">
        <v>0</v>
      </c>
      <c r="C113" s="168">
        <v>0</v>
      </c>
      <c r="D113" s="168">
        <v>0</v>
      </c>
      <c r="E113" s="168">
        <v>0</v>
      </c>
      <c r="F113" s="168">
        <v>0</v>
      </c>
      <c r="G113" s="168">
        <v>0</v>
      </c>
      <c r="H113" s="168">
        <v>0</v>
      </c>
      <c r="I113" s="168">
        <v>0</v>
      </c>
      <c r="J113" s="168">
        <v>0</v>
      </c>
      <c r="K113" s="168">
        <v>0</v>
      </c>
      <c r="L113" s="168">
        <v>0</v>
      </c>
      <c r="M113" s="168">
        <v>0</v>
      </c>
      <c r="N113" s="168">
        <v>3</v>
      </c>
      <c r="O113" s="168">
        <v>3</v>
      </c>
      <c r="P113" s="168">
        <v>2</v>
      </c>
      <c r="Q113" s="168">
        <v>2</v>
      </c>
      <c r="R113" s="168">
        <v>3</v>
      </c>
      <c r="S113" s="168">
        <v>3</v>
      </c>
    </row>
    <row r="114" spans="1:19" ht="12.75">
      <c r="A114" s="167" t="s">
        <v>252</v>
      </c>
      <c r="B114" s="168">
        <v>0</v>
      </c>
      <c r="C114" s="168">
        <v>0</v>
      </c>
      <c r="D114" s="168">
        <v>0</v>
      </c>
      <c r="E114" s="168">
        <v>0</v>
      </c>
      <c r="F114" s="168">
        <v>0</v>
      </c>
      <c r="G114" s="168">
        <v>0</v>
      </c>
      <c r="H114" s="168">
        <v>0</v>
      </c>
      <c r="I114" s="168">
        <v>0</v>
      </c>
      <c r="J114" s="168">
        <v>0</v>
      </c>
      <c r="K114" s="168">
        <v>0</v>
      </c>
      <c r="L114" s="168">
        <v>0</v>
      </c>
      <c r="M114" s="168">
        <v>0</v>
      </c>
      <c r="N114" s="168">
        <v>0</v>
      </c>
      <c r="O114" s="168">
        <v>0</v>
      </c>
      <c r="P114" s="168">
        <v>0</v>
      </c>
      <c r="Q114" s="168">
        <v>0</v>
      </c>
      <c r="R114" s="168">
        <v>0</v>
      </c>
      <c r="S114" s="168">
        <v>0</v>
      </c>
    </row>
    <row r="115" spans="1:19" ht="12.75">
      <c r="A115" s="167" t="s">
        <v>253</v>
      </c>
      <c r="B115" s="168">
        <v>4</v>
      </c>
      <c r="C115" s="168">
        <v>5</v>
      </c>
      <c r="D115" s="168">
        <v>5</v>
      </c>
      <c r="E115" s="168">
        <v>4</v>
      </c>
      <c r="F115" s="168">
        <v>33</v>
      </c>
      <c r="G115" s="168">
        <v>42</v>
      </c>
      <c r="H115" s="168">
        <v>50</v>
      </c>
      <c r="I115" s="168">
        <v>51</v>
      </c>
      <c r="J115" s="168">
        <v>58</v>
      </c>
      <c r="K115" s="168">
        <v>80</v>
      </c>
      <c r="L115" s="168">
        <v>80</v>
      </c>
      <c r="M115" s="168">
        <v>105</v>
      </c>
      <c r="N115" s="168">
        <v>96</v>
      </c>
      <c r="O115" s="168">
        <v>90</v>
      </c>
      <c r="P115" s="168">
        <v>84</v>
      </c>
      <c r="Q115" s="168">
        <v>71</v>
      </c>
      <c r="R115" s="168">
        <v>85</v>
      </c>
      <c r="S115" s="168">
        <v>201</v>
      </c>
    </row>
    <row r="116" spans="1:19" ht="12.75">
      <c r="A116" s="167" t="s">
        <v>254</v>
      </c>
      <c r="B116" s="168">
        <v>0</v>
      </c>
      <c r="C116" s="168">
        <v>0</v>
      </c>
      <c r="D116" s="168">
        <v>0</v>
      </c>
      <c r="E116" s="168">
        <v>0</v>
      </c>
      <c r="F116" s="168">
        <v>0</v>
      </c>
      <c r="G116" s="168">
        <v>0</v>
      </c>
      <c r="H116" s="168">
        <v>0</v>
      </c>
      <c r="I116" s="168">
        <v>0</v>
      </c>
      <c r="J116" s="168">
        <v>0</v>
      </c>
      <c r="K116" s="168">
        <v>0</v>
      </c>
      <c r="L116" s="168">
        <v>0</v>
      </c>
      <c r="M116" s="168">
        <v>0</v>
      </c>
      <c r="N116" s="168">
        <v>0</v>
      </c>
      <c r="O116" s="168">
        <v>0</v>
      </c>
      <c r="P116" s="168">
        <v>0</v>
      </c>
      <c r="Q116" s="168">
        <v>0</v>
      </c>
      <c r="R116" s="168">
        <v>0</v>
      </c>
      <c r="S116" s="168">
        <v>0</v>
      </c>
    </row>
    <row r="117" spans="1:19" ht="12.75">
      <c r="A117" s="167" t="s">
        <v>255</v>
      </c>
      <c r="B117" s="168">
        <v>0</v>
      </c>
      <c r="C117" s="168">
        <v>0</v>
      </c>
      <c r="D117" s="168">
        <v>0</v>
      </c>
      <c r="E117" s="168">
        <v>0</v>
      </c>
      <c r="F117" s="168">
        <v>0</v>
      </c>
      <c r="G117" s="168">
        <v>0</v>
      </c>
      <c r="H117" s="168">
        <v>0</v>
      </c>
      <c r="I117" s="168">
        <v>0</v>
      </c>
      <c r="J117" s="168">
        <v>0</v>
      </c>
      <c r="K117" s="168">
        <v>0</v>
      </c>
      <c r="L117" s="168">
        <v>0</v>
      </c>
      <c r="M117" s="168">
        <v>0</v>
      </c>
      <c r="N117" s="168">
        <v>0</v>
      </c>
      <c r="O117" s="168">
        <v>0</v>
      </c>
      <c r="P117" s="168">
        <v>0</v>
      </c>
      <c r="Q117" s="168">
        <v>0</v>
      </c>
      <c r="R117" s="168">
        <v>0</v>
      </c>
      <c r="S117" s="168">
        <v>0</v>
      </c>
    </row>
    <row r="118" spans="1:19" ht="12.75">
      <c r="A118" s="167" t="s">
        <v>256</v>
      </c>
      <c r="B118" s="168">
        <v>0</v>
      </c>
      <c r="C118" s="168">
        <v>0</v>
      </c>
      <c r="D118" s="168">
        <v>0</v>
      </c>
      <c r="E118" s="168">
        <v>0</v>
      </c>
      <c r="F118" s="168">
        <v>0</v>
      </c>
      <c r="G118" s="168">
        <v>0</v>
      </c>
      <c r="H118" s="168">
        <v>0</v>
      </c>
      <c r="I118" s="168">
        <v>0</v>
      </c>
      <c r="J118" s="168">
        <v>0</v>
      </c>
      <c r="K118" s="168">
        <v>0</v>
      </c>
      <c r="L118" s="168">
        <v>0</v>
      </c>
      <c r="M118" s="168">
        <v>0</v>
      </c>
      <c r="N118" s="168">
        <v>0</v>
      </c>
      <c r="O118" s="168">
        <v>0</v>
      </c>
      <c r="P118" s="168">
        <v>0</v>
      </c>
      <c r="Q118" s="168">
        <v>0</v>
      </c>
      <c r="R118" s="168">
        <v>0</v>
      </c>
      <c r="S118" s="168">
        <v>0</v>
      </c>
    </row>
    <row r="119" spans="1:19" ht="12.75">
      <c r="A119" s="167" t="s">
        <v>257</v>
      </c>
      <c r="B119" s="168">
        <v>0</v>
      </c>
      <c r="C119" s="168">
        <v>0</v>
      </c>
      <c r="D119" s="168">
        <v>0</v>
      </c>
      <c r="E119" s="168">
        <v>0</v>
      </c>
      <c r="F119" s="168">
        <v>0</v>
      </c>
      <c r="G119" s="168">
        <v>0</v>
      </c>
      <c r="H119" s="168">
        <v>0</v>
      </c>
      <c r="I119" s="168">
        <v>0</v>
      </c>
      <c r="J119" s="168">
        <v>0</v>
      </c>
      <c r="K119" s="168">
        <v>0</v>
      </c>
      <c r="L119" s="168">
        <v>0</v>
      </c>
      <c r="M119" s="168">
        <v>0</v>
      </c>
      <c r="N119" s="168">
        <v>0</v>
      </c>
      <c r="O119" s="168">
        <v>0</v>
      </c>
      <c r="P119" s="168">
        <v>0</v>
      </c>
      <c r="Q119" s="168">
        <v>0</v>
      </c>
      <c r="R119" s="168">
        <v>0</v>
      </c>
      <c r="S119" s="168">
        <v>0</v>
      </c>
    </row>
    <row r="120" spans="1:19" ht="12.75">
      <c r="A120" s="167" t="s">
        <v>258</v>
      </c>
      <c r="B120" s="168">
        <v>0</v>
      </c>
      <c r="C120" s="168">
        <v>0</v>
      </c>
      <c r="D120" s="168">
        <v>0</v>
      </c>
      <c r="E120" s="168">
        <v>0</v>
      </c>
      <c r="F120" s="168">
        <v>0</v>
      </c>
      <c r="G120" s="168">
        <v>0</v>
      </c>
      <c r="H120" s="168">
        <v>0</v>
      </c>
      <c r="I120" s="168">
        <v>0</v>
      </c>
      <c r="J120" s="168">
        <v>0</v>
      </c>
      <c r="K120" s="168">
        <v>0</v>
      </c>
      <c r="L120" s="168">
        <v>0</v>
      </c>
      <c r="M120" s="168">
        <v>0</v>
      </c>
      <c r="N120" s="168">
        <v>0</v>
      </c>
      <c r="O120" s="168">
        <v>0</v>
      </c>
      <c r="P120" s="168">
        <v>0</v>
      </c>
      <c r="Q120" s="168">
        <v>0</v>
      </c>
      <c r="R120" s="168">
        <v>0</v>
      </c>
      <c r="S120" s="168">
        <v>0</v>
      </c>
    </row>
    <row r="121" spans="1:19" ht="12.75">
      <c r="A121" s="167" t="s">
        <v>259</v>
      </c>
      <c r="B121" s="168">
        <v>0</v>
      </c>
      <c r="C121" s="168">
        <v>0</v>
      </c>
      <c r="D121" s="168">
        <v>0</v>
      </c>
      <c r="E121" s="168">
        <v>0</v>
      </c>
      <c r="F121" s="168">
        <v>0</v>
      </c>
      <c r="G121" s="168">
        <v>0</v>
      </c>
      <c r="H121" s="168">
        <v>0</v>
      </c>
      <c r="I121" s="168">
        <v>0</v>
      </c>
      <c r="J121" s="168">
        <v>0</v>
      </c>
      <c r="K121" s="168">
        <v>0</v>
      </c>
      <c r="L121" s="168">
        <v>0</v>
      </c>
      <c r="M121" s="168">
        <v>0</v>
      </c>
      <c r="N121" s="168">
        <v>0</v>
      </c>
      <c r="O121" s="168">
        <v>0</v>
      </c>
      <c r="P121" s="168">
        <v>0</v>
      </c>
      <c r="Q121" s="168">
        <v>0</v>
      </c>
      <c r="R121" s="168">
        <v>0</v>
      </c>
      <c r="S121" s="168">
        <v>0</v>
      </c>
    </row>
    <row r="122" spans="1:19" ht="12.75">
      <c r="A122" s="167" t="s">
        <v>260</v>
      </c>
      <c r="B122" s="168">
        <v>80</v>
      </c>
      <c r="C122" s="168">
        <v>81</v>
      </c>
      <c r="D122" s="168">
        <v>70</v>
      </c>
      <c r="E122" s="168">
        <v>78</v>
      </c>
      <c r="F122" s="168">
        <v>79</v>
      </c>
      <c r="G122" s="168">
        <v>86</v>
      </c>
      <c r="H122" s="168">
        <v>84</v>
      </c>
      <c r="I122" s="168">
        <v>83</v>
      </c>
      <c r="J122" s="168">
        <v>85</v>
      </c>
      <c r="K122" s="168">
        <v>81</v>
      </c>
      <c r="L122" s="168">
        <v>76</v>
      </c>
      <c r="M122" s="168">
        <v>90</v>
      </c>
      <c r="N122" s="168">
        <v>105</v>
      </c>
      <c r="O122" s="168">
        <v>89</v>
      </c>
      <c r="P122" s="168">
        <v>93</v>
      </c>
      <c r="Q122" s="168">
        <v>94</v>
      </c>
      <c r="R122" s="168">
        <v>94</v>
      </c>
      <c r="S122" s="168">
        <v>156</v>
      </c>
    </row>
    <row r="123" spans="1:19" ht="12.75">
      <c r="A123" s="167" t="s">
        <v>261</v>
      </c>
      <c r="B123" s="168">
        <v>300</v>
      </c>
      <c r="C123" s="168">
        <v>283</v>
      </c>
      <c r="D123" s="168">
        <v>230</v>
      </c>
      <c r="E123" s="168">
        <v>256</v>
      </c>
      <c r="F123" s="168">
        <v>260</v>
      </c>
      <c r="G123" s="168">
        <v>290</v>
      </c>
      <c r="H123" s="168">
        <v>346</v>
      </c>
      <c r="I123" s="168">
        <v>375</v>
      </c>
      <c r="J123" s="168">
        <v>655</v>
      </c>
      <c r="K123" s="168">
        <v>1136</v>
      </c>
      <c r="L123" s="168">
        <v>1323</v>
      </c>
      <c r="M123" s="168">
        <v>1451</v>
      </c>
      <c r="N123" s="168">
        <v>1433</v>
      </c>
      <c r="O123" s="168">
        <v>1406</v>
      </c>
      <c r="P123" s="168">
        <v>1483</v>
      </c>
      <c r="Q123" s="168">
        <v>1658</v>
      </c>
      <c r="R123" s="168">
        <v>2631</v>
      </c>
      <c r="S123" s="168">
        <v>2631</v>
      </c>
    </row>
    <row r="124" spans="1:19" ht="12.75">
      <c r="A124" s="167" t="s">
        <v>262</v>
      </c>
      <c r="B124" s="168">
        <v>0</v>
      </c>
      <c r="C124" s="168">
        <v>0</v>
      </c>
      <c r="D124" s="168">
        <v>0</v>
      </c>
      <c r="E124" s="168">
        <v>0</v>
      </c>
      <c r="F124" s="168">
        <v>0</v>
      </c>
      <c r="G124" s="168">
        <v>0</v>
      </c>
      <c r="H124" s="168">
        <v>0</v>
      </c>
      <c r="I124" s="168">
        <v>0</v>
      </c>
      <c r="J124" s="168">
        <v>0</v>
      </c>
      <c r="K124" s="168">
        <v>0</v>
      </c>
      <c r="L124" s="168">
        <v>0</v>
      </c>
      <c r="M124" s="168">
        <v>0</v>
      </c>
      <c r="N124" s="168">
        <v>0</v>
      </c>
      <c r="O124" s="168">
        <v>0</v>
      </c>
      <c r="P124" s="168">
        <v>0</v>
      </c>
      <c r="Q124" s="168">
        <v>0</v>
      </c>
      <c r="R124" s="168">
        <v>0</v>
      </c>
      <c r="S124" s="168">
        <v>0</v>
      </c>
    </row>
    <row r="125" spans="1:19" ht="12.75">
      <c r="A125" s="167" t="s">
        <v>263</v>
      </c>
      <c r="B125" s="168">
        <v>0</v>
      </c>
      <c r="C125" s="168">
        <v>0</v>
      </c>
      <c r="D125" s="168">
        <v>0</v>
      </c>
      <c r="E125" s="168">
        <v>0</v>
      </c>
      <c r="F125" s="168">
        <v>0</v>
      </c>
      <c r="G125" s="168">
        <v>0</v>
      </c>
      <c r="H125" s="168">
        <v>0</v>
      </c>
      <c r="I125" s="168">
        <v>0</v>
      </c>
      <c r="J125" s="168">
        <v>0</v>
      </c>
      <c r="K125" s="168">
        <v>0</v>
      </c>
      <c r="L125" s="168">
        <v>0</v>
      </c>
      <c r="M125" s="168">
        <v>0</v>
      </c>
      <c r="N125" s="168">
        <v>0</v>
      </c>
      <c r="O125" s="168">
        <v>0</v>
      </c>
      <c r="P125" s="168">
        <v>0</v>
      </c>
      <c r="Q125" s="168">
        <v>0</v>
      </c>
      <c r="R125" s="168">
        <v>0</v>
      </c>
      <c r="S125" s="168">
        <v>0</v>
      </c>
    </row>
    <row r="126" spans="2:19" ht="12.75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</row>
    <row r="127" spans="2:19" ht="12.75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</row>
    <row r="128" spans="2:19" ht="12.75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</row>
    <row r="129" spans="2:19" ht="12.75">
      <c r="B129" s="5" t="s">
        <v>1</v>
      </c>
      <c r="C129" s="107" t="s">
        <v>276</v>
      </c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8"/>
      <c r="S129" s="8"/>
    </row>
    <row r="130" spans="2:19" ht="12.75">
      <c r="B130" s="5" t="s">
        <v>2</v>
      </c>
      <c r="C130" s="107" t="s">
        <v>232</v>
      </c>
      <c r="R130" s="8"/>
      <c r="S130" s="8"/>
    </row>
    <row r="131" spans="2:19" ht="12.75">
      <c r="B131" s="5" t="s">
        <v>4</v>
      </c>
      <c r="C131" s="107" t="s">
        <v>233</v>
      </c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8"/>
      <c r="S131" s="8"/>
    </row>
    <row r="132" spans="2:19" ht="12.75">
      <c r="B132" s="5"/>
      <c r="C132" s="9"/>
      <c r="R132" s="8"/>
      <c r="S132" s="8"/>
    </row>
    <row r="133" spans="1:19" ht="12.75">
      <c r="A133" s="165" t="s">
        <v>6</v>
      </c>
      <c r="B133" s="164" t="s">
        <v>101</v>
      </c>
      <c r="C133" s="164" t="s">
        <v>102</v>
      </c>
      <c r="D133" s="164" t="s">
        <v>103</v>
      </c>
      <c r="E133" s="164" t="s">
        <v>104</v>
      </c>
      <c r="F133" s="164" t="s">
        <v>105</v>
      </c>
      <c r="G133" s="164" t="s">
        <v>106</v>
      </c>
      <c r="H133" s="164" t="s">
        <v>107</v>
      </c>
      <c r="I133" s="164" t="s">
        <v>108</v>
      </c>
      <c r="J133" s="164" t="s">
        <v>109</v>
      </c>
      <c r="K133" s="164" t="s">
        <v>110</v>
      </c>
      <c r="L133" s="164" t="s">
        <v>111</v>
      </c>
      <c r="M133" s="164" t="s">
        <v>112</v>
      </c>
      <c r="N133" s="164" t="s">
        <v>113</v>
      </c>
      <c r="O133" s="164" t="s">
        <v>114</v>
      </c>
      <c r="P133" s="164" t="s">
        <v>115</v>
      </c>
      <c r="Q133" s="164" t="s">
        <v>148</v>
      </c>
      <c r="R133" s="164" t="s">
        <v>228</v>
      </c>
      <c r="S133" s="164" t="s">
        <v>323</v>
      </c>
    </row>
    <row r="134" spans="1:19" ht="12.75">
      <c r="A134" s="166" t="s">
        <v>7</v>
      </c>
      <c r="B134" s="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8"/>
    </row>
    <row r="135" spans="1:19" ht="12.75">
      <c r="A135" s="167" t="s">
        <v>234</v>
      </c>
      <c r="B135" s="168">
        <v>794873</v>
      </c>
      <c r="C135" s="168">
        <v>820034</v>
      </c>
      <c r="D135" s="168">
        <v>828980</v>
      </c>
      <c r="E135" s="168">
        <v>861909</v>
      </c>
      <c r="F135" s="168">
        <v>858764</v>
      </c>
      <c r="G135" s="168">
        <v>881821</v>
      </c>
      <c r="H135" s="168">
        <v>927548</v>
      </c>
      <c r="I135" s="168">
        <v>937346</v>
      </c>
      <c r="J135" s="168">
        <v>933505</v>
      </c>
      <c r="K135" s="168">
        <v>943949</v>
      </c>
      <c r="L135" s="168">
        <v>944993</v>
      </c>
      <c r="M135" s="168">
        <v>978985</v>
      </c>
      <c r="N135" s="168">
        <v>990196</v>
      </c>
      <c r="O135" s="168">
        <v>995860</v>
      </c>
      <c r="P135" s="168">
        <v>1008437</v>
      </c>
      <c r="Q135" s="168">
        <v>997699</v>
      </c>
      <c r="R135" s="168">
        <v>989877</v>
      </c>
      <c r="S135" s="168">
        <v>935277</v>
      </c>
    </row>
    <row r="136" spans="1:19" s="104" customFormat="1" ht="12.75">
      <c r="A136" s="167" t="s">
        <v>235</v>
      </c>
      <c r="B136" s="168">
        <v>42720</v>
      </c>
      <c r="C136" s="168">
        <v>42861</v>
      </c>
      <c r="D136" s="168">
        <v>43456</v>
      </c>
      <c r="E136" s="168">
        <v>41927</v>
      </c>
      <c r="F136" s="168">
        <v>40624</v>
      </c>
      <c r="G136" s="168">
        <v>41356</v>
      </c>
      <c r="H136" s="168">
        <v>43336</v>
      </c>
      <c r="I136" s="168">
        <v>47408</v>
      </c>
      <c r="J136" s="168">
        <v>46165</v>
      </c>
      <c r="K136" s="168">
        <v>49017</v>
      </c>
      <c r="L136" s="168">
        <v>48157</v>
      </c>
      <c r="M136" s="168">
        <v>46349</v>
      </c>
      <c r="N136" s="168">
        <v>47360</v>
      </c>
      <c r="O136" s="168">
        <v>47379</v>
      </c>
      <c r="P136" s="168">
        <v>47312</v>
      </c>
      <c r="Q136" s="168">
        <v>47595</v>
      </c>
      <c r="R136" s="168">
        <v>46645</v>
      </c>
      <c r="S136" s="168">
        <v>48227</v>
      </c>
    </row>
    <row r="137" spans="1:19" ht="12.75">
      <c r="A137" s="167" t="s">
        <v>236</v>
      </c>
      <c r="B137" s="168">
        <v>14665</v>
      </c>
      <c r="C137" s="168">
        <v>13184</v>
      </c>
      <c r="D137" s="168">
        <v>11552</v>
      </c>
      <c r="E137" s="168">
        <v>13973</v>
      </c>
      <c r="F137" s="168">
        <v>15335</v>
      </c>
      <c r="G137" s="168">
        <v>17261</v>
      </c>
      <c r="H137" s="168">
        <v>18082</v>
      </c>
      <c r="I137" s="168">
        <v>17751</v>
      </c>
      <c r="J137" s="168">
        <v>16899</v>
      </c>
      <c r="K137" s="168">
        <v>15814</v>
      </c>
      <c r="L137" s="168">
        <v>18178</v>
      </c>
      <c r="M137" s="168">
        <v>19553</v>
      </c>
      <c r="N137" s="168">
        <v>20222</v>
      </c>
      <c r="O137" s="168">
        <v>17280</v>
      </c>
      <c r="P137" s="168">
        <v>16815</v>
      </c>
      <c r="Q137" s="168">
        <v>18653</v>
      </c>
      <c r="R137" s="168">
        <v>19493</v>
      </c>
      <c r="S137" s="168">
        <v>14643</v>
      </c>
    </row>
    <row r="138" spans="1:19" ht="12.75">
      <c r="A138" s="167" t="s">
        <v>237</v>
      </c>
      <c r="B138" s="168">
        <v>12585</v>
      </c>
      <c r="C138" s="168">
        <v>12132</v>
      </c>
      <c r="D138" s="168">
        <v>12250</v>
      </c>
      <c r="E138" s="168">
        <v>12627</v>
      </c>
      <c r="F138" s="168">
        <v>12977</v>
      </c>
      <c r="G138" s="168">
        <v>12230</v>
      </c>
      <c r="H138" s="168">
        <v>12850</v>
      </c>
      <c r="I138" s="168">
        <v>12494</v>
      </c>
      <c r="J138" s="168">
        <v>13178</v>
      </c>
      <c r="K138" s="168">
        <v>13357</v>
      </c>
      <c r="L138" s="168">
        <v>13590</v>
      </c>
      <c r="M138" s="168">
        <v>14749</v>
      </c>
      <c r="N138" s="168">
        <v>18738</v>
      </c>
      <c r="O138" s="168">
        <v>25872</v>
      </c>
      <c r="P138" s="168">
        <v>26325</v>
      </c>
      <c r="Q138" s="168">
        <v>24728</v>
      </c>
      <c r="R138" s="168">
        <v>26046</v>
      </c>
      <c r="S138" s="168">
        <v>26172</v>
      </c>
    </row>
    <row r="139" spans="1:19" ht="12.75">
      <c r="A139" s="167" t="s">
        <v>238</v>
      </c>
      <c r="B139" s="168">
        <v>0</v>
      </c>
      <c r="C139" s="168">
        <v>0</v>
      </c>
      <c r="D139" s="168">
        <v>0</v>
      </c>
      <c r="E139" s="168">
        <v>0</v>
      </c>
      <c r="F139" s="168">
        <v>0</v>
      </c>
      <c r="G139" s="168">
        <v>0</v>
      </c>
      <c r="H139" s="168">
        <v>0</v>
      </c>
      <c r="I139" s="168">
        <v>0</v>
      </c>
      <c r="J139" s="168">
        <v>0</v>
      </c>
      <c r="K139" s="168">
        <v>0</v>
      </c>
      <c r="L139" s="168">
        <v>0</v>
      </c>
      <c r="M139" s="168">
        <v>0</v>
      </c>
      <c r="N139" s="168">
        <v>0</v>
      </c>
      <c r="O139" s="168">
        <v>0</v>
      </c>
      <c r="P139" s="168">
        <v>0</v>
      </c>
      <c r="Q139" s="168">
        <v>0</v>
      </c>
      <c r="R139" s="168">
        <v>0</v>
      </c>
      <c r="S139" s="168">
        <v>0</v>
      </c>
    </row>
    <row r="140" spans="1:19" ht="12.75">
      <c r="A140" s="167" t="s">
        <v>272</v>
      </c>
      <c r="B140" s="168">
        <v>152470</v>
      </c>
      <c r="C140" s="168">
        <v>147429</v>
      </c>
      <c r="D140" s="168">
        <v>158804</v>
      </c>
      <c r="E140" s="168">
        <v>153476</v>
      </c>
      <c r="F140" s="168">
        <v>151203</v>
      </c>
      <c r="G140" s="168">
        <v>154091</v>
      </c>
      <c r="H140" s="168">
        <v>161613</v>
      </c>
      <c r="I140" s="168">
        <v>170328</v>
      </c>
      <c r="J140" s="168">
        <v>161644</v>
      </c>
      <c r="K140" s="168">
        <v>170004</v>
      </c>
      <c r="L140" s="168">
        <v>169606</v>
      </c>
      <c r="M140" s="168">
        <v>171305</v>
      </c>
      <c r="N140" s="168">
        <v>164842</v>
      </c>
      <c r="O140" s="168">
        <v>165060</v>
      </c>
      <c r="P140" s="168">
        <v>167065</v>
      </c>
      <c r="Q140" s="168">
        <v>163055</v>
      </c>
      <c r="R140" s="168">
        <v>167269</v>
      </c>
      <c r="S140" s="168">
        <v>140534</v>
      </c>
    </row>
    <row r="141" spans="1:19" ht="12.75">
      <c r="A141" s="167" t="s">
        <v>239</v>
      </c>
      <c r="B141" s="168">
        <v>0</v>
      </c>
      <c r="C141" s="168">
        <v>0</v>
      </c>
      <c r="D141" s="168">
        <v>0</v>
      </c>
      <c r="E141" s="168">
        <v>0</v>
      </c>
      <c r="F141" s="168">
        <v>0</v>
      </c>
      <c r="G141" s="168">
        <v>0</v>
      </c>
      <c r="H141" s="168">
        <v>0</v>
      </c>
      <c r="I141" s="168">
        <v>0</v>
      </c>
      <c r="J141" s="168">
        <v>0</v>
      </c>
      <c r="K141" s="168">
        <v>0</v>
      </c>
      <c r="L141" s="168">
        <v>0</v>
      </c>
      <c r="M141" s="168">
        <v>0</v>
      </c>
      <c r="N141" s="168">
        <v>0</v>
      </c>
      <c r="O141" s="168">
        <v>0</v>
      </c>
      <c r="P141" s="168">
        <v>0</v>
      </c>
      <c r="Q141" s="168">
        <v>0</v>
      </c>
      <c r="R141" s="168">
        <v>0</v>
      </c>
      <c r="S141" s="168">
        <v>0</v>
      </c>
    </row>
    <row r="142" spans="1:19" ht="12.75">
      <c r="A142" s="167" t="s">
        <v>240</v>
      </c>
      <c r="B142" s="168">
        <v>0</v>
      </c>
      <c r="C142" s="168">
        <v>0</v>
      </c>
      <c r="D142" s="168">
        <v>0</v>
      </c>
      <c r="E142" s="168">
        <v>0</v>
      </c>
      <c r="F142" s="168">
        <v>0</v>
      </c>
      <c r="G142" s="168">
        <v>0</v>
      </c>
      <c r="H142" s="168">
        <v>0</v>
      </c>
      <c r="I142" s="168">
        <v>0</v>
      </c>
      <c r="J142" s="168">
        <v>0</v>
      </c>
      <c r="K142" s="168">
        <v>0</v>
      </c>
      <c r="L142" s="168">
        <v>0</v>
      </c>
      <c r="M142" s="168">
        <v>0</v>
      </c>
      <c r="N142" s="168">
        <v>0</v>
      </c>
      <c r="O142" s="168">
        <v>0</v>
      </c>
      <c r="P142" s="168">
        <v>0</v>
      </c>
      <c r="Q142" s="168">
        <v>0</v>
      </c>
      <c r="R142" s="168">
        <v>0</v>
      </c>
      <c r="S142" s="168">
        <v>0</v>
      </c>
    </row>
    <row r="143" spans="1:19" ht="12.75">
      <c r="A143" s="167" t="s">
        <v>241</v>
      </c>
      <c r="B143" s="168">
        <v>0</v>
      </c>
      <c r="C143" s="168">
        <v>0</v>
      </c>
      <c r="D143" s="168">
        <v>0</v>
      </c>
      <c r="E143" s="168">
        <v>0</v>
      </c>
      <c r="F143" s="168">
        <v>0</v>
      </c>
      <c r="G143" s="168">
        <v>0</v>
      </c>
      <c r="H143" s="168">
        <v>0</v>
      </c>
      <c r="I143" s="168">
        <v>0</v>
      </c>
      <c r="J143" s="168">
        <v>0</v>
      </c>
      <c r="K143" s="168">
        <v>0</v>
      </c>
      <c r="L143" s="168">
        <v>0</v>
      </c>
      <c r="M143" s="168">
        <v>0</v>
      </c>
      <c r="N143" s="168">
        <v>0</v>
      </c>
      <c r="O143" s="168">
        <v>0</v>
      </c>
      <c r="P143" s="168">
        <v>0</v>
      </c>
      <c r="Q143" s="168">
        <v>0</v>
      </c>
      <c r="R143" s="168">
        <v>0</v>
      </c>
      <c r="S143" s="168">
        <v>0</v>
      </c>
    </row>
    <row r="144" spans="1:19" ht="12.75">
      <c r="A144" s="167" t="s">
        <v>242</v>
      </c>
      <c r="B144" s="168">
        <v>54270</v>
      </c>
      <c r="C144" s="168">
        <v>55578</v>
      </c>
      <c r="D144" s="168">
        <v>55782</v>
      </c>
      <c r="E144" s="168">
        <v>56060</v>
      </c>
      <c r="F144" s="168">
        <v>55313</v>
      </c>
      <c r="G144" s="168">
        <v>55455</v>
      </c>
      <c r="H144" s="168">
        <v>56330</v>
      </c>
      <c r="I144" s="168">
        <v>55298</v>
      </c>
      <c r="J144" s="168">
        <v>58993</v>
      </c>
      <c r="K144" s="168">
        <v>58852</v>
      </c>
      <c r="L144" s="168">
        <v>62206</v>
      </c>
      <c r="M144" s="168">
        <v>63708</v>
      </c>
      <c r="N144" s="168">
        <v>63016</v>
      </c>
      <c r="O144" s="168">
        <v>61875</v>
      </c>
      <c r="P144" s="168">
        <v>63606</v>
      </c>
      <c r="Q144" s="168">
        <v>57539</v>
      </c>
      <c r="R144" s="168">
        <v>60126</v>
      </c>
      <c r="S144" s="168">
        <v>55103</v>
      </c>
    </row>
    <row r="145" spans="1:19" ht="12.75">
      <c r="A145" s="167" t="s">
        <v>243</v>
      </c>
      <c r="B145" s="168">
        <v>314081</v>
      </c>
      <c r="C145" s="168">
        <v>331340</v>
      </c>
      <c r="D145" s="168">
        <v>338445</v>
      </c>
      <c r="E145" s="168">
        <v>368188</v>
      </c>
      <c r="F145" s="168">
        <v>359981</v>
      </c>
      <c r="G145" s="168">
        <v>377231</v>
      </c>
      <c r="H145" s="168">
        <v>397340</v>
      </c>
      <c r="I145" s="168">
        <v>395483</v>
      </c>
      <c r="J145" s="168">
        <v>387990</v>
      </c>
      <c r="K145" s="168">
        <v>394244</v>
      </c>
      <c r="L145" s="168">
        <v>415162</v>
      </c>
      <c r="M145" s="168">
        <v>421076</v>
      </c>
      <c r="N145" s="168">
        <v>436760</v>
      </c>
      <c r="O145" s="168">
        <v>441070</v>
      </c>
      <c r="P145" s="168">
        <v>448241</v>
      </c>
      <c r="Q145" s="168">
        <v>451529</v>
      </c>
      <c r="R145" s="168">
        <v>450191</v>
      </c>
      <c r="S145" s="168">
        <v>439730</v>
      </c>
    </row>
    <row r="146" spans="1:19" ht="12.75">
      <c r="A146" s="167" t="s">
        <v>244</v>
      </c>
      <c r="B146" s="168">
        <v>0</v>
      </c>
      <c r="C146" s="168">
        <v>0</v>
      </c>
      <c r="D146" s="168">
        <v>0</v>
      </c>
      <c r="E146" s="168">
        <v>0</v>
      </c>
      <c r="F146" s="168">
        <v>0</v>
      </c>
      <c r="G146" s="168">
        <v>0</v>
      </c>
      <c r="H146" s="168">
        <v>0</v>
      </c>
      <c r="I146" s="168">
        <v>0</v>
      </c>
      <c r="J146" s="168">
        <v>0</v>
      </c>
      <c r="K146" s="168">
        <v>0</v>
      </c>
      <c r="L146" s="168">
        <v>0</v>
      </c>
      <c r="M146" s="168">
        <v>0</v>
      </c>
      <c r="N146" s="168">
        <v>0</v>
      </c>
      <c r="O146" s="168">
        <v>0</v>
      </c>
      <c r="P146" s="168">
        <v>0</v>
      </c>
      <c r="Q146" s="168">
        <v>0</v>
      </c>
      <c r="R146" s="168">
        <v>0</v>
      </c>
      <c r="S146" s="168">
        <v>0</v>
      </c>
    </row>
    <row r="147" spans="1:19" ht="12.75">
      <c r="A147" s="167" t="s">
        <v>245</v>
      </c>
      <c r="B147" s="168">
        <v>0</v>
      </c>
      <c r="C147" s="168">
        <v>0</v>
      </c>
      <c r="D147" s="168">
        <v>0</v>
      </c>
      <c r="E147" s="168">
        <v>0</v>
      </c>
      <c r="F147" s="168">
        <v>0</v>
      </c>
      <c r="G147" s="168">
        <v>0</v>
      </c>
      <c r="H147" s="168">
        <v>0</v>
      </c>
      <c r="I147" s="168">
        <v>0</v>
      </c>
      <c r="J147" s="168">
        <v>0</v>
      </c>
      <c r="K147" s="168">
        <v>0</v>
      </c>
      <c r="L147" s="168">
        <v>0</v>
      </c>
      <c r="M147" s="168">
        <v>0</v>
      </c>
      <c r="N147" s="168">
        <v>0</v>
      </c>
      <c r="O147" s="168">
        <v>0</v>
      </c>
      <c r="P147" s="168">
        <v>0</v>
      </c>
      <c r="Q147" s="168">
        <v>0</v>
      </c>
      <c r="R147" s="168">
        <v>0</v>
      </c>
      <c r="S147" s="168">
        <v>0</v>
      </c>
    </row>
    <row r="148" spans="1:19" ht="12.75">
      <c r="A148" s="167" t="s">
        <v>246</v>
      </c>
      <c r="B148" s="168">
        <v>0</v>
      </c>
      <c r="C148" s="168">
        <v>0</v>
      </c>
      <c r="D148" s="168">
        <v>0</v>
      </c>
      <c r="E148" s="168">
        <v>0</v>
      </c>
      <c r="F148" s="168">
        <v>0</v>
      </c>
      <c r="G148" s="168">
        <v>0</v>
      </c>
      <c r="H148" s="168">
        <v>0</v>
      </c>
      <c r="I148" s="168">
        <v>0</v>
      </c>
      <c r="J148" s="168">
        <v>0</v>
      </c>
      <c r="K148" s="168">
        <v>0</v>
      </c>
      <c r="L148" s="168">
        <v>0</v>
      </c>
      <c r="M148" s="168">
        <v>0</v>
      </c>
      <c r="N148" s="168">
        <v>0</v>
      </c>
      <c r="O148" s="168">
        <v>0</v>
      </c>
      <c r="P148" s="168">
        <v>0</v>
      </c>
      <c r="Q148" s="168">
        <v>0</v>
      </c>
      <c r="R148" s="168">
        <v>0</v>
      </c>
      <c r="S148" s="168">
        <v>0</v>
      </c>
    </row>
    <row r="149" spans="1:19" ht="12.75">
      <c r="A149" s="167" t="s">
        <v>247</v>
      </c>
      <c r="B149" s="168">
        <v>17033</v>
      </c>
      <c r="C149" s="168">
        <v>17000</v>
      </c>
      <c r="D149" s="168">
        <v>14638</v>
      </c>
      <c r="E149" s="168">
        <v>12260</v>
      </c>
      <c r="F149" s="168">
        <v>7706</v>
      </c>
      <c r="G149" s="168">
        <v>11822</v>
      </c>
      <c r="H149" s="168">
        <v>13942</v>
      </c>
      <c r="I149" s="168">
        <v>12024</v>
      </c>
      <c r="J149" s="168">
        <v>13554</v>
      </c>
      <c r="K149" s="168">
        <v>9862</v>
      </c>
      <c r="L149" s="168">
        <v>8419</v>
      </c>
      <c r="M149" s="168">
        <v>11362</v>
      </c>
      <c r="N149" s="168">
        <v>14142</v>
      </c>
      <c r="O149" s="168">
        <v>15484</v>
      </c>
      <c r="P149" s="168">
        <v>15102</v>
      </c>
      <c r="Q149" s="168">
        <v>10337</v>
      </c>
      <c r="R149" s="168">
        <v>8651</v>
      </c>
      <c r="S149" s="168">
        <v>9833</v>
      </c>
    </row>
    <row r="150" spans="1:19" ht="12.75">
      <c r="A150" s="167" t="s">
        <v>273</v>
      </c>
      <c r="B150" s="168">
        <v>0</v>
      </c>
      <c r="C150" s="168">
        <v>0</v>
      </c>
      <c r="D150" s="168">
        <v>0</v>
      </c>
      <c r="E150" s="168">
        <v>0</v>
      </c>
      <c r="F150" s="168">
        <v>0</v>
      </c>
      <c r="G150" s="168">
        <v>0</v>
      </c>
      <c r="H150" s="168">
        <v>0</v>
      </c>
      <c r="I150" s="168">
        <v>0</v>
      </c>
      <c r="J150" s="168">
        <v>0</v>
      </c>
      <c r="K150" s="168">
        <v>0</v>
      </c>
      <c r="L150" s="168">
        <v>0</v>
      </c>
      <c r="M150" s="168">
        <v>0</v>
      </c>
      <c r="N150" s="168">
        <v>0</v>
      </c>
      <c r="O150" s="168">
        <v>0</v>
      </c>
      <c r="P150" s="168">
        <v>0</v>
      </c>
      <c r="Q150" s="168">
        <v>0</v>
      </c>
      <c r="R150" s="168">
        <v>0</v>
      </c>
      <c r="S150" s="168">
        <v>0</v>
      </c>
    </row>
    <row r="151" spans="1:19" ht="12.75">
      <c r="A151" s="167" t="s">
        <v>248</v>
      </c>
      <c r="B151" s="168">
        <v>13731</v>
      </c>
      <c r="C151" s="168">
        <v>13726</v>
      </c>
      <c r="D151" s="168">
        <v>13964</v>
      </c>
      <c r="E151" s="168">
        <v>13796</v>
      </c>
      <c r="F151" s="168">
        <v>14049</v>
      </c>
      <c r="G151" s="168">
        <v>14026</v>
      </c>
      <c r="H151" s="168">
        <v>14180</v>
      </c>
      <c r="I151" s="168">
        <v>13968</v>
      </c>
      <c r="J151" s="168">
        <v>13949</v>
      </c>
      <c r="K151" s="168">
        <v>14661</v>
      </c>
      <c r="L151" s="168">
        <v>14180</v>
      </c>
      <c r="M151" s="168">
        <v>14126</v>
      </c>
      <c r="N151" s="168">
        <v>13953</v>
      </c>
      <c r="O151" s="168">
        <v>11013</v>
      </c>
      <c r="P151" s="168">
        <v>11915</v>
      </c>
      <c r="Q151" s="168">
        <v>13834</v>
      </c>
      <c r="R151" s="168">
        <v>13461</v>
      </c>
      <c r="S151" s="168">
        <v>14677</v>
      </c>
    </row>
    <row r="152" spans="1:19" ht="12.75">
      <c r="A152" s="167" t="s">
        <v>249</v>
      </c>
      <c r="B152" s="168">
        <v>0</v>
      </c>
      <c r="C152" s="168">
        <v>0</v>
      </c>
      <c r="D152" s="168">
        <v>0</v>
      </c>
      <c r="E152" s="168">
        <v>0</v>
      </c>
      <c r="F152" s="168">
        <v>0</v>
      </c>
      <c r="G152" s="168">
        <v>0</v>
      </c>
      <c r="H152" s="168">
        <v>0</v>
      </c>
      <c r="I152" s="168">
        <v>0</v>
      </c>
      <c r="J152" s="168">
        <v>0</v>
      </c>
      <c r="K152" s="168">
        <v>0</v>
      </c>
      <c r="L152" s="168">
        <v>0</v>
      </c>
      <c r="M152" s="168">
        <v>0</v>
      </c>
      <c r="N152" s="168">
        <v>0</v>
      </c>
      <c r="O152" s="168">
        <v>0</v>
      </c>
      <c r="P152" s="168">
        <v>0</v>
      </c>
      <c r="Q152" s="168">
        <v>0</v>
      </c>
      <c r="R152" s="168">
        <v>0</v>
      </c>
      <c r="S152" s="168">
        <v>0</v>
      </c>
    </row>
    <row r="153" spans="1:19" ht="12.75">
      <c r="A153" s="167" t="s">
        <v>250</v>
      </c>
      <c r="B153" s="168">
        <v>3500</v>
      </c>
      <c r="C153" s="168">
        <v>3329</v>
      </c>
      <c r="D153" s="168">
        <v>3800</v>
      </c>
      <c r="E153" s="168">
        <v>3948</v>
      </c>
      <c r="F153" s="168">
        <v>3967</v>
      </c>
      <c r="G153" s="168">
        <v>4018</v>
      </c>
      <c r="H153" s="168">
        <v>4160</v>
      </c>
      <c r="I153" s="168">
        <v>2408</v>
      </c>
      <c r="J153" s="168">
        <v>3814</v>
      </c>
      <c r="K153" s="168">
        <v>3832</v>
      </c>
      <c r="L153" s="168">
        <v>3926</v>
      </c>
      <c r="M153" s="168">
        <v>3976</v>
      </c>
      <c r="N153" s="168">
        <v>3915</v>
      </c>
      <c r="O153" s="168">
        <v>4018</v>
      </c>
      <c r="P153" s="168">
        <v>3822</v>
      </c>
      <c r="Q153" s="168">
        <v>3997</v>
      </c>
      <c r="R153" s="168">
        <v>3469</v>
      </c>
      <c r="S153" s="168">
        <v>4200</v>
      </c>
    </row>
    <row r="154" spans="1:19" ht="12.75">
      <c r="A154" s="167" t="s">
        <v>251</v>
      </c>
      <c r="B154" s="168">
        <v>0</v>
      </c>
      <c r="C154" s="168">
        <v>0</v>
      </c>
      <c r="D154" s="168">
        <v>0</v>
      </c>
      <c r="E154" s="168">
        <v>0</v>
      </c>
      <c r="F154" s="168">
        <v>0</v>
      </c>
      <c r="G154" s="168">
        <v>0</v>
      </c>
      <c r="H154" s="168">
        <v>0</v>
      </c>
      <c r="I154" s="168">
        <v>0</v>
      </c>
      <c r="J154" s="168">
        <v>0</v>
      </c>
      <c r="K154" s="168">
        <v>0</v>
      </c>
      <c r="L154" s="168">
        <v>0</v>
      </c>
      <c r="M154" s="168">
        <v>0</v>
      </c>
      <c r="N154" s="168">
        <v>0</v>
      </c>
      <c r="O154" s="168">
        <v>0</v>
      </c>
      <c r="P154" s="168">
        <v>0</v>
      </c>
      <c r="Q154" s="168">
        <v>0</v>
      </c>
      <c r="R154" s="168">
        <v>0</v>
      </c>
      <c r="S154" s="168">
        <v>0</v>
      </c>
    </row>
    <row r="155" spans="1:19" ht="12.75">
      <c r="A155" s="167" t="s">
        <v>252</v>
      </c>
      <c r="B155" s="168">
        <v>0</v>
      </c>
      <c r="C155" s="168">
        <v>0</v>
      </c>
      <c r="D155" s="168">
        <v>0</v>
      </c>
      <c r="E155" s="168">
        <v>0</v>
      </c>
      <c r="F155" s="168">
        <v>0</v>
      </c>
      <c r="G155" s="168">
        <v>0</v>
      </c>
      <c r="H155" s="168">
        <v>0</v>
      </c>
      <c r="I155" s="168">
        <v>0</v>
      </c>
      <c r="J155" s="168">
        <v>0</v>
      </c>
      <c r="K155" s="168">
        <v>0</v>
      </c>
      <c r="L155" s="168">
        <v>0</v>
      </c>
      <c r="M155" s="168">
        <v>0</v>
      </c>
      <c r="N155" s="168">
        <v>0</v>
      </c>
      <c r="O155" s="168">
        <v>0</v>
      </c>
      <c r="P155" s="168">
        <v>0</v>
      </c>
      <c r="Q155" s="168">
        <v>0</v>
      </c>
      <c r="R155" s="168">
        <v>0</v>
      </c>
      <c r="S155" s="168">
        <v>0</v>
      </c>
    </row>
    <row r="156" spans="1:19" ht="12.75">
      <c r="A156" s="167" t="s">
        <v>253</v>
      </c>
      <c r="B156" s="168">
        <v>0</v>
      </c>
      <c r="C156" s="168">
        <v>0</v>
      </c>
      <c r="D156" s="168">
        <v>0</v>
      </c>
      <c r="E156" s="168">
        <v>0</v>
      </c>
      <c r="F156" s="168">
        <v>0</v>
      </c>
      <c r="G156" s="168">
        <v>0</v>
      </c>
      <c r="H156" s="168">
        <v>0</v>
      </c>
      <c r="I156" s="168">
        <v>0</v>
      </c>
      <c r="J156" s="168">
        <v>0</v>
      </c>
      <c r="K156" s="168">
        <v>0</v>
      </c>
      <c r="L156" s="168">
        <v>0</v>
      </c>
      <c r="M156" s="168">
        <v>0</v>
      </c>
      <c r="N156" s="168">
        <v>0</v>
      </c>
      <c r="O156" s="168">
        <v>0</v>
      </c>
      <c r="P156" s="168">
        <v>0</v>
      </c>
      <c r="Q156" s="168">
        <v>0</v>
      </c>
      <c r="R156" s="168">
        <v>0</v>
      </c>
      <c r="S156" s="168">
        <v>0</v>
      </c>
    </row>
    <row r="157" spans="1:19" ht="12.75">
      <c r="A157" s="167" t="s">
        <v>254</v>
      </c>
      <c r="B157" s="168">
        <v>0</v>
      </c>
      <c r="C157" s="168">
        <v>0</v>
      </c>
      <c r="D157" s="168">
        <v>0</v>
      </c>
      <c r="E157" s="168">
        <v>0</v>
      </c>
      <c r="F157" s="168">
        <v>0</v>
      </c>
      <c r="G157" s="168">
        <v>0</v>
      </c>
      <c r="H157" s="168">
        <v>1386</v>
      </c>
      <c r="I157" s="168">
        <v>5400</v>
      </c>
      <c r="J157" s="168">
        <v>5307</v>
      </c>
      <c r="K157" s="168">
        <v>5198</v>
      </c>
      <c r="L157" s="168">
        <v>5456</v>
      </c>
      <c r="M157" s="168">
        <v>5446</v>
      </c>
      <c r="N157" s="168">
        <v>5513</v>
      </c>
      <c r="O157" s="168">
        <v>4906</v>
      </c>
      <c r="P157" s="168">
        <v>5548</v>
      </c>
      <c r="Q157" s="168">
        <v>5555</v>
      </c>
      <c r="R157" s="168">
        <v>5632</v>
      </c>
      <c r="S157" s="168">
        <v>7709</v>
      </c>
    </row>
    <row r="158" spans="1:19" ht="12.75">
      <c r="A158" s="167" t="s">
        <v>255</v>
      </c>
      <c r="B158" s="168">
        <v>4622</v>
      </c>
      <c r="C158" s="168">
        <v>4952</v>
      </c>
      <c r="D158" s="168">
        <v>3971</v>
      </c>
      <c r="E158" s="168">
        <v>3956</v>
      </c>
      <c r="F158" s="168">
        <v>4609</v>
      </c>
      <c r="G158" s="168">
        <v>4779</v>
      </c>
      <c r="H158" s="168">
        <v>4647</v>
      </c>
      <c r="I158" s="168">
        <v>5019</v>
      </c>
      <c r="J158" s="168">
        <v>5042</v>
      </c>
      <c r="K158" s="168">
        <v>4696</v>
      </c>
      <c r="L158" s="168">
        <v>4761</v>
      </c>
      <c r="M158" s="168">
        <v>5257</v>
      </c>
      <c r="N158" s="168">
        <v>5528</v>
      </c>
      <c r="O158" s="168">
        <v>5207</v>
      </c>
      <c r="P158" s="168">
        <v>5459</v>
      </c>
      <c r="Q158" s="168">
        <v>5884</v>
      </c>
      <c r="R158" s="168">
        <v>5548</v>
      </c>
      <c r="S158" s="168">
        <v>5695</v>
      </c>
    </row>
    <row r="159" spans="1:19" ht="12.75">
      <c r="A159" s="167" t="s">
        <v>256</v>
      </c>
      <c r="B159" s="168">
        <v>12036</v>
      </c>
      <c r="C159" s="168">
        <v>11689</v>
      </c>
      <c r="D159" s="168">
        <v>11050</v>
      </c>
      <c r="E159" s="168">
        <v>11022</v>
      </c>
      <c r="F159" s="168">
        <v>12135</v>
      </c>
      <c r="G159" s="168">
        <v>11437</v>
      </c>
      <c r="H159" s="168">
        <v>11261</v>
      </c>
      <c r="I159" s="168">
        <v>10797</v>
      </c>
      <c r="J159" s="168">
        <v>11394</v>
      </c>
      <c r="K159" s="168">
        <v>13117</v>
      </c>
      <c r="L159" s="168">
        <v>16494</v>
      </c>
      <c r="M159" s="168">
        <v>17103</v>
      </c>
      <c r="N159" s="168">
        <v>17953</v>
      </c>
      <c r="O159" s="168">
        <v>17864</v>
      </c>
      <c r="P159" s="168">
        <v>17026</v>
      </c>
      <c r="Q159" s="168">
        <v>17727</v>
      </c>
      <c r="R159" s="168">
        <v>18012</v>
      </c>
      <c r="S159" s="168">
        <v>15334</v>
      </c>
    </row>
    <row r="160" spans="1:19" ht="12.75">
      <c r="A160" s="167" t="s">
        <v>257</v>
      </c>
      <c r="B160" s="168">
        <v>19220</v>
      </c>
      <c r="C160" s="168">
        <v>19511</v>
      </c>
      <c r="D160" s="168">
        <v>19260</v>
      </c>
      <c r="E160" s="168">
        <v>19928</v>
      </c>
      <c r="F160" s="168">
        <v>19427</v>
      </c>
      <c r="G160" s="168">
        <v>19216</v>
      </c>
      <c r="H160" s="168">
        <v>19476</v>
      </c>
      <c r="I160" s="168">
        <v>20894</v>
      </c>
      <c r="J160" s="168">
        <v>21853</v>
      </c>
      <c r="K160" s="168">
        <v>22974</v>
      </c>
      <c r="L160" s="168">
        <v>22479</v>
      </c>
      <c r="M160" s="168">
        <v>22773</v>
      </c>
      <c r="N160" s="168">
        <v>22295</v>
      </c>
      <c r="O160" s="168">
        <v>22731</v>
      </c>
      <c r="P160" s="168">
        <v>22716</v>
      </c>
      <c r="Q160" s="168">
        <v>23271</v>
      </c>
      <c r="R160" s="168">
        <v>22906</v>
      </c>
      <c r="S160" s="168">
        <v>23423</v>
      </c>
    </row>
    <row r="161" spans="1:19" ht="12.75">
      <c r="A161" s="167" t="s">
        <v>258</v>
      </c>
      <c r="B161" s="168">
        <v>68190</v>
      </c>
      <c r="C161" s="168">
        <v>76760</v>
      </c>
      <c r="D161" s="168">
        <v>63540</v>
      </c>
      <c r="E161" s="168">
        <v>61395</v>
      </c>
      <c r="F161" s="168">
        <v>73156</v>
      </c>
      <c r="G161" s="168">
        <v>69935</v>
      </c>
      <c r="H161" s="168">
        <v>74274</v>
      </c>
      <c r="I161" s="168">
        <v>69928</v>
      </c>
      <c r="J161" s="168">
        <v>73583</v>
      </c>
      <c r="K161" s="168">
        <v>73188</v>
      </c>
      <c r="L161" s="168">
        <v>57316</v>
      </c>
      <c r="M161" s="168">
        <v>72109</v>
      </c>
      <c r="N161" s="168">
        <v>68111</v>
      </c>
      <c r="O161" s="168">
        <v>67415</v>
      </c>
      <c r="P161" s="168">
        <v>77486</v>
      </c>
      <c r="Q161" s="168">
        <v>72377</v>
      </c>
      <c r="R161" s="168">
        <v>66977</v>
      </c>
      <c r="S161" s="168">
        <v>66969</v>
      </c>
    </row>
    <row r="162" spans="1:19" ht="12.75">
      <c r="A162" s="167" t="s">
        <v>259</v>
      </c>
      <c r="B162" s="168">
        <v>65750</v>
      </c>
      <c r="C162" s="168">
        <v>70543</v>
      </c>
      <c r="D162" s="168">
        <v>78468</v>
      </c>
      <c r="E162" s="168">
        <v>89353</v>
      </c>
      <c r="F162" s="168">
        <v>88282</v>
      </c>
      <c r="G162" s="168">
        <v>88964</v>
      </c>
      <c r="H162" s="168">
        <v>94671</v>
      </c>
      <c r="I162" s="168">
        <v>98146</v>
      </c>
      <c r="J162" s="168">
        <v>100140</v>
      </c>
      <c r="K162" s="168">
        <v>95133</v>
      </c>
      <c r="L162" s="168">
        <v>85063</v>
      </c>
      <c r="M162" s="168">
        <v>90093</v>
      </c>
      <c r="N162" s="168">
        <v>87848</v>
      </c>
      <c r="O162" s="168">
        <v>88686</v>
      </c>
      <c r="P162" s="168">
        <v>79999</v>
      </c>
      <c r="Q162" s="168">
        <v>81618</v>
      </c>
      <c r="R162" s="168">
        <v>75451</v>
      </c>
      <c r="S162" s="168">
        <v>63028</v>
      </c>
    </row>
    <row r="163" spans="1:19" ht="12.75">
      <c r="A163" s="167" t="s">
        <v>260</v>
      </c>
      <c r="B163" s="168">
        <v>0</v>
      </c>
      <c r="C163" s="168">
        <v>0</v>
      </c>
      <c r="D163" s="168">
        <v>0</v>
      </c>
      <c r="E163" s="168">
        <v>0</v>
      </c>
      <c r="F163" s="168">
        <v>0</v>
      </c>
      <c r="G163" s="168">
        <v>0</v>
      </c>
      <c r="H163" s="168">
        <v>0</v>
      </c>
      <c r="I163" s="168">
        <v>0</v>
      </c>
      <c r="J163" s="168">
        <v>0</v>
      </c>
      <c r="K163" s="168">
        <v>0</v>
      </c>
      <c r="L163" s="168">
        <v>0</v>
      </c>
      <c r="M163" s="168">
        <v>0</v>
      </c>
      <c r="N163" s="168">
        <v>0</v>
      </c>
      <c r="O163" s="168">
        <v>0</v>
      </c>
      <c r="P163" s="168">
        <v>0</v>
      </c>
      <c r="Q163" s="168">
        <v>0</v>
      </c>
      <c r="R163" s="168">
        <v>0</v>
      </c>
      <c r="S163" s="168">
        <v>0</v>
      </c>
    </row>
    <row r="164" spans="1:19" ht="12.75">
      <c r="A164" s="167" t="s">
        <v>261</v>
      </c>
      <c r="B164" s="168">
        <v>0</v>
      </c>
      <c r="C164" s="168">
        <v>0</v>
      </c>
      <c r="D164" s="168">
        <v>0</v>
      </c>
      <c r="E164" s="168">
        <v>0</v>
      </c>
      <c r="F164" s="168">
        <v>0</v>
      </c>
      <c r="G164" s="168">
        <v>0</v>
      </c>
      <c r="H164" s="168">
        <v>0</v>
      </c>
      <c r="I164" s="168">
        <v>0</v>
      </c>
      <c r="J164" s="168">
        <v>0</v>
      </c>
      <c r="K164" s="168">
        <v>0</v>
      </c>
      <c r="L164" s="168">
        <v>0</v>
      </c>
      <c r="M164" s="168">
        <v>0</v>
      </c>
      <c r="N164" s="168">
        <v>0</v>
      </c>
      <c r="O164" s="168">
        <v>0</v>
      </c>
      <c r="P164" s="168">
        <v>0</v>
      </c>
      <c r="Q164" s="168">
        <v>0</v>
      </c>
      <c r="R164" s="168">
        <v>0</v>
      </c>
      <c r="S164" s="168">
        <v>0</v>
      </c>
    </row>
    <row r="165" spans="1:19" ht="12.75">
      <c r="A165" s="167" t="s">
        <v>262</v>
      </c>
      <c r="B165" s="168">
        <v>0</v>
      </c>
      <c r="C165" s="168">
        <v>0</v>
      </c>
      <c r="D165" s="168">
        <v>0</v>
      </c>
      <c r="E165" s="168">
        <v>0</v>
      </c>
      <c r="F165" s="168">
        <v>0</v>
      </c>
      <c r="G165" s="168">
        <v>0</v>
      </c>
      <c r="H165" s="168">
        <v>0</v>
      </c>
      <c r="I165" s="168">
        <v>0</v>
      </c>
      <c r="J165" s="168">
        <v>0</v>
      </c>
      <c r="K165" s="168">
        <v>0</v>
      </c>
      <c r="L165" s="168">
        <v>0</v>
      </c>
      <c r="M165" s="168">
        <v>0</v>
      </c>
      <c r="N165" s="168">
        <v>0</v>
      </c>
      <c r="O165" s="168">
        <v>0</v>
      </c>
      <c r="P165" s="168">
        <v>0</v>
      </c>
      <c r="Q165" s="168">
        <v>0</v>
      </c>
      <c r="R165" s="168">
        <v>0</v>
      </c>
      <c r="S165" s="168">
        <v>0</v>
      </c>
    </row>
    <row r="166" spans="1:19" ht="12.75">
      <c r="A166" s="167" t="s">
        <v>263</v>
      </c>
      <c r="B166" s="168">
        <v>23636</v>
      </c>
      <c r="C166" s="168">
        <v>22953</v>
      </c>
      <c r="D166" s="168">
        <v>23448</v>
      </c>
      <c r="E166" s="168">
        <v>23351</v>
      </c>
      <c r="F166" s="168">
        <v>24363</v>
      </c>
      <c r="G166" s="168">
        <v>24895</v>
      </c>
      <c r="H166" s="168">
        <v>25142</v>
      </c>
      <c r="I166" s="168">
        <v>25409</v>
      </c>
      <c r="J166" s="168">
        <v>25830</v>
      </c>
      <c r="K166" s="168">
        <v>25830</v>
      </c>
      <c r="L166" s="168">
        <v>26446</v>
      </c>
      <c r="M166" s="168">
        <v>26811</v>
      </c>
      <c r="N166" s="168">
        <v>27234</v>
      </c>
      <c r="O166" s="168">
        <v>27487</v>
      </c>
      <c r="P166" s="168">
        <v>26958</v>
      </c>
      <c r="Q166" s="168">
        <v>23341</v>
      </c>
      <c r="R166" s="168">
        <v>27819</v>
      </c>
      <c r="S166" s="168">
        <v>27925</v>
      </c>
    </row>
    <row r="167" spans="2:19" ht="12.75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</row>
    <row r="168" spans="2:19" ht="12.75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</row>
    <row r="169" spans="2:19" ht="12.75">
      <c r="B169" s="5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</row>
    <row r="170" spans="2:19" ht="12.75">
      <c r="B170" s="5" t="s">
        <v>1</v>
      </c>
      <c r="C170" s="107" t="s">
        <v>277</v>
      </c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</row>
    <row r="171" spans="2:19" ht="12.75">
      <c r="B171" s="5" t="s">
        <v>2</v>
      </c>
      <c r="C171" s="107" t="s">
        <v>232</v>
      </c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8"/>
      <c r="S171" s="8"/>
    </row>
    <row r="172" spans="2:19" ht="12.75">
      <c r="B172" s="5" t="s">
        <v>4</v>
      </c>
      <c r="C172" s="107" t="s">
        <v>233</v>
      </c>
      <c r="R172" s="8"/>
      <c r="S172" s="8"/>
    </row>
    <row r="173" spans="2:19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8"/>
      <c r="S173" s="8"/>
    </row>
    <row r="174" spans="1:19" ht="12.75">
      <c r="A174" s="165" t="s">
        <v>6</v>
      </c>
      <c r="B174" s="164" t="s">
        <v>101</v>
      </c>
      <c r="C174" s="164" t="s">
        <v>102</v>
      </c>
      <c r="D174" s="164" t="s">
        <v>103</v>
      </c>
      <c r="E174" s="164" t="s">
        <v>104</v>
      </c>
      <c r="F174" s="164" t="s">
        <v>105</v>
      </c>
      <c r="G174" s="164" t="s">
        <v>106</v>
      </c>
      <c r="H174" s="164" t="s">
        <v>107</v>
      </c>
      <c r="I174" s="164" t="s">
        <v>108</v>
      </c>
      <c r="J174" s="164" t="s">
        <v>109</v>
      </c>
      <c r="K174" s="164" t="s">
        <v>110</v>
      </c>
      <c r="L174" s="164" t="s">
        <v>111</v>
      </c>
      <c r="M174" s="164" t="s">
        <v>112</v>
      </c>
      <c r="N174" s="164" t="s">
        <v>113</v>
      </c>
      <c r="O174" s="164" t="s">
        <v>114</v>
      </c>
      <c r="P174" s="164" t="s">
        <v>115</v>
      </c>
      <c r="Q174" s="164" t="s">
        <v>148</v>
      </c>
      <c r="R174" s="164" t="s">
        <v>228</v>
      </c>
      <c r="S174" s="164" t="s">
        <v>323</v>
      </c>
    </row>
    <row r="175" spans="1:19" ht="12.75">
      <c r="A175" s="166" t="s">
        <v>7</v>
      </c>
      <c r="B175" s="3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8"/>
    </row>
    <row r="176" spans="1:19" ht="12.75">
      <c r="A176" s="167" t="s">
        <v>234</v>
      </c>
      <c r="B176" s="168">
        <v>778</v>
      </c>
      <c r="C176" s="168">
        <v>1096</v>
      </c>
      <c r="D176" s="168">
        <v>1550</v>
      </c>
      <c r="E176" s="168">
        <v>2356</v>
      </c>
      <c r="F176" s="168">
        <v>3494</v>
      </c>
      <c r="G176" s="168">
        <v>4069</v>
      </c>
      <c r="H176" s="168">
        <v>4846</v>
      </c>
      <c r="I176" s="168">
        <v>7330</v>
      </c>
      <c r="J176" s="168">
        <v>11278</v>
      </c>
      <c r="K176" s="168">
        <v>14204</v>
      </c>
      <c r="L176" s="168">
        <v>22250</v>
      </c>
      <c r="M176" s="168">
        <v>26977</v>
      </c>
      <c r="N176" s="168">
        <v>35710</v>
      </c>
      <c r="O176" s="168">
        <v>44370</v>
      </c>
      <c r="P176" s="168">
        <v>58815</v>
      </c>
      <c r="Q176" s="168">
        <v>70486</v>
      </c>
      <c r="R176" s="168">
        <v>82306</v>
      </c>
      <c r="S176" s="168">
        <v>104259</v>
      </c>
    </row>
    <row r="177" spans="1:19" s="103" customFormat="1" ht="12.75">
      <c r="A177" s="167" t="s">
        <v>235</v>
      </c>
      <c r="B177" s="168">
        <v>7</v>
      </c>
      <c r="C177" s="168">
        <v>8</v>
      </c>
      <c r="D177" s="168">
        <v>8</v>
      </c>
      <c r="E177" s="168">
        <v>8</v>
      </c>
      <c r="F177" s="168">
        <v>9</v>
      </c>
      <c r="G177" s="168">
        <v>9</v>
      </c>
      <c r="H177" s="168">
        <v>8</v>
      </c>
      <c r="I177" s="168">
        <v>8</v>
      </c>
      <c r="J177" s="168">
        <v>11</v>
      </c>
      <c r="K177" s="168">
        <v>13</v>
      </c>
      <c r="L177" s="168">
        <v>15</v>
      </c>
      <c r="M177" s="168">
        <v>34</v>
      </c>
      <c r="N177" s="168">
        <v>57</v>
      </c>
      <c r="O177" s="168">
        <v>88</v>
      </c>
      <c r="P177" s="168">
        <v>129</v>
      </c>
      <c r="Q177" s="168">
        <v>227</v>
      </c>
      <c r="R177" s="168">
        <v>363</v>
      </c>
      <c r="S177" s="168">
        <v>491</v>
      </c>
    </row>
    <row r="178" spans="1:19" ht="12.75">
      <c r="A178" s="167" t="s">
        <v>236</v>
      </c>
      <c r="B178" s="168">
        <v>0</v>
      </c>
      <c r="C178" s="168">
        <v>0</v>
      </c>
      <c r="D178" s="168">
        <v>0</v>
      </c>
      <c r="E178" s="168">
        <v>0</v>
      </c>
      <c r="F178" s="168">
        <v>0</v>
      </c>
      <c r="G178" s="168">
        <v>0</v>
      </c>
      <c r="H178" s="168">
        <v>0</v>
      </c>
      <c r="I178" s="168">
        <v>0</v>
      </c>
      <c r="J178" s="168">
        <v>0</v>
      </c>
      <c r="K178" s="168">
        <v>0</v>
      </c>
      <c r="L178" s="168">
        <v>0</v>
      </c>
      <c r="M178" s="168">
        <v>0</v>
      </c>
      <c r="N178" s="168">
        <v>0</v>
      </c>
      <c r="O178" s="168">
        <v>0</v>
      </c>
      <c r="P178" s="168">
        <v>1</v>
      </c>
      <c r="Q178" s="168">
        <v>5</v>
      </c>
      <c r="R178" s="168">
        <v>20</v>
      </c>
      <c r="S178" s="168">
        <v>47</v>
      </c>
    </row>
    <row r="179" spans="1:19" ht="12.75">
      <c r="A179" s="167" t="s">
        <v>237</v>
      </c>
      <c r="B179" s="168">
        <v>0</v>
      </c>
      <c r="C179" s="168">
        <v>0</v>
      </c>
      <c r="D179" s="168">
        <v>0</v>
      </c>
      <c r="E179" s="168">
        <v>0</v>
      </c>
      <c r="F179" s="168">
        <v>0</v>
      </c>
      <c r="G179" s="168">
        <v>0</v>
      </c>
      <c r="H179" s="168">
        <v>0</v>
      </c>
      <c r="I179" s="168">
        <v>0</v>
      </c>
      <c r="J179" s="168">
        <v>0</v>
      </c>
      <c r="K179" s="168">
        <v>0</v>
      </c>
      <c r="L179" s="168">
        <v>0</v>
      </c>
      <c r="M179" s="168">
        <v>0</v>
      </c>
      <c r="N179" s="168">
        <v>2</v>
      </c>
      <c r="O179" s="168">
        <v>4</v>
      </c>
      <c r="P179" s="168">
        <v>10</v>
      </c>
      <c r="Q179" s="168">
        <v>21</v>
      </c>
      <c r="R179" s="168">
        <v>49</v>
      </c>
      <c r="S179" s="168">
        <v>125</v>
      </c>
    </row>
    <row r="180" spans="1:19" ht="12.75">
      <c r="A180" s="167" t="s">
        <v>238</v>
      </c>
      <c r="B180" s="168">
        <v>610</v>
      </c>
      <c r="C180" s="168">
        <v>740</v>
      </c>
      <c r="D180" s="168">
        <v>915</v>
      </c>
      <c r="E180" s="168">
        <v>1034</v>
      </c>
      <c r="F180" s="168">
        <v>1137</v>
      </c>
      <c r="G180" s="168">
        <v>1177</v>
      </c>
      <c r="H180" s="168">
        <v>1227</v>
      </c>
      <c r="I180" s="168">
        <v>1934</v>
      </c>
      <c r="J180" s="168">
        <v>2820</v>
      </c>
      <c r="K180" s="168">
        <v>3029</v>
      </c>
      <c r="L180" s="168">
        <v>4241</v>
      </c>
      <c r="M180" s="168">
        <v>4306</v>
      </c>
      <c r="N180" s="168">
        <v>4877</v>
      </c>
      <c r="O180" s="168">
        <v>5561</v>
      </c>
      <c r="P180" s="168">
        <v>6583</v>
      </c>
      <c r="Q180" s="168">
        <v>6614</v>
      </c>
      <c r="R180" s="168">
        <v>6108</v>
      </c>
      <c r="S180" s="168">
        <v>7173</v>
      </c>
    </row>
    <row r="181" spans="1:19" ht="12.75">
      <c r="A181" s="167" t="s">
        <v>272</v>
      </c>
      <c r="B181" s="168">
        <v>71</v>
      </c>
      <c r="C181" s="168">
        <v>215</v>
      </c>
      <c r="D181" s="168">
        <v>291</v>
      </c>
      <c r="E181" s="168">
        <v>674</v>
      </c>
      <c r="F181" s="168">
        <v>1428</v>
      </c>
      <c r="G181" s="168">
        <v>1712</v>
      </c>
      <c r="H181" s="168">
        <v>2078</v>
      </c>
      <c r="I181" s="168">
        <v>3034</v>
      </c>
      <c r="J181" s="168">
        <v>4593</v>
      </c>
      <c r="K181" s="168">
        <v>5528</v>
      </c>
      <c r="L181" s="168">
        <v>9352</v>
      </c>
      <c r="M181" s="168">
        <v>10456</v>
      </c>
      <c r="N181" s="168">
        <v>15856</v>
      </c>
      <c r="O181" s="168">
        <v>18859</v>
      </c>
      <c r="P181" s="168">
        <v>25509</v>
      </c>
      <c r="Q181" s="168">
        <v>27229</v>
      </c>
      <c r="R181" s="168">
        <v>30710</v>
      </c>
      <c r="S181" s="168">
        <v>39713</v>
      </c>
    </row>
    <row r="182" spans="1:19" ht="12.75">
      <c r="A182" s="167" t="s">
        <v>239</v>
      </c>
      <c r="B182" s="168">
        <v>0</v>
      </c>
      <c r="C182" s="168">
        <v>0</v>
      </c>
      <c r="D182" s="168">
        <v>0</v>
      </c>
      <c r="E182" s="168">
        <v>0</v>
      </c>
      <c r="F182" s="168">
        <v>0</v>
      </c>
      <c r="G182" s="168">
        <v>0</v>
      </c>
      <c r="H182" s="168">
        <v>0</v>
      </c>
      <c r="I182" s="168">
        <v>0</v>
      </c>
      <c r="J182" s="168">
        <v>1</v>
      </c>
      <c r="K182" s="168">
        <v>1</v>
      </c>
      <c r="L182" s="168">
        <v>1</v>
      </c>
      <c r="M182" s="168">
        <v>1</v>
      </c>
      <c r="N182" s="168">
        <v>1</v>
      </c>
      <c r="O182" s="168">
        <v>6</v>
      </c>
      <c r="P182" s="168">
        <v>8</v>
      </c>
      <c r="Q182" s="168">
        <v>54</v>
      </c>
      <c r="R182" s="168">
        <v>76</v>
      </c>
      <c r="S182" s="168">
        <v>91</v>
      </c>
    </row>
    <row r="183" spans="1:19" ht="12.75">
      <c r="A183" s="167" t="s">
        <v>240</v>
      </c>
      <c r="B183" s="168">
        <v>0</v>
      </c>
      <c r="C183" s="168">
        <v>0</v>
      </c>
      <c r="D183" s="168">
        <v>5</v>
      </c>
      <c r="E183" s="168">
        <v>15</v>
      </c>
      <c r="F183" s="168">
        <v>19</v>
      </c>
      <c r="G183" s="168">
        <v>16</v>
      </c>
      <c r="H183" s="168">
        <v>14</v>
      </c>
      <c r="I183" s="168">
        <v>50</v>
      </c>
      <c r="J183" s="168">
        <v>169</v>
      </c>
      <c r="K183" s="168">
        <v>187</v>
      </c>
      <c r="L183" s="168">
        <v>244</v>
      </c>
      <c r="M183" s="168">
        <v>334</v>
      </c>
      <c r="N183" s="168">
        <v>388</v>
      </c>
      <c r="O183" s="168">
        <v>454</v>
      </c>
      <c r="P183" s="168">
        <v>655</v>
      </c>
      <c r="Q183" s="168">
        <v>1112</v>
      </c>
      <c r="R183" s="168">
        <v>1622</v>
      </c>
      <c r="S183" s="168">
        <v>1958</v>
      </c>
    </row>
    <row r="184" spans="1:19" ht="12.75">
      <c r="A184" s="167" t="s">
        <v>241</v>
      </c>
      <c r="B184" s="168">
        <v>2</v>
      </c>
      <c r="C184" s="168">
        <v>2</v>
      </c>
      <c r="D184" s="168">
        <v>8</v>
      </c>
      <c r="E184" s="168">
        <v>47</v>
      </c>
      <c r="F184" s="168">
        <v>37</v>
      </c>
      <c r="G184" s="168">
        <v>34</v>
      </c>
      <c r="H184" s="168">
        <v>36</v>
      </c>
      <c r="I184" s="168">
        <v>37</v>
      </c>
      <c r="J184" s="168">
        <v>73</v>
      </c>
      <c r="K184" s="168">
        <v>162</v>
      </c>
      <c r="L184" s="168">
        <v>451</v>
      </c>
      <c r="M184" s="168">
        <v>756</v>
      </c>
      <c r="N184" s="168">
        <v>651</v>
      </c>
      <c r="O184" s="168">
        <v>1021</v>
      </c>
      <c r="P184" s="168">
        <v>1121</v>
      </c>
      <c r="Q184" s="168">
        <v>1266</v>
      </c>
      <c r="R184" s="168">
        <v>1699</v>
      </c>
      <c r="S184" s="168">
        <v>1818</v>
      </c>
    </row>
    <row r="185" spans="1:19" ht="12.75">
      <c r="A185" s="167" t="s">
        <v>242</v>
      </c>
      <c r="B185" s="168">
        <v>14</v>
      </c>
      <c r="C185" s="168">
        <v>15</v>
      </c>
      <c r="D185" s="168">
        <v>103</v>
      </c>
      <c r="E185" s="168">
        <v>116</v>
      </c>
      <c r="F185" s="168">
        <v>175</v>
      </c>
      <c r="G185" s="168">
        <v>270</v>
      </c>
      <c r="H185" s="168">
        <v>338</v>
      </c>
      <c r="I185" s="168">
        <v>716</v>
      </c>
      <c r="J185" s="168">
        <v>1352</v>
      </c>
      <c r="K185" s="168">
        <v>2744</v>
      </c>
      <c r="L185" s="168">
        <v>4724</v>
      </c>
      <c r="M185" s="168">
        <v>6966</v>
      </c>
      <c r="N185" s="168">
        <v>8704</v>
      </c>
      <c r="O185" s="168">
        <v>12075</v>
      </c>
      <c r="P185" s="168">
        <v>15601</v>
      </c>
      <c r="Q185" s="168">
        <v>21219</v>
      </c>
      <c r="R185" s="168">
        <v>23297</v>
      </c>
      <c r="S185" s="168">
        <v>27509</v>
      </c>
    </row>
    <row r="186" spans="1:19" ht="12.75">
      <c r="A186" s="167" t="s">
        <v>243</v>
      </c>
      <c r="B186" s="168">
        <v>0</v>
      </c>
      <c r="C186" s="168">
        <v>0</v>
      </c>
      <c r="D186" s="168">
        <v>0</v>
      </c>
      <c r="E186" s="168">
        <v>2</v>
      </c>
      <c r="F186" s="168">
        <v>5</v>
      </c>
      <c r="G186" s="168">
        <v>5</v>
      </c>
      <c r="H186" s="168">
        <v>7</v>
      </c>
      <c r="I186" s="168">
        <v>11</v>
      </c>
      <c r="J186" s="168">
        <v>20</v>
      </c>
      <c r="K186" s="168">
        <v>37</v>
      </c>
      <c r="L186" s="168">
        <v>77</v>
      </c>
      <c r="M186" s="168">
        <v>131</v>
      </c>
      <c r="N186" s="168">
        <v>269</v>
      </c>
      <c r="O186" s="168">
        <v>391</v>
      </c>
      <c r="P186" s="168">
        <v>596</v>
      </c>
      <c r="Q186" s="168">
        <v>963</v>
      </c>
      <c r="R186" s="168">
        <v>2189</v>
      </c>
      <c r="S186" s="168">
        <v>4052</v>
      </c>
    </row>
    <row r="187" spans="1:19" ht="12.75">
      <c r="A187" s="167" t="s">
        <v>244</v>
      </c>
      <c r="B187" s="168">
        <v>2</v>
      </c>
      <c r="C187" s="168">
        <v>3</v>
      </c>
      <c r="D187" s="168">
        <v>2</v>
      </c>
      <c r="E187" s="168">
        <v>4</v>
      </c>
      <c r="F187" s="168">
        <v>6</v>
      </c>
      <c r="G187" s="168">
        <v>10</v>
      </c>
      <c r="H187" s="168">
        <v>33</v>
      </c>
      <c r="I187" s="168">
        <v>118</v>
      </c>
      <c r="J187" s="168">
        <v>232</v>
      </c>
      <c r="K187" s="168">
        <v>403</v>
      </c>
      <c r="L187" s="168">
        <v>563</v>
      </c>
      <c r="M187" s="168">
        <v>1179</v>
      </c>
      <c r="N187" s="168">
        <v>1404</v>
      </c>
      <c r="O187" s="168">
        <v>1458</v>
      </c>
      <c r="P187" s="168">
        <v>1847</v>
      </c>
      <c r="Q187" s="168">
        <v>2344</v>
      </c>
      <c r="R187" s="168">
        <v>2971</v>
      </c>
      <c r="S187" s="168">
        <v>4034</v>
      </c>
    </row>
    <row r="188" spans="1:19" ht="12.75">
      <c r="A188" s="167" t="s">
        <v>245</v>
      </c>
      <c r="B188" s="168">
        <v>0</v>
      </c>
      <c r="C188" s="168">
        <v>0</v>
      </c>
      <c r="D188" s="168">
        <v>0</v>
      </c>
      <c r="E188" s="168">
        <v>0</v>
      </c>
      <c r="F188" s="168">
        <v>0</v>
      </c>
      <c r="G188" s="168">
        <v>0</v>
      </c>
      <c r="H188" s="168">
        <v>0</v>
      </c>
      <c r="I188" s="168">
        <v>0</v>
      </c>
      <c r="J188" s="168">
        <v>0</v>
      </c>
      <c r="K188" s="168">
        <v>0</v>
      </c>
      <c r="L188" s="168">
        <v>0</v>
      </c>
      <c r="M188" s="168">
        <v>0</v>
      </c>
      <c r="N188" s="168">
        <v>0</v>
      </c>
      <c r="O188" s="168">
        <v>0</v>
      </c>
      <c r="P188" s="168">
        <v>0</v>
      </c>
      <c r="Q188" s="168">
        <v>0</v>
      </c>
      <c r="R188" s="168">
        <v>0</v>
      </c>
      <c r="S188" s="168">
        <v>0</v>
      </c>
    </row>
    <row r="189" spans="1:19" ht="12.75">
      <c r="A189" s="167" t="s">
        <v>246</v>
      </c>
      <c r="B189" s="168">
        <v>0</v>
      </c>
      <c r="C189" s="168">
        <v>0</v>
      </c>
      <c r="D189" s="168">
        <v>0</v>
      </c>
      <c r="E189" s="168">
        <v>0</v>
      </c>
      <c r="F189" s="168">
        <v>0</v>
      </c>
      <c r="G189" s="168">
        <v>0</v>
      </c>
      <c r="H189" s="168">
        <v>1</v>
      </c>
      <c r="I189" s="168">
        <v>1</v>
      </c>
      <c r="J189" s="168">
        <v>2</v>
      </c>
      <c r="K189" s="168">
        <v>2</v>
      </c>
      <c r="L189" s="168">
        <v>4</v>
      </c>
      <c r="M189" s="168">
        <v>3</v>
      </c>
      <c r="N189" s="168">
        <v>11</v>
      </c>
      <c r="O189" s="168">
        <v>48</v>
      </c>
      <c r="P189" s="168">
        <v>49</v>
      </c>
      <c r="Q189" s="168">
        <v>47</v>
      </c>
      <c r="R189" s="168">
        <v>46</v>
      </c>
      <c r="S189" s="168">
        <v>53</v>
      </c>
    </row>
    <row r="190" spans="1:19" ht="12.75">
      <c r="A190" s="167" t="s">
        <v>247</v>
      </c>
      <c r="B190" s="168">
        <v>0</v>
      </c>
      <c r="C190" s="168">
        <v>0</v>
      </c>
      <c r="D190" s="168">
        <v>0</v>
      </c>
      <c r="E190" s="168">
        <v>0</v>
      </c>
      <c r="F190" s="168">
        <v>0</v>
      </c>
      <c r="G190" s="168">
        <v>0</v>
      </c>
      <c r="H190" s="168">
        <v>0</v>
      </c>
      <c r="I190" s="168">
        <v>0</v>
      </c>
      <c r="J190" s="168">
        <v>0</v>
      </c>
      <c r="K190" s="168">
        <v>0</v>
      </c>
      <c r="L190" s="168">
        <v>0</v>
      </c>
      <c r="M190" s="168">
        <v>0</v>
      </c>
      <c r="N190" s="168">
        <v>0</v>
      </c>
      <c r="O190" s="168">
        <v>0</v>
      </c>
      <c r="P190" s="168">
        <v>1</v>
      </c>
      <c r="Q190" s="168">
        <v>2</v>
      </c>
      <c r="R190" s="168">
        <v>14</v>
      </c>
      <c r="S190" s="168">
        <v>106</v>
      </c>
    </row>
    <row r="191" spans="1:19" ht="12.75">
      <c r="A191" s="167" t="s">
        <v>273</v>
      </c>
      <c r="B191" s="168">
        <v>0</v>
      </c>
      <c r="C191" s="168">
        <v>0</v>
      </c>
      <c r="D191" s="168">
        <v>0</v>
      </c>
      <c r="E191" s="168">
        <v>0</v>
      </c>
      <c r="F191" s="168">
        <v>0</v>
      </c>
      <c r="G191" s="168">
        <v>0</v>
      </c>
      <c r="H191" s="168">
        <v>0</v>
      </c>
      <c r="I191" s="168">
        <v>3</v>
      </c>
      <c r="J191" s="168">
        <v>11</v>
      </c>
      <c r="K191" s="168">
        <v>18</v>
      </c>
      <c r="L191" s="168">
        <v>27</v>
      </c>
      <c r="M191" s="168">
        <v>26</v>
      </c>
      <c r="N191" s="168">
        <v>25</v>
      </c>
      <c r="O191" s="168">
        <v>26</v>
      </c>
      <c r="P191" s="168">
        <v>39</v>
      </c>
      <c r="Q191" s="168">
        <v>53</v>
      </c>
      <c r="R191" s="168">
        <v>58</v>
      </c>
      <c r="S191" s="168">
        <v>64</v>
      </c>
    </row>
    <row r="192" spans="1:19" ht="12.75">
      <c r="A192" s="167" t="s">
        <v>248</v>
      </c>
      <c r="B192" s="168">
        <v>0</v>
      </c>
      <c r="C192" s="168">
        <v>0</v>
      </c>
      <c r="D192" s="168">
        <v>0</v>
      </c>
      <c r="E192" s="168">
        <v>0</v>
      </c>
      <c r="F192" s="168">
        <v>0</v>
      </c>
      <c r="G192" s="168">
        <v>0</v>
      </c>
      <c r="H192" s="168">
        <v>0</v>
      </c>
      <c r="I192" s="168">
        <v>0</v>
      </c>
      <c r="J192" s="168">
        <v>0</v>
      </c>
      <c r="K192" s="168">
        <v>0</v>
      </c>
      <c r="L192" s="168">
        <v>0</v>
      </c>
      <c r="M192" s="168">
        <v>1</v>
      </c>
      <c r="N192" s="168">
        <v>1</v>
      </c>
      <c r="O192" s="168">
        <v>4</v>
      </c>
      <c r="P192" s="168">
        <v>6</v>
      </c>
      <c r="Q192" s="168">
        <v>10</v>
      </c>
      <c r="R192" s="168">
        <v>43</v>
      </c>
      <c r="S192" s="168">
        <v>110</v>
      </c>
    </row>
    <row r="193" spans="1:19" ht="12.75">
      <c r="A193" s="167" t="s">
        <v>249</v>
      </c>
      <c r="B193" s="168">
        <v>0</v>
      </c>
      <c r="C193" s="168">
        <v>0</v>
      </c>
      <c r="D193" s="168">
        <v>0</v>
      </c>
      <c r="E193" s="168">
        <v>0</v>
      </c>
      <c r="F193" s="168">
        <v>0</v>
      </c>
      <c r="G193" s="168">
        <v>0</v>
      </c>
      <c r="H193" s="168">
        <v>0</v>
      </c>
      <c r="I193" s="168">
        <v>0</v>
      </c>
      <c r="J193" s="168">
        <v>0</v>
      </c>
      <c r="K193" s="168">
        <v>0</v>
      </c>
      <c r="L193" s="168">
        <v>0</v>
      </c>
      <c r="M193" s="168">
        <v>0</v>
      </c>
      <c r="N193" s="168">
        <v>0</v>
      </c>
      <c r="O193" s="168">
        <v>0</v>
      </c>
      <c r="P193" s="168">
        <v>0</v>
      </c>
      <c r="Q193" s="168">
        <v>0</v>
      </c>
      <c r="R193" s="168">
        <v>0</v>
      </c>
      <c r="S193" s="168">
        <v>0</v>
      </c>
    </row>
    <row r="194" spans="1:19" ht="12.75">
      <c r="A194" s="167" t="s">
        <v>250</v>
      </c>
      <c r="B194" s="168">
        <v>56</v>
      </c>
      <c r="C194" s="168">
        <v>88</v>
      </c>
      <c r="D194" s="168">
        <v>147</v>
      </c>
      <c r="E194" s="168">
        <v>174</v>
      </c>
      <c r="F194" s="168">
        <v>238</v>
      </c>
      <c r="G194" s="168">
        <v>317</v>
      </c>
      <c r="H194" s="168">
        <v>437</v>
      </c>
      <c r="I194" s="168">
        <v>475</v>
      </c>
      <c r="J194" s="168">
        <v>640</v>
      </c>
      <c r="K194" s="168">
        <v>645</v>
      </c>
      <c r="L194" s="168">
        <v>829</v>
      </c>
      <c r="M194" s="168">
        <v>825</v>
      </c>
      <c r="N194" s="168">
        <v>910</v>
      </c>
      <c r="O194" s="168">
        <v>1330</v>
      </c>
      <c r="P194" s="168">
        <v>1867</v>
      </c>
      <c r="Q194" s="168">
        <v>2067</v>
      </c>
      <c r="R194" s="168">
        <v>2733</v>
      </c>
      <c r="S194" s="168">
        <v>3438</v>
      </c>
    </row>
    <row r="195" spans="1:19" ht="12.75">
      <c r="A195" s="167" t="s">
        <v>251</v>
      </c>
      <c r="B195" s="168">
        <v>0</v>
      </c>
      <c r="C195" s="168">
        <v>0</v>
      </c>
      <c r="D195" s="168">
        <v>0</v>
      </c>
      <c r="E195" s="168">
        <v>0</v>
      </c>
      <c r="F195" s="168">
        <v>0</v>
      </c>
      <c r="G195" s="168">
        <v>1</v>
      </c>
      <c r="H195" s="168">
        <v>5</v>
      </c>
      <c r="I195" s="168">
        <v>20</v>
      </c>
      <c r="J195" s="168">
        <v>45</v>
      </c>
      <c r="K195" s="168">
        <v>51</v>
      </c>
      <c r="L195" s="168">
        <v>67</v>
      </c>
      <c r="M195" s="168">
        <v>172</v>
      </c>
      <c r="N195" s="168">
        <v>203</v>
      </c>
      <c r="O195" s="168">
        <v>366</v>
      </c>
      <c r="P195" s="168">
        <v>924</v>
      </c>
      <c r="Q195" s="168">
        <v>1328</v>
      </c>
      <c r="R195" s="168">
        <v>1752</v>
      </c>
      <c r="S195" s="168">
        <v>2015</v>
      </c>
    </row>
    <row r="196" spans="1:19" ht="12.75">
      <c r="A196" s="167" t="s">
        <v>252</v>
      </c>
      <c r="B196" s="168">
        <v>0</v>
      </c>
      <c r="C196" s="168">
        <v>0</v>
      </c>
      <c r="D196" s="168">
        <v>0</v>
      </c>
      <c r="E196" s="168">
        <v>0</v>
      </c>
      <c r="F196" s="168">
        <v>0</v>
      </c>
      <c r="G196" s="168">
        <v>1</v>
      </c>
      <c r="H196" s="168">
        <v>0</v>
      </c>
      <c r="I196" s="168">
        <v>2</v>
      </c>
      <c r="J196" s="168">
        <v>4</v>
      </c>
      <c r="K196" s="168">
        <v>4</v>
      </c>
      <c r="L196" s="168">
        <v>5</v>
      </c>
      <c r="M196" s="168">
        <v>14</v>
      </c>
      <c r="N196" s="168">
        <v>61</v>
      </c>
      <c r="O196" s="168">
        <v>124</v>
      </c>
      <c r="P196" s="168">
        <v>142</v>
      </c>
      <c r="Q196" s="168">
        <v>135</v>
      </c>
      <c r="R196" s="168">
        <v>256</v>
      </c>
      <c r="S196" s="168">
        <v>522</v>
      </c>
    </row>
    <row r="197" spans="1:19" ht="12.75">
      <c r="A197" s="167" t="s">
        <v>253</v>
      </c>
      <c r="B197" s="168">
        <v>1</v>
      </c>
      <c r="C197" s="168">
        <v>1</v>
      </c>
      <c r="D197" s="168">
        <v>4</v>
      </c>
      <c r="E197" s="168">
        <v>11</v>
      </c>
      <c r="F197" s="168">
        <v>17</v>
      </c>
      <c r="G197" s="168">
        <v>16</v>
      </c>
      <c r="H197" s="168">
        <v>21</v>
      </c>
      <c r="I197" s="168">
        <v>36</v>
      </c>
      <c r="J197" s="168">
        <v>88</v>
      </c>
      <c r="K197" s="168">
        <v>123</v>
      </c>
      <c r="L197" s="168">
        <v>168</v>
      </c>
      <c r="M197" s="168">
        <v>256</v>
      </c>
      <c r="N197" s="168">
        <v>362</v>
      </c>
      <c r="O197" s="168">
        <v>496</v>
      </c>
      <c r="P197" s="168">
        <v>816</v>
      </c>
      <c r="Q197" s="168">
        <v>1773</v>
      </c>
      <c r="R197" s="168">
        <v>2925</v>
      </c>
      <c r="S197" s="168">
        <v>4037</v>
      </c>
    </row>
    <row r="198" spans="1:19" ht="12.75">
      <c r="A198" s="167" t="s">
        <v>254</v>
      </c>
      <c r="B198" s="168">
        <v>0</v>
      </c>
      <c r="C198" s="168">
        <v>0</v>
      </c>
      <c r="D198" s="168">
        <v>0</v>
      </c>
      <c r="E198" s="168">
        <v>0</v>
      </c>
      <c r="F198" s="168">
        <v>0</v>
      </c>
      <c r="G198" s="168">
        <v>0</v>
      </c>
      <c r="H198" s="168">
        <v>0</v>
      </c>
      <c r="I198" s="168">
        <v>0</v>
      </c>
      <c r="J198" s="168">
        <v>0</v>
      </c>
      <c r="K198" s="168">
        <v>0</v>
      </c>
      <c r="L198" s="168">
        <v>0</v>
      </c>
      <c r="M198" s="168">
        <v>0</v>
      </c>
      <c r="N198" s="168">
        <v>0</v>
      </c>
      <c r="O198" s="168">
        <v>0</v>
      </c>
      <c r="P198" s="168">
        <v>0</v>
      </c>
      <c r="Q198" s="168">
        <v>0</v>
      </c>
      <c r="R198" s="168">
        <v>1</v>
      </c>
      <c r="S198" s="168">
        <v>3</v>
      </c>
    </row>
    <row r="199" spans="1:19" ht="12.75">
      <c r="A199" s="167" t="s">
        <v>255</v>
      </c>
      <c r="B199" s="168">
        <v>0</v>
      </c>
      <c r="C199" s="168">
        <v>0</v>
      </c>
      <c r="D199" s="168">
        <v>0</v>
      </c>
      <c r="E199" s="168">
        <v>0</v>
      </c>
      <c r="F199" s="168">
        <v>0</v>
      </c>
      <c r="G199" s="168">
        <v>0</v>
      </c>
      <c r="H199" s="168">
        <v>0</v>
      </c>
      <c r="I199" s="168">
        <v>0</v>
      </c>
      <c r="J199" s="168">
        <v>0</v>
      </c>
      <c r="K199" s="168">
        <v>0</v>
      </c>
      <c r="L199" s="168">
        <v>0</v>
      </c>
      <c r="M199" s="168">
        <v>0</v>
      </c>
      <c r="N199" s="168">
        <v>0</v>
      </c>
      <c r="O199" s="168">
        <v>0</v>
      </c>
      <c r="P199" s="168">
        <v>0</v>
      </c>
      <c r="Q199" s="168">
        <v>0</v>
      </c>
      <c r="R199" s="168">
        <v>0</v>
      </c>
      <c r="S199" s="168">
        <v>0</v>
      </c>
    </row>
    <row r="200" spans="1:19" ht="12.75">
      <c r="A200" s="167" t="s">
        <v>256</v>
      </c>
      <c r="B200" s="168">
        <v>0</v>
      </c>
      <c r="C200" s="168">
        <v>0</v>
      </c>
      <c r="D200" s="168">
        <v>0</v>
      </c>
      <c r="E200" s="168">
        <v>0</v>
      </c>
      <c r="F200" s="168">
        <v>0</v>
      </c>
      <c r="G200" s="168">
        <v>0</v>
      </c>
      <c r="H200" s="168">
        <v>0</v>
      </c>
      <c r="I200" s="168">
        <v>0</v>
      </c>
      <c r="J200" s="168">
        <v>0</v>
      </c>
      <c r="K200" s="168">
        <v>0</v>
      </c>
      <c r="L200" s="168">
        <v>0</v>
      </c>
      <c r="M200" s="168">
        <v>0</v>
      </c>
      <c r="N200" s="168">
        <v>0</v>
      </c>
      <c r="O200" s="168">
        <v>2</v>
      </c>
      <c r="P200" s="168">
        <v>6</v>
      </c>
      <c r="Q200" s="168">
        <v>7</v>
      </c>
      <c r="R200" s="168">
        <v>6</v>
      </c>
      <c r="S200" s="168">
        <v>8</v>
      </c>
    </row>
    <row r="201" spans="1:19" ht="12.75">
      <c r="A201" s="167" t="s">
        <v>257</v>
      </c>
      <c r="B201" s="168">
        <v>0</v>
      </c>
      <c r="C201" s="168">
        <v>0</v>
      </c>
      <c r="D201" s="168">
        <v>2</v>
      </c>
      <c r="E201" s="168">
        <v>4</v>
      </c>
      <c r="F201" s="168">
        <v>7</v>
      </c>
      <c r="G201" s="168">
        <v>11</v>
      </c>
      <c r="H201" s="168">
        <v>11</v>
      </c>
      <c r="I201" s="168">
        <v>17</v>
      </c>
      <c r="J201" s="168">
        <v>24</v>
      </c>
      <c r="K201" s="168">
        <v>49</v>
      </c>
      <c r="L201" s="168">
        <v>78</v>
      </c>
      <c r="M201" s="168">
        <v>70</v>
      </c>
      <c r="N201" s="168">
        <v>64</v>
      </c>
      <c r="O201" s="168">
        <v>93</v>
      </c>
      <c r="P201" s="168">
        <v>120</v>
      </c>
      <c r="Q201" s="168">
        <v>170</v>
      </c>
      <c r="R201" s="168">
        <v>156</v>
      </c>
      <c r="S201" s="168">
        <v>188</v>
      </c>
    </row>
    <row r="202" spans="1:19" ht="12.75">
      <c r="A202" s="167" t="s">
        <v>258</v>
      </c>
      <c r="B202" s="168">
        <v>6</v>
      </c>
      <c r="C202" s="168">
        <v>13</v>
      </c>
      <c r="D202" s="168">
        <v>31</v>
      </c>
      <c r="E202" s="168">
        <v>48</v>
      </c>
      <c r="F202" s="168">
        <v>72</v>
      </c>
      <c r="G202" s="168">
        <v>99</v>
      </c>
      <c r="H202" s="168">
        <v>144</v>
      </c>
      <c r="I202" s="168">
        <v>203</v>
      </c>
      <c r="J202" s="168">
        <v>316</v>
      </c>
      <c r="K202" s="168">
        <v>358</v>
      </c>
      <c r="L202" s="168">
        <v>457</v>
      </c>
      <c r="M202" s="168">
        <v>482</v>
      </c>
      <c r="N202" s="168">
        <v>608</v>
      </c>
      <c r="O202" s="168">
        <v>679</v>
      </c>
      <c r="P202" s="168">
        <v>850</v>
      </c>
      <c r="Q202" s="168">
        <v>936</v>
      </c>
      <c r="R202" s="168">
        <v>987</v>
      </c>
      <c r="S202" s="168">
        <v>1430</v>
      </c>
    </row>
    <row r="203" spans="1:19" ht="12.75">
      <c r="A203" s="167" t="s">
        <v>259</v>
      </c>
      <c r="B203" s="168">
        <v>9</v>
      </c>
      <c r="C203" s="168">
        <v>11</v>
      </c>
      <c r="D203" s="168">
        <v>34</v>
      </c>
      <c r="E203" s="168">
        <v>219</v>
      </c>
      <c r="F203" s="168">
        <v>344</v>
      </c>
      <c r="G203" s="168">
        <v>391</v>
      </c>
      <c r="H203" s="168">
        <v>486</v>
      </c>
      <c r="I203" s="168">
        <v>665</v>
      </c>
      <c r="J203" s="168">
        <v>877</v>
      </c>
      <c r="K203" s="168">
        <v>850</v>
      </c>
      <c r="L203" s="168">
        <v>947</v>
      </c>
      <c r="M203" s="168">
        <v>965</v>
      </c>
      <c r="N203" s="168">
        <v>1256</v>
      </c>
      <c r="O203" s="168">
        <v>1285</v>
      </c>
      <c r="P203" s="168">
        <v>1935</v>
      </c>
      <c r="Q203" s="168">
        <v>2904</v>
      </c>
      <c r="R203" s="168">
        <v>4225</v>
      </c>
      <c r="S203" s="168">
        <v>5274</v>
      </c>
    </row>
    <row r="204" spans="1:19" ht="12.75">
      <c r="A204" s="167" t="s">
        <v>260</v>
      </c>
      <c r="B204" s="168">
        <v>0</v>
      </c>
      <c r="C204" s="168">
        <v>0</v>
      </c>
      <c r="D204" s="168">
        <v>0</v>
      </c>
      <c r="E204" s="168">
        <v>0</v>
      </c>
      <c r="F204" s="168">
        <v>0</v>
      </c>
      <c r="G204" s="168">
        <v>0</v>
      </c>
      <c r="H204" s="168">
        <v>0</v>
      </c>
      <c r="I204" s="168">
        <v>0</v>
      </c>
      <c r="J204" s="168">
        <v>5</v>
      </c>
      <c r="K204" s="168">
        <v>21</v>
      </c>
      <c r="L204" s="168">
        <v>33</v>
      </c>
      <c r="M204" s="168">
        <v>62</v>
      </c>
      <c r="N204" s="168">
        <v>48</v>
      </c>
      <c r="O204" s="168">
        <v>61</v>
      </c>
      <c r="P204" s="168">
        <v>58</v>
      </c>
      <c r="Q204" s="168">
        <v>59</v>
      </c>
      <c r="R204" s="168">
        <v>127</v>
      </c>
      <c r="S204" s="168">
        <v>355</v>
      </c>
    </row>
    <row r="205" spans="1:19" ht="12.75">
      <c r="A205" s="167" t="s">
        <v>261</v>
      </c>
      <c r="B205" s="168">
        <v>0</v>
      </c>
      <c r="C205" s="168">
        <v>0</v>
      </c>
      <c r="D205" s="168">
        <v>0</v>
      </c>
      <c r="E205" s="168">
        <v>0</v>
      </c>
      <c r="F205" s="168">
        <v>0</v>
      </c>
      <c r="G205" s="168">
        <v>0</v>
      </c>
      <c r="H205" s="168">
        <v>0</v>
      </c>
      <c r="I205" s="168">
        <v>0</v>
      </c>
      <c r="J205" s="168">
        <v>0</v>
      </c>
      <c r="K205" s="168">
        <v>0</v>
      </c>
      <c r="L205" s="168">
        <v>0</v>
      </c>
      <c r="M205" s="168">
        <v>0</v>
      </c>
      <c r="N205" s="168">
        <v>0</v>
      </c>
      <c r="O205" s="168">
        <v>0</v>
      </c>
      <c r="P205" s="168">
        <v>0</v>
      </c>
      <c r="Q205" s="168">
        <v>0</v>
      </c>
      <c r="R205" s="168">
        <v>0</v>
      </c>
      <c r="S205" s="168">
        <v>0</v>
      </c>
    </row>
    <row r="206" spans="1:19" ht="12.75">
      <c r="A206" s="167" t="s">
        <v>262</v>
      </c>
      <c r="B206" s="168">
        <v>0</v>
      </c>
      <c r="C206" s="168">
        <v>0</v>
      </c>
      <c r="D206" s="168">
        <v>3</v>
      </c>
      <c r="E206" s="168">
        <v>7</v>
      </c>
      <c r="F206" s="168">
        <v>9</v>
      </c>
      <c r="G206" s="168">
        <v>10</v>
      </c>
      <c r="H206" s="168">
        <v>9</v>
      </c>
      <c r="I206" s="168">
        <v>10</v>
      </c>
      <c r="J206" s="168">
        <v>7</v>
      </c>
      <c r="K206" s="168">
        <v>25</v>
      </c>
      <c r="L206" s="168">
        <v>31</v>
      </c>
      <c r="M206" s="168">
        <v>27</v>
      </c>
      <c r="N206" s="168">
        <v>75</v>
      </c>
      <c r="O206" s="168">
        <v>218</v>
      </c>
      <c r="P206" s="168">
        <v>252</v>
      </c>
      <c r="Q206" s="168">
        <v>506</v>
      </c>
      <c r="R206" s="168">
        <v>637</v>
      </c>
      <c r="S206" s="168">
        <v>900</v>
      </c>
    </row>
    <row r="207" spans="1:19" ht="12.75">
      <c r="A207" s="167" t="s">
        <v>263</v>
      </c>
      <c r="B207" s="168">
        <v>0</v>
      </c>
      <c r="C207" s="168">
        <v>0</v>
      </c>
      <c r="D207" s="168">
        <v>0</v>
      </c>
      <c r="E207" s="168">
        <v>0</v>
      </c>
      <c r="F207" s="168">
        <v>0</v>
      </c>
      <c r="G207" s="168">
        <v>0</v>
      </c>
      <c r="H207" s="168">
        <v>1</v>
      </c>
      <c r="I207" s="168">
        <v>2</v>
      </c>
      <c r="J207" s="168">
        <v>3</v>
      </c>
      <c r="K207" s="168">
        <v>3</v>
      </c>
      <c r="L207" s="168">
        <v>3</v>
      </c>
      <c r="M207" s="168">
        <v>4</v>
      </c>
      <c r="N207" s="168">
        <v>5</v>
      </c>
      <c r="O207" s="168">
        <v>5</v>
      </c>
      <c r="P207" s="168">
        <v>6</v>
      </c>
      <c r="Q207" s="168">
        <v>8</v>
      </c>
      <c r="R207" s="168">
        <v>15</v>
      </c>
      <c r="S207" s="168">
        <v>16</v>
      </c>
    </row>
    <row r="208" spans="2:19" ht="12.75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</row>
    <row r="209" spans="2:19" ht="12.75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</row>
    <row r="210" spans="2:19" ht="12.75">
      <c r="B210" s="5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</row>
    <row r="211" spans="2:19" ht="12.75">
      <c r="B211" s="5" t="s">
        <v>1</v>
      </c>
      <c r="C211" s="107" t="s">
        <v>278</v>
      </c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</row>
    <row r="212" spans="2:19" ht="12.75">
      <c r="B212" s="5" t="s">
        <v>2</v>
      </c>
      <c r="C212" s="107" t="s">
        <v>232</v>
      </c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</row>
    <row r="213" spans="2:19" ht="12.75">
      <c r="B213" s="5" t="s">
        <v>4</v>
      </c>
      <c r="C213" s="107" t="s">
        <v>233</v>
      </c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8"/>
      <c r="S213" s="8"/>
    </row>
    <row r="214" spans="2:19" ht="12.75">
      <c r="B214" s="5"/>
      <c r="C214" s="9"/>
      <c r="R214" s="8"/>
      <c r="S214" s="8"/>
    </row>
    <row r="215" spans="1:19" ht="12.75">
      <c r="A215" s="165" t="s">
        <v>6</v>
      </c>
      <c r="B215" s="164" t="s">
        <v>101</v>
      </c>
      <c r="C215" s="164" t="s">
        <v>102</v>
      </c>
      <c r="D215" s="164" t="s">
        <v>103</v>
      </c>
      <c r="E215" s="164" t="s">
        <v>104</v>
      </c>
      <c r="F215" s="164" t="s">
        <v>105</v>
      </c>
      <c r="G215" s="164" t="s">
        <v>106</v>
      </c>
      <c r="H215" s="164" t="s">
        <v>107</v>
      </c>
      <c r="I215" s="164" t="s">
        <v>108</v>
      </c>
      <c r="J215" s="164" t="s">
        <v>109</v>
      </c>
      <c r="K215" s="164" t="s">
        <v>110</v>
      </c>
      <c r="L215" s="164" t="s">
        <v>111</v>
      </c>
      <c r="M215" s="164" t="s">
        <v>112</v>
      </c>
      <c r="N215" s="164" t="s">
        <v>113</v>
      </c>
      <c r="O215" s="164" t="s">
        <v>114</v>
      </c>
      <c r="P215" s="164" t="s">
        <v>115</v>
      </c>
      <c r="Q215" s="164" t="s">
        <v>148</v>
      </c>
      <c r="R215" s="164" t="s">
        <v>228</v>
      </c>
      <c r="S215" s="164" t="s">
        <v>323</v>
      </c>
    </row>
    <row r="216" spans="1:19" ht="12.75">
      <c r="A216" s="166" t="s">
        <v>7</v>
      </c>
      <c r="B216" s="3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8"/>
    </row>
    <row r="217" spans="1:19" ht="12.75">
      <c r="A217" s="167" t="s">
        <v>234</v>
      </c>
      <c r="B217" s="168">
        <v>651977</v>
      </c>
      <c r="C217" s="168">
        <v>667648</v>
      </c>
      <c r="D217" s="168">
        <v>628103</v>
      </c>
      <c r="E217" s="168">
        <v>587897</v>
      </c>
      <c r="F217" s="168">
        <v>590997</v>
      </c>
      <c r="G217" s="168">
        <v>607208</v>
      </c>
      <c r="H217" s="168">
        <v>609077</v>
      </c>
      <c r="I217" s="168">
        <v>557520</v>
      </c>
      <c r="J217" s="168">
        <v>567272</v>
      </c>
      <c r="K217" s="168">
        <v>541892</v>
      </c>
      <c r="L217" s="168">
        <v>571838</v>
      </c>
      <c r="M217" s="168">
        <v>571241</v>
      </c>
      <c r="N217" s="168">
        <v>579226</v>
      </c>
      <c r="O217" s="168">
        <v>622508</v>
      </c>
      <c r="P217" s="168">
        <v>613718</v>
      </c>
      <c r="Q217" s="168">
        <v>589525</v>
      </c>
      <c r="R217" s="168">
        <v>613063</v>
      </c>
      <c r="S217" s="168">
        <v>606165</v>
      </c>
    </row>
    <row r="218" spans="1:19" ht="12.75">
      <c r="A218" s="167" t="s">
        <v>235</v>
      </c>
      <c r="B218" s="168">
        <v>17095</v>
      </c>
      <c r="C218" s="168">
        <v>16511</v>
      </c>
      <c r="D218" s="168">
        <v>16010</v>
      </c>
      <c r="E218" s="168">
        <v>16297</v>
      </c>
      <c r="F218" s="168">
        <v>16980</v>
      </c>
      <c r="G218" s="168">
        <v>16517</v>
      </c>
      <c r="H218" s="168">
        <v>15551</v>
      </c>
      <c r="I218" s="168">
        <v>13748</v>
      </c>
      <c r="J218" s="168">
        <v>14187</v>
      </c>
      <c r="K218" s="168">
        <v>9939</v>
      </c>
      <c r="L218" s="168">
        <v>12916</v>
      </c>
      <c r="M218" s="168">
        <v>9936</v>
      </c>
      <c r="N218" s="168">
        <v>10029</v>
      </c>
      <c r="O218" s="168">
        <v>9638</v>
      </c>
      <c r="P218" s="168">
        <v>9147</v>
      </c>
      <c r="Q218" s="168">
        <v>8199</v>
      </c>
      <c r="R218" s="168">
        <v>6848</v>
      </c>
      <c r="S218" s="168">
        <v>6473</v>
      </c>
    </row>
    <row r="219" spans="1:19" ht="12.75">
      <c r="A219" s="167" t="s">
        <v>236</v>
      </c>
      <c r="B219" s="168">
        <v>14928</v>
      </c>
      <c r="C219" s="168">
        <v>7890</v>
      </c>
      <c r="D219" s="168">
        <v>4464</v>
      </c>
      <c r="E219" s="168">
        <v>4465</v>
      </c>
      <c r="F219" s="168">
        <v>2758</v>
      </c>
      <c r="G219" s="168">
        <v>2218</v>
      </c>
      <c r="H219" s="168">
        <v>2301</v>
      </c>
      <c r="I219" s="168">
        <v>2920</v>
      </c>
      <c r="J219" s="168">
        <v>3663</v>
      </c>
      <c r="K219" s="168">
        <v>3074</v>
      </c>
      <c r="L219" s="168">
        <v>2972</v>
      </c>
      <c r="M219" s="168">
        <v>4446</v>
      </c>
      <c r="N219" s="168">
        <v>3863</v>
      </c>
      <c r="O219" s="168">
        <v>4525</v>
      </c>
      <c r="P219" s="168">
        <v>3950</v>
      </c>
      <c r="Q219" s="168">
        <v>4342</v>
      </c>
      <c r="R219" s="168">
        <v>4796</v>
      </c>
      <c r="S219" s="168">
        <v>5940</v>
      </c>
    </row>
    <row r="220" spans="1:19" ht="12.75">
      <c r="A220" s="167" t="s">
        <v>237</v>
      </c>
      <c r="B220" s="168">
        <v>5734</v>
      </c>
      <c r="C220" s="168">
        <v>5583</v>
      </c>
      <c r="D220" s="168">
        <v>5378</v>
      </c>
      <c r="E220" s="168">
        <v>5295</v>
      </c>
      <c r="F220" s="168">
        <v>5025</v>
      </c>
      <c r="G220" s="168">
        <v>6958</v>
      </c>
      <c r="H220" s="168">
        <v>7343</v>
      </c>
      <c r="I220" s="168">
        <v>4350</v>
      </c>
      <c r="J220" s="168">
        <v>4513</v>
      </c>
      <c r="K220" s="168">
        <v>4254</v>
      </c>
      <c r="L220" s="168">
        <v>5515</v>
      </c>
      <c r="M220" s="168">
        <v>5673</v>
      </c>
      <c r="N220" s="168">
        <v>5441</v>
      </c>
      <c r="O220" s="168">
        <v>5645</v>
      </c>
      <c r="P220" s="168">
        <v>5952</v>
      </c>
      <c r="Q220" s="168">
        <v>5562</v>
      </c>
      <c r="R220" s="168">
        <v>6030</v>
      </c>
      <c r="S220" s="168">
        <v>7235</v>
      </c>
    </row>
    <row r="221" spans="1:19" ht="12.75">
      <c r="A221" s="167" t="s">
        <v>238</v>
      </c>
      <c r="B221" s="168">
        <v>23558</v>
      </c>
      <c r="C221" s="168">
        <v>33445</v>
      </c>
      <c r="D221" s="168">
        <v>26957</v>
      </c>
      <c r="E221" s="168">
        <v>29327</v>
      </c>
      <c r="F221" s="168">
        <v>32912</v>
      </c>
      <c r="G221" s="168">
        <v>27263</v>
      </c>
      <c r="H221" s="168">
        <v>39665</v>
      </c>
      <c r="I221" s="168">
        <v>28756</v>
      </c>
      <c r="J221" s="168">
        <v>23653</v>
      </c>
      <c r="K221" s="168">
        <v>20081</v>
      </c>
      <c r="L221" s="168">
        <v>16673</v>
      </c>
      <c r="M221" s="168">
        <v>17819</v>
      </c>
      <c r="N221" s="168">
        <v>18257</v>
      </c>
      <c r="O221" s="168">
        <v>25307</v>
      </c>
      <c r="P221" s="168">
        <v>18673</v>
      </c>
      <c r="Q221" s="168">
        <v>15463</v>
      </c>
      <c r="R221" s="168">
        <v>24567</v>
      </c>
      <c r="S221" s="168">
        <v>19898</v>
      </c>
    </row>
    <row r="222" spans="1:19" ht="12.75">
      <c r="A222" s="167" t="s">
        <v>272</v>
      </c>
      <c r="B222" s="168">
        <v>139259</v>
      </c>
      <c r="C222" s="168">
        <v>149823</v>
      </c>
      <c r="D222" s="168">
        <v>141894</v>
      </c>
      <c r="E222" s="168">
        <v>146178</v>
      </c>
      <c r="F222" s="168">
        <v>144628</v>
      </c>
      <c r="G222" s="168">
        <v>147100</v>
      </c>
      <c r="H222" s="168">
        <v>152687</v>
      </c>
      <c r="I222" s="168">
        <v>143103</v>
      </c>
      <c r="J222" s="168">
        <v>153439</v>
      </c>
      <c r="K222" s="168">
        <v>143083</v>
      </c>
      <c r="L222" s="168">
        <v>143164</v>
      </c>
      <c r="M222" s="168">
        <v>138999</v>
      </c>
      <c r="N222" s="168">
        <v>133729</v>
      </c>
      <c r="O222" s="168">
        <v>142304</v>
      </c>
      <c r="P222" s="168">
        <v>141611</v>
      </c>
      <c r="Q222" s="168">
        <v>127983</v>
      </c>
      <c r="R222" s="168">
        <v>128261</v>
      </c>
      <c r="S222" s="168">
        <v>132272</v>
      </c>
    </row>
    <row r="223" spans="1:19" ht="12.75">
      <c r="A223" s="167" t="s">
        <v>239</v>
      </c>
      <c r="B223" s="168">
        <v>0</v>
      </c>
      <c r="C223" s="168">
        <v>0</v>
      </c>
      <c r="D223" s="168">
        <v>0</v>
      </c>
      <c r="E223" s="168">
        <v>0</v>
      </c>
      <c r="F223" s="168">
        <v>0</v>
      </c>
      <c r="G223" s="168">
        <v>0</v>
      </c>
      <c r="H223" s="168">
        <v>0</v>
      </c>
      <c r="I223" s="168">
        <v>0</v>
      </c>
      <c r="J223" s="168">
        <v>0</v>
      </c>
      <c r="K223" s="168">
        <v>0</v>
      </c>
      <c r="L223" s="168">
        <v>0</v>
      </c>
      <c r="M223" s="168">
        <v>0</v>
      </c>
      <c r="N223" s="168">
        <v>0</v>
      </c>
      <c r="O223" s="168">
        <v>0</v>
      </c>
      <c r="P223" s="168">
        <v>0</v>
      </c>
      <c r="Q223" s="168">
        <v>0</v>
      </c>
      <c r="R223" s="168">
        <v>0</v>
      </c>
      <c r="S223" s="168">
        <v>0</v>
      </c>
    </row>
    <row r="224" spans="1:19" ht="12.75">
      <c r="A224" s="167" t="s">
        <v>240</v>
      </c>
      <c r="B224" s="168">
        <v>5918</v>
      </c>
      <c r="C224" s="168">
        <v>5853</v>
      </c>
      <c r="D224" s="168">
        <v>6658</v>
      </c>
      <c r="E224" s="168">
        <v>6618</v>
      </c>
      <c r="F224" s="168">
        <v>6684</v>
      </c>
      <c r="G224" s="168">
        <v>7018</v>
      </c>
      <c r="H224" s="168">
        <v>6992</v>
      </c>
      <c r="I224" s="168">
        <v>6787</v>
      </c>
      <c r="J224" s="168">
        <v>6740</v>
      </c>
      <c r="K224" s="168">
        <v>5832</v>
      </c>
      <c r="L224" s="168">
        <v>6817</v>
      </c>
      <c r="M224" s="168">
        <v>7062</v>
      </c>
      <c r="N224" s="168">
        <v>6821</v>
      </c>
      <c r="O224" s="168">
        <v>6203</v>
      </c>
      <c r="P224" s="168">
        <v>6229</v>
      </c>
      <c r="Q224" s="168">
        <v>6389</v>
      </c>
      <c r="R224" s="168">
        <v>5884</v>
      </c>
      <c r="S224" s="168">
        <v>5499</v>
      </c>
    </row>
    <row r="225" spans="1:19" ht="12.75">
      <c r="A225" s="167" t="s">
        <v>241</v>
      </c>
      <c r="B225" s="168">
        <v>0</v>
      </c>
      <c r="C225" s="168">
        <v>133</v>
      </c>
      <c r="D225" s="168">
        <v>1338</v>
      </c>
      <c r="E225" s="168">
        <v>214</v>
      </c>
      <c r="F225" s="168">
        <v>146</v>
      </c>
      <c r="G225" s="168">
        <v>266</v>
      </c>
      <c r="H225" s="168">
        <v>438</v>
      </c>
      <c r="I225" s="168">
        <v>282</v>
      </c>
      <c r="J225" s="168">
        <v>45</v>
      </c>
      <c r="K225" s="168">
        <v>12</v>
      </c>
      <c r="L225" s="168">
        <v>14</v>
      </c>
      <c r="M225" s="168">
        <v>6</v>
      </c>
      <c r="N225" s="168">
        <v>20</v>
      </c>
      <c r="O225" s="168">
        <v>78</v>
      </c>
      <c r="P225" s="168">
        <v>0</v>
      </c>
      <c r="Q225" s="168">
        <v>0</v>
      </c>
      <c r="R225" s="168">
        <v>0</v>
      </c>
      <c r="S225" s="168">
        <v>0</v>
      </c>
    </row>
    <row r="226" spans="1:19" ht="12.75">
      <c r="A226" s="167" t="s">
        <v>242</v>
      </c>
      <c r="B226" s="168">
        <v>48486</v>
      </c>
      <c r="C226" s="168">
        <v>48317</v>
      </c>
      <c r="D226" s="168">
        <v>54222</v>
      </c>
      <c r="E226" s="168">
        <v>53097</v>
      </c>
      <c r="F226" s="168">
        <v>47423</v>
      </c>
      <c r="G226" s="168">
        <v>58489</v>
      </c>
      <c r="H226" s="168">
        <v>46964</v>
      </c>
      <c r="I226" s="168">
        <v>57307</v>
      </c>
      <c r="J226" s="168">
        <v>51285</v>
      </c>
      <c r="K226" s="168">
        <v>66788</v>
      </c>
      <c r="L226" s="168">
        <v>72886</v>
      </c>
      <c r="M226" s="168">
        <v>64006</v>
      </c>
      <c r="N226" s="168">
        <v>74627</v>
      </c>
      <c r="O226" s="168">
        <v>68817</v>
      </c>
      <c r="P226" s="168">
        <v>73114</v>
      </c>
      <c r="Q226" s="168">
        <v>74284</v>
      </c>
      <c r="R226" s="168">
        <v>62238</v>
      </c>
      <c r="S226" s="168">
        <v>68720</v>
      </c>
    </row>
    <row r="227" spans="1:19" ht="12.75">
      <c r="A227" s="167" t="s">
        <v>243</v>
      </c>
      <c r="B227" s="168">
        <v>29053</v>
      </c>
      <c r="C227" s="168">
        <v>36760</v>
      </c>
      <c r="D227" s="168">
        <v>32273</v>
      </c>
      <c r="E227" s="168">
        <v>18586</v>
      </c>
      <c r="F227" s="168">
        <v>19217</v>
      </c>
      <c r="G227" s="168">
        <v>22142</v>
      </c>
      <c r="H227" s="168">
        <v>26038</v>
      </c>
      <c r="I227" s="168">
        <v>20618</v>
      </c>
      <c r="J227" s="168">
        <v>31770</v>
      </c>
      <c r="K227" s="168">
        <v>28371</v>
      </c>
      <c r="L227" s="168">
        <v>26595</v>
      </c>
      <c r="M227" s="168">
        <v>20077</v>
      </c>
      <c r="N227" s="168">
        <v>23413</v>
      </c>
      <c r="O227" s="168">
        <v>26260</v>
      </c>
      <c r="P227" s="168">
        <v>24372</v>
      </c>
      <c r="Q227" s="168">
        <v>27515</v>
      </c>
      <c r="R227" s="168">
        <v>22889</v>
      </c>
      <c r="S227" s="168">
        <v>24446</v>
      </c>
    </row>
    <row r="228" spans="1:19" ht="12.75">
      <c r="A228" s="167" t="s">
        <v>244</v>
      </c>
      <c r="B228" s="168">
        <v>30874</v>
      </c>
      <c r="C228" s="168">
        <v>27504</v>
      </c>
      <c r="D228" s="168">
        <v>20466</v>
      </c>
      <c r="E228" s="168">
        <v>15942</v>
      </c>
      <c r="F228" s="168">
        <v>19577</v>
      </c>
      <c r="G228" s="168">
        <v>23970</v>
      </c>
      <c r="H228" s="168">
        <v>21966</v>
      </c>
      <c r="I228" s="168">
        <v>20384</v>
      </c>
      <c r="J228" s="168">
        <v>22987</v>
      </c>
      <c r="K228" s="168">
        <v>23551</v>
      </c>
      <c r="L228" s="168">
        <v>25990</v>
      </c>
      <c r="M228" s="168">
        <v>31727</v>
      </c>
      <c r="N228" s="168">
        <v>35447</v>
      </c>
      <c r="O228" s="168">
        <v>38813</v>
      </c>
      <c r="P228" s="168">
        <v>45518</v>
      </c>
      <c r="Q228" s="168">
        <v>43606</v>
      </c>
      <c r="R228" s="168">
        <v>44208</v>
      </c>
      <c r="S228" s="168">
        <v>44112</v>
      </c>
    </row>
    <row r="229" spans="1:19" ht="12.75">
      <c r="A229" s="167" t="s">
        <v>245</v>
      </c>
      <c r="B229" s="168">
        <v>0</v>
      </c>
      <c r="C229" s="168">
        <v>0</v>
      </c>
      <c r="D229" s="168">
        <v>0</v>
      </c>
      <c r="E229" s="168">
        <v>0</v>
      </c>
      <c r="F229" s="168">
        <v>0</v>
      </c>
      <c r="G229" s="168">
        <v>0</v>
      </c>
      <c r="H229" s="168">
        <v>0</v>
      </c>
      <c r="I229" s="168">
        <v>0</v>
      </c>
      <c r="J229" s="168">
        <v>0</v>
      </c>
      <c r="K229" s="168">
        <v>0</v>
      </c>
      <c r="L229" s="168">
        <v>0</v>
      </c>
      <c r="M229" s="168">
        <v>0</v>
      </c>
      <c r="N229" s="168">
        <v>0</v>
      </c>
      <c r="O229" s="168">
        <v>0</v>
      </c>
      <c r="P229" s="168">
        <v>0</v>
      </c>
      <c r="Q229" s="168">
        <v>0</v>
      </c>
      <c r="R229" s="168">
        <v>0</v>
      </c>
      <c r="S229" s="168">
        <v>0</v>
      </c>
    </row>
    <row r="230" spans="1:19" ht="12.75">
      <c r="A230" s="167" t="s">
        <v>246</v>
      </c>
      <c r="B230" s="168">
        <v>0</v>
      </c>
      <c r="C230" s="168">
        <v>0</v>
      </c>
      <c r="D230" s="168">
        <v>0</v>
      </c>
      <c r="E230" s="168">
        <v>0</v>
      </c>
      <c r="F230" s="168">
        <v>0</v>
      </c>
      <c r="G230" s="168">
        <v>0</v>
      </c>
      <c r="H230" s="168">
        <v>0</v>
      </c>
      <c r="I230" s="168">
        <v>0</v>
      </c>
      <c r="J230" s="168">
        <v>0</v>
      </c>
      <c r="K230" s="168">
        <v>0</v>
      </c>
      <c r="L230" s="168">
        <v>0</v>
      </c>
      <c r="M230" s="168">
        <v>0</v>
      </c>
      <c r="N230" s="168">
        <v>0</v>
      </c>
      <c r="O230" s="168">
        <v>0</v>
      </c>
      <c r="P230" s="168">
        <v>0</v>
      </c>
      <c r="Q230" s="168">
        <v>0</v>
      </c>
      <c r="R230" s="168">
        <v>0</v>
      </c>
      <c r="S230" s="168">
        <v>1</v>
      </c>
    </row>
    <row r="231" spans="1:19" ht="12.75">
      <c r="A231" s="167" t="s">
        <v>247</v>
      </c>
      <c r="B231" s="168">
        <v>0</v>
      </c>
      <c r="C231" s="168">
        <v>0</v>
      </c>
      <c r="D231" s="168">
        <v>0</v>
      </c>
      <c r="E231" s="168">
        <v>0</v>
      </c>
      <c r="F231" s="168">
        <v>0</v>
      </c>
      <c r="G231" s="168">
        <v>0</v>
      </c>
      <c r="H231" s="168">
        <v>0</v>
      </c>
      <c r="I231" s="168">
        <v>0</v>
      </c>
      <c r="J231" s="168">
        <v>0</v>
      </c>
      <c r="K231" s="168">
        <v>0</v>
      </c>
      <c r="L231" s="168">
        <v>0</v>
      </c>
      <c r="M231" s="168">
        <v>0</v>
      </c>
      <c r="N231" s="168">
        <v>0</v>
      </c>
      <c r="O231" s="168">
        <v>0</v>
      </c>
      <c r="P231" s="168">
        <v>0</v>
      </c>
      <c r="Q231" s="168">
        <v>0</v>
      </c>
      <c r="R231" s="168">
        <v>0</v>
      </c>
      <c r="S231" s="168">
        <v>0</v>
      </c>
    </row>
    <row r="232" spans="1:19" ht="12.75">
      <c r="A232" s="167" t="s">
        <v>273</v>
      </c>
      <c r="B232" s="168">
        <v>0</v>
      </c>
      <c r="C232" s="168">
        <v>0</v>
      </c>
      <c r="D232" s="168">
        <v>0</v>
      </c>
      <c r="E232" s="168">
        <v>0</v>
      </c>
      <c r="F232" s="168">
        <v>0</v>
      </c>
      <c r="G232" s="168">
        <v>0</v>
      </c>
      <c r="H232" s="168">
        <v>0</v>
      </c>
      <c r="I232" s="168">
        <v>0</v>
      </c>
      <c r="J232" s="168">
        <v>0</v>
      </c>
      <c r="K232" s="168">
        <v>0</v>
      </c>
      <c r="L232" s="168">
        <v>0</v>
      </c>
      <c r="M232" s="168">
        <v>0</v>
      </c>
      <c r="N232" s="168">
        <v>0</v>
      </c>
      <c r="O232" s="168">
        <v>0</v>
      </c>
      <c r="P232" s="168">
        <v>0</v>
      </c>
      <c r="Q232" s="168">
        <v>0</v>
      </c>
      <c r="R232" s="168">
        <v>0</v>
      </c>
      <c r="S232" s="168">
        <v>0</v>
      </c>
    </row>
    <row r="233" spans="1:19" ht="12.75">
      <c r="A233" s="167" t="s">
        <v>248</v>
      </c>
      <c r="B233" s="168">
        <v>0</v>
      </c>
      <c r="C233" s="168">
        <v>0</v>
      </c>
      <c r="D233" s="168">
        <v>0</v>
      </c>
      <c r="E233" s="168">
        <v>0</v>
      </c>
      <c r="F233" s="168">
        <v>0</v>
      </c>
      <c r="G233" s="168">
        <v>0</v>
      </c>
      <c r="H233" s="168">
        <v>0</v>
      </c>
      <c r="I233" s="168">
        <v>0</v>
      </c>
      <c r="J233" s="168">
        <v>0</v>
      </c>
      <c r="K233" s="168">
        <v>0</v>
      </c>
      <c r="L233" s="168">
        <v>67</v>
      </c>
      <c r="M233" s="168">
        <v>50</v>
      </c>
      <c r="N233" s="168">
        <v>93</v>
      </c>
      <c r="O233" s="168">
        <v>307</v>
      </c>
      <c r="P233" s="168">
        <v>432</v>
      </c>
      <c r="Q233" s="168">
        <v>343</v>
      </c>
      <c r="R233" s="168">
        <v>352</v>
      </c>
      <c r="S233" s="168">
        <v>550</v>
      </c>
    </row>
    <row r="234" spans="1:19" ht="12.75">
      <c r="A234" s="167" t="s">
        <v>249</v>
      </c>
      <c r="B234" s="168">
        <v>615</v>
      </c>
      <c r="C234" s="168">
        <v>590</v>
      </c>
      <c r="D234" s="168">
        <v>560</v>
      </c>
      <c r="E234" s="168">
        <v>600</v>
      </c>
      <c r="F234" s="168">
        <v>359</v>
      </c>
      <c r="G234" s="168">
        <v>90</v>
      </c>
      <c r="H234" s="168">
        <v>0</v>
      </c>
      <c r="I234" s="168">
        <v>0</v>
      </c>
      <c r="J234" s="168">
        <v>0</v>
      </c>
      <c r="K234" s="168">
        <v>0</v>
      </c>
      <c r="L234" s="168">
        <v>0</v>
      </c>
      <c r="M234" s="168">
        <v>0</v>
      </c>
      <c r="N234" s="168">
        <v>0</v>
      </c>
      <c r="O234" s="168">
        <v>0</v>
      </c>
      <c r="P234" s="168">
        <v>0</v>
      </c>
      <c r="Q234" s="168">
        <v>0</v>
      </c>
      <c r="R234" s="168">
        <v>0</v>
      </c>
      <c r="S234" s="168">
        <v>0</v>
      </c>
    </row>
    <row r="235" spans="1:19" ht="12.75">
      <c r="A235" s="167" t="s">
        <v>250</v>
      </c>
      <c r="B235" s="168">
        <v>25054</v>
      </c>
      <c r="C235" s="168">
        <v>22664</v>
      </c>
      <c r="D235" s="168">
        <v>22629</v>
      </c>
      <c r="E235" s="168">
        <v>21406</v>
      </c>
      <c r="F235" s="168">
        <v>24463</v>
      </c>
      <c r="G235" s="168">
        <v>26075</v>
      </c>
      <c r="H235" s="168">
        <v>24050</v>
      </c>
      <c r="I235" s="168">
        <v>22983</v>
      </c>
      <c r="J235" s="168">
        <v>24169</v>
      </c>
      <c r="K235" s="168">
        <v>19000</v>
      </c>
      <c r="L235" s="168">
        <v>22600</v>
      </c>
      <c r="M235" s="168">
        <v>23720</v>
      </c>
      <c r="N235" s="168">
        <v>23936</v>
      </c>
      <c r="O235" s="168">
        <v>24339</v>
      </c>
      <c r="P235" s="168">
        <v>23495</v>
      </c>
      <c r="Q235" s="168">
        <v>23500</v>
      </c>
      <c r="R235" s="168">
        <v>23737</v>
      </c>
      <c r="S235" s="168">
        <v>24917</v>
      </c>
    </row>
    <row r="236" spans="1:19" ht="12.75">
      <c r="A236" s="167" t="s">
        <v>251</v>
      </c>
      <c r="B236" s="168">
        <v>3810</v>
      </c>
      <c r="C236" s="168">
        <v>4121</v>
      </c>
      <c r="D236" s="168">
        <v>2839</v>
      </c>
      <c r="E236" s="168">
        <v>1901</v>
      </c>
      <c r="F236" s="168">
        <v>2084</v>
      </c>
      <c r="G236" s="168">
        <v>2817</v>
      </c>
      <c r="H236" s="168">
        <v>3878</v>
      </c>
      <c r="I236" s="168">
        <v>4583</v>
      </c>
      <c r="J236" s="168">
        <v>3306</v>
      </c>
      <c r="K236" s="168">
        <v>2918</v>
      </c>
      <c r="L236" s="168">
        <v>4435</v>
      </c>
      <c r="M236" s="168">
        <v>5286</v>
      </c>
      <c r="N236" s="168">
        <v>5142</v>
      </c>
      <c r="O236" s="168">
        <v>6933</v>
      </c>
      <c r="P236" s="168">
        <v>6906</v>
      </c>
      <c r="Q236" s="168">
        <v>6071</v>
      </c>
      <c r="R236" s="168">
        <v>6381</v>
      </c>
      <c r="S236" s="168">
        <v>6264</v>
      </c>
    </row>
    <row r="237" spans="1:19" ht="12.75">
      <c r="A237" s="167" t="s">
        <v>252</v>
      </c>
      <c r="B237" s="168">
        <v>75751</v>
      </c>
      <c r="C237" s="168">
        <v>73298</v>
      </c>
      <c r="D237" s="168">
        <v>71975</v>
      </c>
      <c r="E237" s="168">
        <v>72290</v>
      </c>
      <c r="F237" s="168">
        <v>73737</v>
      </c>
      <c r="G237" s="168">
        <v>77425</v>
      </c>
      <c r="H237" s="168">
        <v>80523</v>
      </c>
      <c r="I237" s="168">
        <v>79777</v>
      </c>
      <c r="J237" s="168">
        <v>78088</v>
      </c>
      <c r="K237" s="168">
        <v>78391</v>
      </c>
      <c r="L237" s="168">
        <v>82419</v>
      </c>
      <c r="M237" s="168">
        <v>80367</v>
      </c>
      <c r="N237" s="168">
        <v>79914</v>
      </c>
      <c r="O237" s="168">
        <v>84720</v>
      </c>
      <c r="P237" s="168">
        <v>85559</v>
      </c>
      <c r="Q237" s="168">
        <v>84772</v>
      </c>
      <c r="R237" s="168">
        <v>90910</v>
      </c>
      <c r="S237" s="168">
        <v>90807</v>
      </c>
    </row>
    <row r="238" spans="1:19" ht="12.75">
      <c r="A238" s="167" t="s">
        <v>253</v>
      </c>
      <c r="B238" s="168">
        <v>9059</v>
      </c>
      <c r="C238" s="168">
        <v>9748</v>
      </c>
      <c r="D238" s="168">
        <v>10171</v>
      </c>
      <c r="E238" s="168">
        <v>11375</v>
      </c>
      <c r="F238" s="168">
        <v>11570</v>
      </c>
      <c r="G238" s="168">
        <v>13406</v>
      </c>
      <c r="H238" s="168">
        <v>12553</v>
      </c>
      <c r="I238" s="168">
        <v>12956</v>
      </c>
      <c r="J238" s="168">
        <v>11979</v>
      </c>
      <c r="K238" s="168">
        <v>15046</v>
      </c>
      <c r="L238" s="168">
        <v>14595</v>
      </c>
      <c r="M238" s="168">
        <v>13606</v>
      </c>
      <c r="N238" s="168">
        <v>15212</v>
      </c>
      <c r="O238" s="168">
        <v>14527</v>
      </c>
      <c r="P238" s="168">
        <v>14858</v>
      </c>
      <c r="Q238" s="168">
        <v>15226</v>
      </c>
      <c r="R238" s="168">
        <v>14958</v>
      </c>
      <c r="S238" s="168">
        <v>12398</v>
      </c>
    </row>
    <row r="239" spans="1:19" ht="12.75">
      <c r="A239" s="167" t="s">
        <v>254</v>
      </c>
      <c r="B239" s="168">
        <v>1412</v>
      </c>
      <c r="C239" s="168">
        <v>1250</v>
      </c>
      <c r="D239" s="168">
        <v>1190</v>
      </c>
      <c r="E239" s="168">
        <v>1191</v>
      </c>
      <c r="F239" s="168">
        <v>1403</v>
      </c>
      <c r="G239" s="168">
        <v>1181</v>
      </c>
      <c r="H239" s="168">
        <v>0</v>
      </c>
      <c r="I239" s="168">
        <v>0</v>
      </c>
      <c r="J239" s="168">
        <v>0</v>
      </c>
      <c r="K239" s="168">
        <v>0</v>
      </c>
      <c r="L239" s="168">
        <v>383</v>
      </c>
      <c r="M239" s="168">
        <v>926</v>
      </c>
      <c r="N239" s="168">
        <v>400</v>
      </c>
      <c r="O239" s="168">
        <v>0</v>
      </c>
      <c r="P239" s="168">
        <v>734</v>
      </c>
      <c r="Q239" s="168">
        <v>454</v>
      </c>
      <c r="R239" s="168">
        <v>589</v>
      </c>
      <c r="S239" s="168">
        <v>1888</v>
      </c>
    </row>
    <row r="240" spans="1:19" ht="12.75">
      <c r="A240" s="167" t="s">
        <v>255</v>
      </c>
      <c r="B240" s="168">
        <v>478</v>
      </c>
      <c r="C240" s="168">
        <v>434</v>
      </c>
      <c r="D240" s="168">
        <v>471</v>
      </c>
      <c r="E240" s="168">
        <v>459</v>
      </c>
      <c r="F240" s="168">
        <v>485</v>
      </c>
      <c r="G240" s="168">
        <v>460</v>
      </c>
      <c r="H240" s="168">
        <v>421</v>
      </c>
      <c r="I240" s="168">
        <v>980</v>
      </c>
      <c r="J240" s="168">
        <v>1199</v>
      </c>
      <c r="K240" s="168">
        <v>1019</v>
      </c>
      <c r="L240" s="168">
        <v>307</v>
      </c>
      <c r="M240" s="168">
        <v>352</v>
      </c>
      <c r="N240" s="168">
        <v>494</v>
      </c>
      <c r="O240" s="168">
        <v>508</v>
      </c>
      <c r="P240" s="168">
        <v>525</v>
      </c>
      <c r="Q240" s="168">
        <v>519</v>
      </c>
      <c r="R240" s="168">
        <v>504</v>
      </c>
      <c r="S240" s="168">
        <v>543</v>
      </c>
    </row>
    <row r="241" spans="1:19" ht="12.75">
      <c r="A241" s="167" t="s">
        <v>256</v>
      </c>
      <c r="B241" s="168">
        <v>4472</v>
      </c>
      <c r="C241" s="168">
        <v>3568</v>
      </c>
      <c r="D241" s="168">
        <v>3458</v>
      </c>
      <c r="E241" s="168">
        <v>3463</v>
      </c>
      <c r="F241" s="168">
        <v>2484</v>
      </c>
      <c r="G241" s="168">
        <v>3054</v>
      </c>
      <c r="H241" s="168">
        <v>3035</v>
      </c>
      <c r="I241" s="168">
        <v>2976</v>
      </c>
      <c r="J241" s="168">
        <v>3013</v>
      </c>
      <c r="K241" s="168">
        <v>3657</v>
      </c>
      <c r="L241" s="168">
        <v>3369</v>
      </c>
      <c r="M241" s="168">
        <v>3184</v>
      </c>
      <c r="N241" s="168">
        <v>3141</v>
      </c>
      <c r="O241" s="168">
        <v>3553</v>
      </c>
      <c r="P241" s="168">
        <v>3342</v>
      </c>
      <c r="Q241" s="168">
        <v>3520</v>
      </c>
      <c r="R241" s="168">
        <v>3365</v>
      </c>
      <c r="S241" s="168">
        <v>2894</v>
      </c>
    </row>
    <row r="242" spans="1:19" ht="12.75">
      <c r="A242" s="167" t="s">
        <v>257</v>
      </c>
      <c r="B242" s="168">
        <v>9762</v>
      </c>
      <c r="C242" s="168">
        <v>9790</v>
      </c>
      <c r="D242" s="168">
        <v>7642</v>
      </c>
      <c r="E242" s="168">
        <v>9843</v>
      </c>
      <c r="F242" s="168">
        <v>13949</v>
      </c>
      <c r="G242" s="168">
        <v>11074</v>
      </c>
      <c r="H242" s="168">
        <v>14982</v>
      </c>
      <c r="I242" s="168">
        <v>13111</v>
      </c>
      <c r="J242" s="168">
        <v>8272</v>
      </c>
      <c r="K242" s="168">
        <v>8522</v>
      </c>
      <c r="L242" s="168">
        <v>8535</v>
      </c>
      <c r="M242" s="168">
        <v>10659</v>
      </c>
      <c r="N242" s="168">
        <v>12611</v>
      </c>
      <c r="O242" s="168">
        <v>18880</v>
      </c>
      <c r="P242" s="168">
        <v>16503</v>
      </c>
      <c r="Q242" s="168">
        <v>6492</v>
      </c>
      <c r="R242" s="168">
        <v>16320</v>
      </c>
      <c r="S242" s="168">
        <v>13969</v>
      </c>
    </row>
    <row r="243" spans="1:19" ht="12.75">
      <c r="A243" s="167" t="s">
        <v>258</v>
      </c>
      <c r="B243" s="168">
        <v>1740</v>
      </c>
      <c r="C243" s="168">
        <v>2450</v>
      </c>
      <c r="D243" s="168">
        <v>2680</v>
      </c>
      <c r="E243" s="168">
        <v>2266</v>
      </c>
      <c r="F243" s="168">
        <v>2696</v>
      </c>
      <c r="G243" s="168">
        <v>2445</v>
      </c>
      <c r="H243" s="168">
        <v>3860</v>
      </c>
      <c r="I243" s="168">
        <v>2106</v>
      </c>
      <c r="J243" s="168">
        <v>2102</v>
      </c>
      <c r="K243" s="168">
        <v>2242</v>
      </c>
      <c r="L243" s="168">
        <v>1636</v>
      </c>
      <c r="M243" s="168">
        <v>1879</v>
      </c>
      <c r="N243" s="168">
        <v>2357</v>
      </c>
      <c r="O243" s="168">
        <v>2846</v>
      </c>
      <c r="P243" s="168">
        <v>1010</v>
      </c>
      <c r="Q243" s="168">
        <v>648</v>
      </c>
      <c r="R243" s="168">
        <v>879</v>
      </c>
      <c r="S243" s="168">
        <v>653</v>
      </c>
    </row>
    <row r="244" spans="1:19" ht="12.75">
      <c r="A244" s="167" t="s">
        <v>259</v>
      </c>
      <c r="B244" s="168">
        <v>204919</v>
      </c>
      <c r="C244" s="168">
        <v>207916</v>
      </c>
      <c r="D244" s="168">
        <v>194828</v>
      </c>
      <c r="E244" s="168">
        <v>167084</v>
      </c>
      <c r="F244" s="168">
        <v>162417</v>
      </c>
      <c r="G244" s="168">
        <v>157240</v>
      </c>
      <c r="H244" s="168">
        <v>145830</v>
      </c>
      <c r="I244" s="168">
        <v>119793</v>
      </c>
      <c r="J244" s="168">
        <v>122862</v>
      </c>
      <c r="K244" s="168">
        <v>106112</v>
      </c>
      <c r="L244" s="168">
        <v>119950</v>
      </c>
      <c r="M244" s="168">
        <v>131461</v>
      </c>
      <c r="N244" s="168">
        <v>124279</v>
      </c>
      <c r="O244" s="168">
        <v>138305</v>
      </c>
      <c r="P244" s="168">
        <v>131788</v>
      </c>
      <c r="Q244" s="168">
        <v>134637</v>
      </c>
      <c r="R244" s="168">
        <v>149347</v>
      </c>
      <c r="S244" s="168">
        <v>136686</v>
      </c>
    </row>
    <row r="245" spans="1:19" ht="12.75">
      <c r="A245" s="167" t="s">
        <v>260</v>
      </c>
      <c r="B245" s="168">
        <v>621</v>
      </c>
      <c r="C245" s="168">
        <v>998</v>
      </c>
      <c r="D245" s="168">
        <v>1750</v>
      </c>
      <c r="E245" s="168">
        <v>1738</v>
      </c>
      <c r="F245" s="168">
        <v>1926</v>
      </c>
      <c r="G245" s="168">
        <v>1596</v>
      </c>
      <c r="H245" s="168">
        <v>1877</v>
      </c>
      <c r="I245" s="168">
        <v>2323</v>
      </c>
      <c r="J245" s="168">
        <v>2318</v>
      </c>
      <c r="K245" s="168">
        <v>2312</v>
      </c>
      <c r="L245" s="168">
        <v>2964</v>
      </c>
      <c r="M245" s="168">
        <v>3367</v>
      </c>
      <c r="N245" s="168">
        <v>3370</v>
      </c>
      <c r="O245" s="168">
        <v>7830</v>
      </c>
      <c r="P245" s="168">
        <v>11116</v>
      </c>
      <c r="Q245" s="168">
        <v>12253</v>
      </c>
      <c r="R245" s="168">
        <v>13175</v>
      </c>
      <c r="S245" s="168">
        <v>14039</v>
      </c>
    </row>
    <row r="246" spans="1:19" ht="12.75">
      <c r="A246" s="167" t="s">
        <v>261</v>
      </c>
      <c r="B246" s="168">
        <v>0</v>
      </c>
      <c r="C246" s="168">
        <v>0</v>
      </c>
      <c r="D246" s="168">
        <v>0</v>
      </c>
      <c r="E246" s="168">
        <v>0</v>
      </c>
      <c r="F246" s="168">
        <v>0</v>
      </c>
      <c r="G246" s="168">
        <v>0</v>
      </c>
      <c r="H246" s="168">
        <v>0</v>
      </c>
      <c r="I246" s="168">
        <v>0</v>
      </c>
      <c r="J246" s="168">
        <v>0</v>
      </c>
      <c r="K246" s="168">
        <v>0</v>
      </c>
      <c r="L246" s="168">
        <v>0</v>
      </c>
      <c r="M246" s="168">
        <v>0</v>
      </c>
      <c r="N246" s="168">
        <v>0</v>
      </c>
      <c r="O246" s="168">
        <v>0</v>
      </c>
      <c r="P246" s="168">
        <v>0</v>
      </c>
      <c r="Q246" s="168">
        <v>0</v>
      </c>
      <c r="R246" s="168">
        <v>0</v>
      </c>
      <c r="S246" s="168">
        <v>0</v>
      </c>
    </row>
    <row r="247" spans="1:19" ht="12.75">
      <c r="A247" s="167" t="s">
        <v>262</v>
      </c>
      <c r="B247" s="168">
        <v>0</v>
      </c>
      <c r="C247" s="168">
        <v>0</v>
      </c>
      <c r="D247" s="168">
        <v>0</v>
      </c>
      <c r="E247" s="168">
        <v>0</v>
      </c>
      <c r="F247" s="168">
        <v>0</v>
      </c>
      <c r="G247" s="168">
        <v>58</v>
      </c>
      <c r="H247" s="168">
        <v>49</v>
      </c>
      <c r="I247" s="168">
        <v>43</v>
      </c>
      <c r="J247" s="168">
        <v>42</v>
      </c>
      <c r="K247" s="168">
        <v>41</v>
      </c>
      <c r="L247" s="168">
        <v>40</v>
      </c>
      <c r="M247" s="168">
        <v>41</v>
      </c>
      <c r="N247" s="168">
        <v>41</v>
      </c>
      <c r="O247" s="168">
        <v>42</v>
      </c>
      <c r="P247" s="168">
        <v>43</v>
      </c>
      <c r="Q247" s="168">
        <v>42</v>
      </c>
      <c r="R247" s="168">
        <v>43</v>
      </c>
      <c r="S247" s="168">
        <v>50</v>
      </c>
    </row>
    <row r="248" spans="1:19" ht="12.75">
      <c r="A248" s="167" t="s">
        <v>263</v>
      </c>
      <c r="B248" s="168">
        <v>40</v>
      </c>
      <c r="C248" s="168">
        <v>9</v>
      </c>
      <c r="D248" s="168">
        <v>9</v>
      </c>
      <c r="E248" s="168">
        <v>1</v>
      </c>
      <c r="F248" s="168">
        <v>1</v>
      </c>
      <c r="G248" s="168">
        <v>1</v>
      </c>
      <c r="H248" s="168">
        <v>0</v>
      </c>
      <c r="I248" s="168">
        <v>0</v>
      </c>
      <c r="J248" s="168">
        <v>0</v>
      </c>
      <c r="K248" s="168">
        <v>0</v>
      </c>
      <c r="L248" s="168">
        <v>0</v>
      </c>
      <c r="M248" s="168">
        <v>0</v>
      </c>
      <c r="N248" s="168">
        <v>0</v>
      </c>
      <c r="O248" s="168">
        <v>0</v>
      </c>
      <c r="P248" s="168">
        <v>0</v>
      </c>
      <c r="Q248" s="168">
        <v>0</v>
      </c>
      <c r="R248" s="168">
        <v>0</v>
      </c>
      <c r="S248" s="168">
        <v>0</v>
      </c>
    </row>
    <row r="249" spans="2:19" ht="12.75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</row>
    <row r="250" spans="2:19" ht="12.75">
      <c r="B250" s="5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</row>
    <row r="251" spans="2:19" ht="12.75">
      <c r="B251" s="5"/>
      <c r="C251" s="107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</row>
    <row r="252" spans="2:19" ht="12.75">
      <c r="B252" s="5" t="s">
        <v>1</v>
      </c>
      <c r="C252" s="107" t="s">
        <v>279</v>
      </c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</row>
    <row r="253" spans="2:19" ht="12.75">
      <c r="B253" s="5" t="s">
        <v>2</v>
      </c>
      <c r="C253" s="107" t="s">
        <v>232</v>
      </c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</row>
    <row r="254" spans="2:19" ht="12.75">
      <c r="B254" s="5" t="s">
        <v>4</v>
      </c>
      <c r="C254" s="107" t="s">
        <v>233</v>
      </c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</row>
    <row r="255" spans="2:19" ht="12.75">
      <c r="B255" s="10"/>
      <c r="C255" s="9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8"/>
      <c r="S255" s="8"/>
    </row>
    <row r="256" spans="1:19" ht="12.75">
      <c r="A256" s="165" t="s">
        <v>6</v>
      </c>
      <c r="B256" s="164" t="s">
        <v>101</v>
      </c>
      <c r="C256" s="164" t="s">
        <v>102</v>
      </c>
      <c r="D256" s="164" t="s">
        <v>103</v>
      </c>
      <c r="E256" s="164" t="s">
        <v>104</v>
      </c>
      <c r="F256" s="164" t="s">
        <v>105</v>
      </c>
      <c r="G256" s="164" t="s">
        <v>106</v>
      </c>
      <c r="H256" s="164" t="s">
        <v>107</v>
      </c>
      <c r="I256" s="164" t="s">
        <v>108</v>
      </c>
      <c r="J256" s="164" t="s">
        <v>109</v>
      </c>
      <c r="K256" s="164" t="s">
        <v>110</v>
      </c>
      <c r="L256" s="164" t="s">
        <v>111</v>
      </c>
      <c r="M256" s="164" t="s">
        <v>112</v>
      </c>
      <c r="N256" s="164" t="s">
        <v>113</v>
      </c>
      <c r="O256" s="164" t="s">
        <v>114</v>
      </c>
      <c r="P256" s="164" t="s">
        <v>115</v>
      </c>
      <c r="Q256" s="164" t="s">
        <v>148</v>
      </c>
      <c r="R256" s="164" t="s">
        <v>228</v>
      </c>
      <c r="S256" s="164" t="s">
        <v>323</v>
      </c>
    </row>
    <row r="257" spans="1:19" ht="12.75">
      <c r="A257" s="166" t="s">
        <v>7</v>
      </c>
      <c r="B257" s="3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8"/>
    </row>
    <row r="258" spans="1:19" ht="12.75">
      <c r="A258" s="167" t="s">
        <v>234</v>
      </c>
      <c r="B258" s="168">
        <v>275754</v>
      </c>
      <c r="C258" s="168">
        <v>356291</v>
      </c>
      <c r="D258" s="168">
        <v>350134</v>
      </c>
      <c r="E258" s="168">
        <v>342389</v>
      </c>
      <c r="F258" s="168">
        <v>347570</v>
      </c>
      <c r="G258" s="168">
        <v>340198</v>
      </c>
      <c r="H258" s="168">
        <v>345506</v>
      </c>
      <c r="I258" s="168">
        <v>341786</v>
      </c>
      <c r="J258" s="168">
        <v>342444</v>
      </c>
      <c r="K258" s="168">
        <v>330323</v>
      </c>
      <c r="L258" s="168">
        <v>353381</v>
      </c>
      <c r="M258" s="168">
        <v>365764</v>
      </c>
      <c r="N258" s="168">
        <v>356210</v>
      </c>
      <c r="O258" s="168">
        <v>380533</v>
      </c>
      <c r="P258" s="168">
        <v>368657</v>
      </c>
      <c r="Q258" s="168">
        <v>379719</v>
      </c>
      <c r="R258" s="168">
        <v>374045</v>
      </c>
      <c r="S258" s="168">
        <v>382202</v>
      </c>
    </row>
    <row r="259" spans="1:19" ht="12.75">
      <c r="A259" s="167" t="s">
        <v>235</v>
      </c>
      <c r="B259" s="168">
        <v>0</v>
      </c>
      <c r="C259" s="168">
        <v>0</v>
      </c>
      <c r="D259" s="168">
        <v>0</v>
      </c>
      <c r="E259" s="168">
        <v>0</v>
      </c>
      <c r="F259" s="168">
        <v>0</v>
      </c>
      <c r="G259" s="168">
        <v>0</v>
      </c>
      <c r="H259" s="168">
        <v>0</v>
      </c>
      <c r="I259" s="168">
        <v>0</v>
      </c>
      <c r="J259" s="168">
        <v>0</v>
      </c>
      <c r="K259" s="168">
        <v>0</v>
      </c>
      <c r="L259" s="168">
        <v>0</v>
      </c>
      <c r="M259" s="168">
        <v>0</v>
      </c>
      <c r="N259" s="168">
        <v>0</v>
      </c>
      <c r="O259" s="168">
        <v>0</v>
      </c>
      <c r="P259" s="168">
        <v>0</v>
      </c>
      <c r="Q259" s="168">
        <v>0</v>
      </c>
      <c r="R259" s="168">
        <v>0</v>
      </c>
      <c r="S259" s="168">
        <v>0</v>
      </c>
    </row>
    <row r="260" spans="1:19" ht="12.75">
      <c r="A260" s="167" t="s">
        <v>236</v>
      </c>
      <c r="B260" s="168">
        <v>0</v>
      </c>
      <c r="C260" s="168">
        <v>10940</v>
      </c>
      <c r="D260" s="168">
        <v>13352</v>
      </c>
      <c r="E260" s="168">
        <v>12695</v>
      </c>
      <c r="F260" s="168">
        <v>14129</v>
      </c>
      <c r="G260" s="168">
        <v>15101</v>
      </c>
      <c r="H260" s="168">
        <v>14866</v>
      </c>
      <c r="I260" s="168">
        <v>15193</v>
      </c>
      <c r="J260" s="168">
        <v>14636</v>
      </c>
      <c r="K260" s="168">
        <v>13205</v>
      </c>
      <c r="L260" s="168">
        <v>13969</v>
      </c>
      <c r="M260" s="168">
        <v>15051</v>
      </c>
      <c r="N260" s="168">
        <v>13319</v>
      </c>
      <c r="O260" s="168">
        <v>14712</v>
      </c>
      <c r="P260" s="168">
        <v>14952</v>
      </c>
      <c r="Q260" s="168">
        <v>14116</v>
      </c>
      <c r="R260" s="168">
        <v>14287</v>
      </c>
      <c r="S260" s="168">
        <v>16428</v>
      </c>
    </row>
    <row r="261" spans="1:19" ht="12.75">
      <c r="A261" s="167" t="s">
        <v>237</v>
      </c>
      <c r="B261" s="168">
        <v>41286</v>
      </c>
      <c r="C261" s="168">
        <v>40016</v>
      </c>
      <c r="D261" s="168">
        <v>38528</v>
      </c>
      <c r="E261" s="168">
        <v>37845</v>
      </c>
      <c r="F261" s="168">
        <v>37114</v>
      </c>
      <c r="G261" s="168">
        <v>37368</v>
      </c>
      <c r="H261" s="168">
        <v>37990</v>
      </c>
      <c r="I261" s="168">
        <v>41342</v>
      </c>
      <c r="J261" s="168">
        <v>40793</v>
      </c>
      <c r="K261" s="168">
        <v>39742</v>
      </c>
      <c r="L261" s="168">
        <v>47046</v>
      </c>
      <c r="M261" s="168">
        <v>46736</v>
      </c>
      <c r="N261" s="168">
        <v>44288</v>
      </c>
      <c r="O261" s="168">
        <v>45136</v>
      </c>
      <c r="P261" s="168">
        <v>44355</v>
      </c>
      <c r="Q261" s="168">
        <v>43960</v>
      </c>
      <c r="R261" s="168">
        <v>43619</v>
      </c>
      <c r="S261" s="168">
        <v>46560</v>
      </c>
    </row>
    <row r="262" spans="1:19" ht="12.75">
      <c r="A262" s="167" t="s">
        <v>238</v>
      </c>
      <c r="B262" s="168">
        <v>0</v>
      </c>
      <c r="C262" s="168">
        <v>0</v>
      </c>
      <c r="D262" s="168">
        <v>0</v>
      </c>
      <c r="E262" s="168">
        <v>0</v>
      </c>
      <c r="F262" s="168">
        <v>0</v>
      </c>
      <c r="G262" s="168">
        <v>0</v>
      </c>
      <c r="H262" s="168">
        <v>0</v>
      </c>
      <c r="I262" s="168">
        <v>0</v>
      </c>
      <c r="J262" s="168">
        <v>0</v>
      </c>
      <c r="K262" s="168">
        <v>0</v>
      </c>
      <c r="L262" s="168">
        <v>0</v>
      </c>
      <c r="M262" s="168">
        <v>0</v>
      </c>
      <c r="N262" s="168">
        <v>0</v>
      </c>
      <c r="O262" s="168">
        <v>0</v>
      </c>
      <c r="P262" s="168">
        <v>0</v>
      </c>
      <c r="Q262" s="168">
        <v>0</v>
      </c>
      <c r="R262" s="168">
        <v>0</v>
      </c>
      <c r="S262" s="168">
        <v>0</v>
      </c>
    </row>
    <row r="263" spans="1:19" ht="12.75">
      <c r="A263" s="167" t="s">
        <v>272</v>
      </c>
      <c r="B263" s="168">
        <v>81236</v>
      </c>
      <c r="C263" s="168">
        <v>158359</v>
      </c>
      <c r="D263" s="168">
        <v>154525</v>
      </c>
      <c r="E263" s="168">
        <v>147481</v>
      </c>
      <c r="F263" s="168">
        <v>146103</v>
      </c>
      <c r="G263" s="168">
        <v>142600</v>
      </c>
      <c r="H263" s="168">
        <v>144286</v>
      </c>
      <c r="I263" s="168">
        <v>141719</v>
      </c>
      <c r="J263" s="168">
        <v>139402</v>
      </c>
      <c r="K263" s="168">
        <v>135984</v>
      </c>
      <c r="L263" s="168">
        <v>148332</v>
      </c>
      <c r="M263" s="168">
        <v>154669</v>
      </c>
      <c r="N263" s="168">
        <v>150816</v>
      </c>
      <c r="O263" s="168">
        <v>164277</v>
      </c>
      <c r="P263" s="168">
        <v>157911</v>
      </c>
      <c r="Q263" s="168">
        <v>169534</v>
      </c>
      <c r="R263" s="168">
        <v>165370</v>
      </c>
      <c r="S263" s="168">
        <v>167513</v>
      </c>
    </row>
    <row r="264" spans="1:19" ht="12.75">
      <c r="A264" s="167" t="s">
        <v>239</v>
      </c>
      <c r="B264" s="168">
        <v>14920</v>
      </c>
      <c r="C264" s="168">
        <v>12584</v>
      </c>
      <c r="D264" s="168">
        <v>10650</v>
      </c>
      <c r="E264" s="168">
        <v>8171</v>
      </c>
      <c r="F264" s="168">
        <v>8675</v>
      </c>
      <c r="G264" s="168">
        <v>8381</v>
      </c>
      <c r="H264" s="168">
        <v>8798</v>
      </c>
      <c r="I264" s="168">
        <v>8788</v>
      </c>
      <c r="J264" s="168">
        <v>7958</v>
      </c>
      <c r="K264" s="168">
        <v>7646</v>
      </c>
      <c r="L264" s="168">
        <v>7678</v>
      </c>
      <c r="M264" s="168">
        <v>7656</v>
      </c>
      <c r="N264" s="168">
        <v>7748</v>
      </c>
      <c r="O264" s="168">
        <v>9371</v>
      </c>
      <c r="P264" s="168">
        <v>9524</v>
      </c>
      <c r="Q264" s="168">
        <v>9302</v>
      </c>
      <c r="R264" s="168">
        <v>8789</v>
      </c>
      <c r="S264" s="168">
        <v>11418</v>
      </c>
    </row>
    <row r="265" spans="1:19" ht="12.75">
      <c r="A265" s="167" t="s">
        <v>240</v>
      </c>
      <c r="B265" s="168">
        <v>2245</v>
      </c>
      <c r="C265" s="168">
        <v>2147</v>
      </c>
      <c r="D265" s="168">
        <v>2180</v>
      </c>
      <c r="E265" s="168">
        <v>1875</v>
      </c>
      <c r="F265" s="168">
        <v>1913</v>
      </c>
      <c r="G265" s="168">
        <v>2017</v>
      </c>
      <c r="H265" s="168">
        <v>2187</v>
      </c>
      <c r="I265" s="168">
        <v>2059</v>
      </c>
      <c r="J265" s="168">
        <v>1694</v>
      </c>
      <c r="K265" s="168">
        <v>1682</v>
      </c>
      <c r="L265" s="168">
        <v>1770</v>
      </c>
      <c r="M265" s="168">
        <v>2193</v>
      </c>
      <c r="N265" s="168">
        <v>2082</v>
      </c>
      <c r="O265" s="168">
        <v>2028</v>
      </c>
      <c r="P265" s="168">
        <v>1487</v>
      </c>
      <c r="Q265" s="168">
        <v>2450</v>
      </c>
      <c r="R265" s="168">
        <v>2138</v>
      </c>
      <c r="S265" s="168">
        <v>2172</v>
      </c>
    </row>
    <row r="266" spans="1:19" ht="12.75">
      <c r="A266" s="167" t="s">
        <v>241</v>
      </c>
      <c r="B266" s="168">
        <v>25170</v>
      </c>
      <c r="C266" s="168">
        <v>23569</v>
      </c>
      <c r="D266" s="168">
        <v>25274</v>
      </c>
      <c r="E266" s="168">
        <v>27581</v>
      </c>
      <c r="F266" s="168">
        <v>29432</v>
      </c>
      <c r="G266" s="168">
        <v>28431</v>
      </c>
      <c r="H266" s="168">
        <v>28859</v>
      </c>
      <c r="I266" s="168">
        <v>30347</v>
      </c>
      <c r="J266" s="168">
        <v>32397</v>
      </c>
      <c r="K266" s="168">
        <v>32369</v>
      </c>
      <c r="L266" s="168">
        <v>34299</v>
      </c>
      <c r="M266" s="168">
        <v>35425</v>
      </c>
      <c r="N266" s="168">
        <v>34546</v>
      </c>
      <c r="O266" s="168">
        <v>35092</v>
      </c>
      <c r="P266" s="168">
        <v>35380</v>
      </c>
      <c r="Q266" s="168">
        <v>35543</v>
      </c>
      <c r="R266" s="168">
        <v>32264</v>
      </c>
      <c r="S266" s="168">
        <v>34676</v>
      </c>
    </row>
    <row r="267" spans="1:19" ht="12.75">
      <c r="A267" s="167" t="s">
        <v>242</v>
      </c>
      <c r="B267" s="168">
        <v>11248</v>
      </c>
      <c r="C267" s="168">
        <v>10479</v>
      </c>
      <c r="D267" s="168">
        <v>10000</v>
      </c>
      <c r="E267" s="168">
        <v>9659</v>
      </c>
      <c r="F267" s="168">
        <v>14143</v>
      </c>
      <c r="G267" s="168">
        <v>7424</v>
      </c>
      <c r="H267" s="168">
        <v>6979</v>
      </c>
      <c r="I267" s="168">
        <v>5527</v>
      </c>
      <c r="J267" s="168">
        <v>10300</v>
      </c>
      <c r="K267" s="168">
        <v>6821</v>
      </c>
      <c r="L267" s="168">
        <v>6210</v>
      </c>
      <c r="M267" s="168">
        <v>6419</v>
      </c>
      <c r="N267" s="168">
        <v>6555</v>
      </c>
      <c r="O267" s="168">
        <v>5905</v>
      </c>
      <c r="P267" s="168">
        <v>5991</v>
      </c>
      <c r="Q267" s="168">
        <v>5417</v>
      </c>
      <c r="R267" s="168">
        <v>4501</v>
      </c>
      <c r="S267" s="168">
        <v>4379</v>
      </c>
    </row>
    <row r="268" spans="1:19" ht="12.75">
      <c r="A268" s="167" t="s">
        <v>243</v>
      </c>
      <c r="B268" s="168">
        <v>2420</v>
      </c>
      <c r="C268" s="168">
        <v>2850</v>
      </c>
      <c r="D268" s="168">
        <v>1961</v>
      </c>
      <c r="E268" s="168">
        <v>2365</v>
      </c>
      <c r="F268" s="168">
        <v>1676</v>
      </c>
      <c r="G268" s="168">
        <v>2037</v>
      </c>
      <c r="H268" s="168">
        <v>2000</v>
      </c>
      <c r="I268" s="168">
        <v>1560</v>
      </c>
      <c r="J268" s="168">
        <v>1762</v>
      </c>
      <c r="K268" s="168">
        <v>908</v>
      </c>
      <c r="L268" s="168">
        <v>409</v>
      </c>
      <c r="M268" s="168">
        <v>401</v>
      </c>
      <c r="N268" s="168">
        <v>245</v>
      </c>
      <c r="O268" s="168">
        <v>0</v>
      </c>
      <c r="P268" s="168">
        <v>0</v>
      </c>
      <c r="Q268" s="168">
        <v>0</v>
      </c>
      <c r="R268" s="168">
        <v>0</v>
      </c>
      <c r="S268" s="168">
        <v>0</v>
      </c>
    </row>
    <row r="269" spans="1:19" ht="12.75">
      <c r="A269" s="167" t="s">
        <v>244</v>
      </c>
      <c r="B269" s="168">
        <v>1165</v>
      </c>
      <c r="C269" s="168">
        <v>978</v>
      </c>
      <c r="D269" s="168">
        <v>848</v>
      </c>
      <c r="E269" s="168">
        <v>713</v>
      </c>
      <c r="F269" s="168">
        <v>279</v>
      </c>
      <c r="G269" s="168">
        <v>152</v>
      </c>
      <c r="H269" s="168">
        <v>114</v>
      </c>
      <c r="I269" s="168">
        <v>134</v>
      </c>
      <c r="J269" s="168">
        <v>324</v>
      </c>
      <c r="K269" s="168">
        <v>261</v>
      </c>
      <c r="L269" s="168">
        <v>282</v>
      </c>
      <c r="M269" s="168">
        <v>3</v>
      </c>
      <c r="N269" s="168">
        <v>0</v>
      </c>
      <c r="O269" s="168">
        <v>0</v>
      </c>
      <c r="P269" s="168">
        <v>0</v>
      </c>
      <c r="Q269" s="168">
        <v>0</v>
      </c>
      <c r="R269" s="168">
        <v>0</v>
      </c>
      <c r="S269" s="168">
        <v>0</v>
      </c>
    </row>
    <row r="270" spans="1:19" ht="12.75">
      <c r="A270" s="167" t="s">
        <v>245</v>
      </c>
      <c r="B270" s="168">
        <v>0</v>
      </c>
      <c r="C270" s="168">
        <v>0</v>
      </c>
      <c r="D270" s="168">
        <v>0</v>
      </c>
      <c r="E270" s="168">
        <v>0</v>
      </c>
      <c r="F270" s="168">
        <v>0</v>
      </c>
      <c r="G270" s="168">
        <v>0</v>
      </c>
      <c r="H270" s="168">
        <v>0</v>
      </c>
      <c r="I270" s="168">
        <v>0</v>
      </c>
      <c r="J270" s="168">
        <v>0</v>
      </c>
      <c r="K270" s="168">
        <v>0</v>
      </c>
      <c r="L270" s="168">
        <v>0</v>
      </c>
      <c r="M270" s="168">
        <v>0</v>
      </c>
      <c r="N270" s="168">
        <v>0</v>
      </c>
      <c r="O270" s="168">
        <v>0</v>
      </c>
      <c r="P270" s="168">
        <v>0</v>
      </c>
      <c r="Q270" s="168">
        <v>0</v>
      </c>
      <c r="R270" s="168">
        <v>0</v>
      </c>
      <c r="S270" s="168">
        <v>0</v>
      </c>
    </row>
    <row r="271" spans="1:19" ht="12.75">
      <c r="A271" s="167" t="s">
        <v>246</v>
      </c>
      <c r="B271" s="168">
        <v>62</v>
      </c>
      <c r="C271" s="168">
        <v>59</v>
      </c>
      <c r="D271" s="168">
        <v>70</v>
      </c>
      <c r="E271" s="168">
        <v>79</v>
      </c>
      <c r="F271" s="168">
        <v>78</v>
      </c>
      <c r="G271" s="168">
        <v>98</v>
      </c>
      <c r="H271" s="168">
        <v>97</v>
      </c>
      <c r="I271" s="168">
        <v>104</v>
      </c>
      <c r="J271" s="168">
        <v>99</v>
      </c>
      <c r="K271" s="168">
        <v>37</v>
      </c>
      <c r="L271" s="168">
        <v>78</v>
      </c>
      <c r="M271" s="168">
        <v>42</v>
      </c>
      <c r="N271" s="168">
        <v>38</v>
      </c>
      <c r="O271" s="168">
        <v>22</v>
      </c>
      <c r="P271" s="168">
        <v>0</v>
      </c>
      <c r="Q271" s="168">
        <v>0</v>
      </c>
      <c r="R271" s="168">
        <v>0</v>
      </c>
      <c r="S271" s="168">
        <v>0</v>
      </c>
    </row>
    <row r="272" spans="1:19" ht="12.75">
      <c r="A272" s="167" t="s">
        <v>247</v>
      </c>
      <c r="B272" s="168">
        <v>0</v>
      </c>
      <c r="C272" s="168">
        <v>0</v>
      </c>
      <c r="D272" s="168">
        <v>0</v>
      </c>
      <c r="E272" s="168">
        <v>0</v>
      </c>
      <c r="F272" s="168">
        <v>0</v>
      </c>
      <c r="G272" s="168">
        <v>0</v>
      </c>
      <c r="H272" s="168">
        <v>0</v>
      </c>
      <c r="I272" s="168">
        <v>0</v>
      </c>
      <c r="J272" s="168">
        <v>0</v>
      </c>
      <c r="K272" s="168">
        <v>0</v>
      </c>
      <c r="L272" s="168">
        <v>0</v>
      </c>
      <c r="M272" s="168">
        <v>0</v>
      </c>
      <c r="N272" s="168">
        <v>0</v>
      </c>
      <c r="O272" s="168">
        <v>0</v>
      </c>
      <c r="P272" s="168">
        <v>0</v>
      </c>
      <c r="Q272" s="168">
        <v>0</v>
      </c>
      <c r="R272" s="168">
        <v>1</v>
      </c>
      <c r="S272" s="168">
        <v>12</v>
      </c>
    </row>
    <row r="273" spans="1:19" ht="12.75">
      <c r="A273" s="167" t="s">
        <v>273</v>
      </c>
      <c r="B273" s="168">
        <v>0</v>
      </c>
      <c r="C273" s="168">
        <v>0</v>
      </c>
      <c r="D273" s="168">
        <v>0</v>
      </c>
      <c r="E273" s="168">
        <v>0</v>
      </c>
      <c r="F273" s="168">
        <v>0</v>
      </c>
      <c r="G273" s="168">
        <v>0</v>
      </c>
      <c r="H273" s="168">
        <v>0</v>
      </c>
      <c r="I273" s="168">
        <v>0</v>
      </c>
      <c r="J273" s="168">
        <v>0</v>
      </c>
      <c r="K273" s="168">
        <v>0</v>
      </c>
      <c r="L273" s="168">
        <v>0</v>
      </c>
      <c r="M273" s="168">
        <v>0</v>
      </c>
      <c r="N273" s="168">
        <v>0</v>
      </c>
      <c r="O273" s="168">
        <v>0</v>
      </c>
      <c r="P273" s="168">
        <v>0</v>
      </c>
      <c r="Q273" s="168">
        <v>0</v>
      </c>
      <c r="R273" s="168">
        <v>0</v>
      </c>
      <c r="S273" s="168">
        <v>0</v>
      </c>
    </row>
    <row r="274" spans="1:19" ht="12.75">
      <c r="A274" s="167" t="s">
        <v>248</v>
      </c>
      <c r="B274" s="168">
        <v>8549</v>
      </c>
      <c r="C274" s="168">
        <v>8040</v>
      </c>
      <c r="D274" s="168">
        <v>9110</v>
      </c>
      <c r="E274" s="168">
        <v>9025</v>
      </c>
      <c r="F274" s="168">
        <v>8731</v>
      </c>
      <c r="G274" s="168">
        <v>9080</v>
      </c>
      <c r="H274" s="168">
        <v>9606</v>
      </c>
      <c r="I274" s="168">
        <v>9386</v>
      </c>
      <c r="J274" s="168">
        <v>9557</v>
      </c>
      <c r="K274" s="168">
        <v>9505</v>
      </c>
      <c r="L274" s="168">
        <v>9523</v>
      </c>
      <c r="M274" s="168">
        <v>8789</v>
      </c>
      <c r="N274" s="168">
        <v>8890</v>
      </c>
      <c r="O274" s="168">
        <v>8863</v>
      </c>
      <c r="P274" s="168">
        <v>7746</v>
      </c>
      <c r="Q274" s="168">
        <v>6680</v>
      </c>
      <c r="R274" s="168">
        <v>6650</v>
      </c>
      <c r="S274" s="168">
        <v>6823</v>
      </c>
    </row>
    <row r="275" spans="1:19" ht="12.75">
      <c r="A275" s="167" t="s">
        <v>249</v>
      </c>
      <c r="B275" s="168">
        <v>0</v>
      </c>
      <c r="C275" s="168">
        <v>0</v>
      </c>
      <c r="D275" s="168">
        <v>0</v>
      </c>
      <c r="E275" s="168">
        <v>0</v>
      </c>
      <c r="F275" s="168">
        <v>0</v>
      </c>
      <c r="G275" s="168">
        <v>0</v>
      </c>
      <c r="H275" s="168">
        <v>0</v>
      </c>
      <c r="I275" s="168">
        <v>0</v>
      </c>
      <c r="J275" s="168">
        <v>0</v>
      </c>
      <c r="K275" s="168">
        <v>0</v>
      </c>
      <c r="L275" s="168">
        <v>0</v>
      </c>
      <c r="M275" s="168">
        <v>0</v>
      </c>
      <c r="N275" s="168">
        <v>0</v>
      </c>
      <c r="O275" s="168">
        <v>0</v>
      </c>
      <c r="P275" s="168">
        <v>0</v>
      </c>
      <c r="Q275" s="168">
        <v>0</v>
      </c>
      <c r="R275" s="168">
        <v>0</v>
      </c>
      <c r="S275" s="168">
        <v>0</v>
      </c>
    </row>
    <row r="276" spans="1:19" ht="12.75">
      <c r="A276" s="167" t="s">
        <v>250</v>
      </c>
      <c r="B276" s="168">
        <v>0</v>
      </c>
      <c r="C276" s="168">
        <v>0</v>
      </c>
      <c r="D276" s="168">
        <v>0</v>
      </c>
      <c r="E276" s="168">
        <v>0</v>
      </c>
      <c r="F276" s="168">
        <v>0</v>
      </c>
      <c r="G276" s="168">
        <v>0</v>
      </c>
      <c r="H276" s="168">
        <v>0</v>
      </c>
      <c r="I276" s="168">
        <v>0</v>
      </c>
      <c r="J276" s="168">
        <v>0</v>
      </c>
      <c r="K276" s="168">
        <v>0</v>
      </c>
      <c r="L276" s="168">
        <v>0</v>
      </c>
      <c r="M276" s="168">
        <v>0</v>
      </c>
      <c r="N276" s="168">
        <v>0</v>
      </c>
      <c r="O276" s="168">
        <v>0</v>
      </c>
      <c r="P276" s="168">
        <v>0</v>
      </c>
      <c r="Q276" s="168">
        <v>0</v>
      </c>
      <c r="R276" s="168">
        <v>0</v>
      </c>
      <c r="S276" s="168">
        <v>0</v>
      </c>
    </row>
    <row r="277" spans="1:19" ht="12.75">
      <c r="A277" s="167" t="s">
        <v>251</v>
      </c>
      <c r="B277" s="168">
        <v>2381</v>
      </c>
      <c r="C277" s="168">
        <v>2720</v>
      </c>
      <c r="D277" s="168">
        <v>1272</v>
      </c>
      <c r="E277" s="168">
        <v>1084</v>
      </c>
      <c r="F277" s="168">
        <v>1016</v>
      </c>
      <c r="G277" s="168">
        <v>1504</v>
      </c>
      <c r="H277" s="168">
        <v>1400</v>
      </c>
      <c r="I277" s="168">
        <v>1248</v>
      </c>
      <c r="J277" s="168">
        <v>817</v>
      </c>
      <c r="K277" s="168">
        <v>1496</v>
      </c>
      <c r="L277" s="168">
        <v>1292</v>
      </c>
      <c r="M277" s="168">
        <v>1594</v>
      </c>
      <c r="N277" s="168">
        <v>1461</v>
      </c>
      <c r="O277" s="168">
        <v>1512</v>
      </c>
      <c r="P277" s="168">
        <v>999</v>
      </c>
      <c r="Q277" s="168">
        <v>1096</v>
      </c>
      <c r="R277" s="168">
        <v>651</v>
      </c>
      <c r="S277" s="168">
        <v>0</v>
      </c>
    </row>
    <row r="278" spans="1:19" ht="12.75">
      <c r="A278" s="167" t="s">
        <v>252</v>
      </c>
      <c r="B278" s="168">
        <v>54587</v>
      </c>
      <c r="C278" s="168">
        <v>55416</v>
      </c>
      <c r="D278" s="168">
        <v>54580</v>
      </c>
      <c r="E278" s="168">
        <v>55353</v>
      </c>
      <c r="F278" s="168">
        <v>54610</v>
      </c>
      <c r="G278" s="168">
        <v>54267</v>
      </c>
      <c r="H278" s="168">
        <v>54958</v>
      </c>
      <c r="I278" s="168">
        <v>54964</v>
      </c>
      <c r="J278" s="168">
        <v>56141</v>
      </c>
      <c r="K278" s="168">
        <v>54935</v>
      </c>
      <c r="L278" s="168">
        <v>53469</v>
      </c>
      <c r="M278" s="168">
        <v>54603</v>
      </c>
      <c r="N278" s="168">
        <v>53040</v>
      </c>
      <c r="O278" s="168">
        <v>55938</v>
      </c>
      <c r="P278" s="168">
        <v>56050</v>
      </c>
      <c r="Q278" s="168">
        <v>58909</v>
      </c>
      <c r="R278" s="168">
        <v>57699</v>
      </c>
      <c r="S278" s="168">
        <v>54762</v>
      </c>
    </row>
    <row r="279" spans="1:19" ht="12.75">
      <c r="A279" s="167" t="s">
        <v>253</v>
      </c>
      <c r="B279" s="168">
        <v>0</v>
      </c>
      <c r="C279" s="168">
        <v>0</v>
      </c>
      <c r="D279" s="168">
        <v>0</v>
      </c>
      <c r="E279" s="168">
        <v>0</v>
      </c>
      <c r="F279" s="168">
        <v>0</v>
      </c>
      <c r="G279" s="168">
        <v>0</v>
      </c>
      <c r="H279" s="168">
        <v>0</v>
      </c>
      <c r="I279" s="168">
        <v>0</v>
      </c>
      <c r="J279" s="168">
        <v>0</v>
      </c>
      <c r="K279" s="168">
        <v>0</v>
      </c>
      <c r="L279" s="168">
        <v>0</v>
      </c>
      <c r="M279" s="168">
        <v>0</v>
      </c>
      <c r="N279" s="168">
        <v>0</v>
      </c>
      <c r="O279" s="168">
        <v>0</v>
      </c>
      <c r="P279" s="168">
        <v>0</v>
      </c>
      <c r="Q279" s="168">
        <v>0</v>
      </c>
      <c r="R279" s="168">
        <v>0</v>
      </c>
      <c r="S279" s="168">
        <v>0</v>
      </c>
    </row>
    <row r="280" spans="1:19" ht="12.75">
      <c r="A280" s="167" t="s">
        <v>254</v>
      </c>
      <c r="B280" s="168">
        <v>21128</v>
      </c>
      <c r="C280" s="168">
        <v>18697</v>
      </c>
      <c r="D280" s="168">
        <v>17805</v>
      </c>
      <c r="E280" s="168">
        <v>17901</v>
      </c>
      <c r="F280" s="168">
        <v>18226</v>
      </c>
      <c r="G280" s="168">
        <v>19412</v>
      </c>
      <c r="H280" s="168">
        <v>20471</v>
      </c>
      <c r="I280" s="168">
        <v>16862</v>
      </c>
      <c r="J280" s="168">
        <v>14485</v>
      </c>
      <c r="K280" s="168">
        <v>14684</v>
      </c>
      <c r="L280" s="168">
        <v>18543</v>
      </c>
      <c r="M280" s="168">
        <v>18768</v>
      </c>
      <c r="N280" s="168">
        <v>19912</v>
      </c>
      <c r="O280" s="168">
        <v>23344</v>
      </c>
      <c r="P280" s="168">
        <v>20732</v>
      </c>
      <c r="Q280" s="168">
        <v>21462</v>
      </c>
      <c r="R280" s="168">
        <v>24557</v>
      </c>
      <c r="S280" s="168">
        <v>23207</v>
      </c>
    </row>
    <row r="281" spans="1:19" ht="12.75">
      <c r="A281" s="167" t="s">
        <v>255</v>
      </c>
      <c r="B281" s="168">
        <v>3339</v>
      </c>
      <c r="C281" s="168">
        <v>3102</v>
      </c>
      <c r="D281" s="168">
        <v>3899</v>
      </c>
      <c r="E281" s="168">
        <v>3973</v>
      </c>
      <c r="F281" s="168">
        <v>3851</v>
      </c>
      <c r="G281" s="168">
        <v>3883</v>
      </c>
      <c r="H281" s="168">
        <v>3768</v>
      </c>
      <c r="I281" s="168">
        <v>3730</v>
      </c>
      <c r="J281" s="168">
        <v>3789</v>
      </c>
      <c r="K281" s="168">
        <v>3461</v>
      </c>
      <c r="L281" s="168">
        <v>4304</v>
      </c>
      <c r="M281" s="168">
        <v>4567</v>
      </c>
      <c r="N281" s="168">
        <v>4808</v>
      </c>
      <c r="O281" s="168">
        <v>4600</v>
      </c>
      <c r="P281" s="168">
        <v>4666</v>
      </c>
      <c r="Q281" s="168">
        <v>4752</v>
      </c>
      <c r="R281" s="168">
        <v>4932</v>
      </c>
      <c r="S281" s="168">
        <v>4941</v>
      </c>
    </row>
    <row r="282" spans="1:19" ht="12.75">
      <c r="A282" s="167" t="s">
        <v>256</v>
      </c>
      <c r="B282" s="168">
        <v>3034</v>
      </c>
      <c r="C282" s="168">
        <v>2383</v>
      </c>
      <c r="D282" s="168">
        <v>2370</v>
      </c>
      <c r="E282" s="168">
        <v>2288</v>
      </c>
      <c r="F282" s="168">
        <v>2379</v>
      </c>
      <c r="G282" s="168">
        <v>2901</v>
      </c>
      <c r="H282" s="168">
        <v>2854</v>
      </c>
      <c r="I282" s="168">
        <v>2814</v>
      </c>
      <c r="J282" s="168">
        <v>2848</v>
      </c>
      <c r="K282" s="168">
        <v>2716</v>
      </c>
      <c r="L282" s="168">
        <v>2215</v>
      </c>
      <c r="M282" s="168">
        <v>2638</v>
      </c>
      <c r="N282" s="168">
        <v>2014</v>
      </c>
      <c r="O282" s="168">
        <v>2413</v>
      </c>
      <c r="P282" s="168">
        <v>2339</v>
      </c>
      <c r="Q282" s="168">
        <v>2016</v>
      </c>
      <c r="R282" s="168">
        <v>1944</v>
      </c>
      <c r="S282" s="168">
        <v>1908</v>
      </c>
    </row>
    <row r="283" spans="1:19" ht="12.75">
      <c r="A283" s="167" t="s">
        <v>257</v>
      </c>
      <c r="B283" s="168">
        <v>2984</v>
      </c>
      <c r="C283" s="168">
        <v>3952</v>
      </c>
      <c r="D283" s="168">
        <v>3710</v>
      </c>
      <c r="E283" s="168">
        <v>4301</v>
      </c>
      <c r="F283" s="168">
        <v>5215</v>
      </c>
      <c r="G283" s="168">
        <v>5542</v>
      </c>
      <c r="H283" s="168">
        <v>6273</v>
      </c>
      <c r="I283" s="168">
        <v>6009</v>
      </c>
      <c r="J283" s="168">
        <v>5442</v>
      </c>
      <c r="K283" s="168">
        <v>4871</v>
      </c>
      <c r="L283" s="168">
        <v>3962</v>
      </c>
      <c r="M283" s="168">
        <v>6210</v>
      </c>
      <c r="N283" s="168">
        <v>6448</v>
      </c>
      <c r="O283" s="168">
        <v>7320</v>
      </c>
      <c r="P283" s="168">
        <v>6525</v>
      </c>
      <c r="Q283" s="168">
        <v>4482</v>
      </c>
      <c r="R283" s="168">
        <v>6643</v>
      </c>
      <c r="S283" s="168">
        <v>7403</v>
      </c>
    </row>
    <row r="284" spans="1:19" ht="12.75">
      <c r="A284" s="167" t="s">
        <v>258</v>
      </c>
      <c r="B284" s="168">
        <v>0</v>
      </c>
      <c r="C284" s="168">
        <v>0</v>
      </c>
      <c r="D284" s="168">
        <v>0</v>
      </c>
      <c r="E284" s="168">
        <v>0</v>
      </c>
      <c r="F284" s="168">
        <v>0</v>
      </c>
      <c r="G284" s="168">
        <v>0</v>
      </c>
      <c r="H284" s="168">
        <v>0</v>
      </c>
      <c r="I284" s="168">
        <v>0</v>
      </c>
      <c r="J284" s="168">
        <v>0</v>
      </c>
      <c r="K284" s="168">
        <v>0</v>
      </c>
      <c r="L284" s="168">
        <v>0</v>
      </c>
      <c r="M284" s="168">
        <v>0</v>
      </c>
      <c r="N284" s="168">
        <v>0</v>
      </c>
      <c r="O284" s="168">
        <v>0</v>
      </c>
      <c r="P284" s="168">
        <v>0</v>
      </c>
      <c r="Q284" s="168">
        <v>0</v>
      </c>
      <c r="R284" s="168">
        <v>0</v>
      </c>
      <c r="S284" s="168">
        <v>0</v>
      </c>
    </row>
    <row r="285" spans="1:19" ht="12.75">
      <c r="A285" s="167" t="s">
        <v>259</v>
      </c>
      <c r="B285" s="168">
        <v>0</v>
      </c>
      <c r="C285" s="168">
        <v>0</v>
      </c>
      <c r="D285" s="168">
        <v>0</v>
      </c>
      <c r="E285" s="168">
        <v>0</v>
      </c>
      <c r="F285" s="168">
        <v>0</v>
      </c>
      <c r="G285" s="168">
        <v>0</v>
      </c>
      <c r="H285" s="168">
        <v>0</v>
      </c>
      <c r="I285" s="168">
        <v>0</v>
      </c>
      <c r="J285" s="168">
        <v>0</v>
      </c>
      <c r="K285" s="168">
        <v>0</v>
      </c>
      <c r="L285" s="168">
        <v>0</v>
      </c>
      <c r="M285" s="168">
        <v>0</v>
      </c>
      <c r="N285" s="168">
        <v>0</v>
      </c>
      <c r="O285" s="168">
        <v>0</v>
      </c>
      <c r="P285" s="168">
        <v>0</v>
      </c>
      <c r="Q285" s="168">
        <v>0</v>
      </c>
      <c r="R285" s="168">
        <v>0</v>
      </c>
      <c r="S285" s="168">
        <v>0</v>
      </c>
    </row>
    <row r="286" spans="1:19" ht="12.75">
      <c r="A286" s="167" t="s">
        <v>260</v>
      </c>
      <c r="B286" s="168">
        <v>19560</v>
      </c>
      <c r="C286" s="168">
        <v>20563</v>
      </c>
      <c r="D286" s="168">
        <v>22756</v>
      </c>
      <c r="E286" s="168">
        <v>21964</v>
      </c>
      <c r="F286" s="168">
        <v>26257</v>
      </c>
      <c r="G286" s="168">
        <v>25814</v>
      </c>
      <c r="H286" s="168">
        <v>27839</v>
      </c>
      <c r="I286" s="168">
        <v>30587</v>
      </c>
      <c r="J286" s="168">
        <v>32707</v>
      </c>
      <c r="K286" s="168">
        <v>33908</v>
      </c>
      <c r="L286" s="168">
        <v>34366</v>
      </c>
      <c r="M286" s="168">
        <v>34371</v>
      </c>
      <c r="N286" s="168">
        <v>28056</v>
      </c>
      <c r="O286" s="168">
        <v>23590</v>
      </c>
      <c r="P286" s="168">
        <v>22449</v>
      </c>
      <c r="Q286" s="168">
        <v>29946</v>
      </c>
      <c r="R286" s="168">
        <v>32433</v>
      </c>
      <c r="S286" s="168">
        <v>38294</v>
      </c>
    </row>
    <row r="287" spans="1:19" ht="12.75">
      <c r="A287" s="167" t="s">
        <v>261</v>
      </c>
      <c r="B287" s="168">
        <v>0</v>
      </c>
      <c r="C287" s="168">
        <v>0</v>
      </c>
      <c r="D287" s="168">
        <v>0</v>
      </c>
      <c r="E287" s="168">
        <v>0</v>
      </c>
      <c r="F287" s="168">
        <v>0</v>
      </c>
      <c r="G287" s="168">
        <v>0</v>
      </c>
      <c r="H287" s="168">
        <v>0</v>
      </c>
      <c r="I287" s="168">
        <v>0</v>
      </c>
      <c r="J287" s="168">
        <v>0</v>
      </c>
      <c r="K287" s="168">
        <v>0</v>
      </c>
      <c r="L287" s="168">
        <v>0</v>
      </c>
      <c r="M287" s="168">
        <v>0</v>
      </c>
      <c r="N287" s="168">
        <v>0</v>
      </c>
      <c r="O287" s="168">
        <v>0</v>
      </c>
      <c r="P287" s="168">
        <v>0</v>
      </c>
      <c r="Q287" s="168">
        <v>0</v>
      </c>
      <c r="R287" s="168">
        <v>0</v>
      </c>
      <c r="S287" s="168">
        <v>0</v>
      </c>
    </row>
    <row r="288" spans="1:19" ht="12.75">
      <c r="A288" s="167" t="s">
        <v>262</v>
      </c>
      <c r="B288" s="168">
        <v>0</v>
      </c>
      <c r="C288" s="168">
        <v>0</v>
      </c>
      <c r="D288" s="168">
        <v>0</v>
      </c>
      <c r="E288" s="168">
        <v>0</v>
      </c>
      <c r="F288" s="168">
        <v>0</v>
      </c>
      <c r="G288" s="168">
        <v>0</v>
      </c>
      <c r="H288" s="168">
        <v>0</v>
      </c>
      <c r="I288" s="168">
        <v>0</v>
      </c>
      <c r="J288" s="168">
        <v>0</v>
      </c>
      <c r="K288" s="168">
        <v>0</v>
      </c>
      <c r="L288" s="168">
        <v>0</v>
      </c>
      <c r="M288" s="168">
        <v>0</v>
      </c>
      <c r="N288" s="168">
        <v>0</v>
      </c>
      <c r="O288" s="168">
        <v>0</v>
      </c>
      <c r="P288" s="168">
        <v>0</v>
      </c>
      <c r="Q288" s="168">
        <v>0</v>
      </c>
      <c r="R288" s="168">
        <v>0</v>
      </c>
      <c r="S288" s="168">
        <v>0</v>
      </c>
    </row>
    <row r="289" spans="1:19" ht="12.75">
      <c r="A289" s="167" t="s">
        <v>263</v>
      </c>
      <c r="B289" s="168">
        <v>0</v>
      </c>
      <c r="C289" s="168">
        <v>0</v>
      </c>
      <c r="D289" s="168">
        <v>0</v>
      </c>
      <c r="E289" s="168">
        <v>0</v>
      </c>
      <c r="F289" s="168">
        <v>0</v>
      </c>
      <c r="G289" s="168">
        <v>0</v>
      </c>
      <c r="H289" s="168">
        <v>0</v>
      </c>
      <c r="I289" s="168">
        <v>0</v>
      </c>
      <c r="J289" s="168">
        <v>0</v>
      </c>
      <c r="K289" s="168">
        <v>0</v>
      </c>
      <c r="L289" s="168">
        <v>0</v>
      </c>
      <c r="M289" s="168">
        <v>0</v>
      </c>
      <c r="N289" s="168">
        <v>0</v>
      </c>
      <c r="O289" s="168">
        <v>0</v>
      </c>
      <c r="P289" s="168">
        <v>0</v>
      </c>
      <c r="Q289" s="168">
        <v>0</v>
      </c>
      <c r="R289" s="168">
        <v>0</v>
      </c>
      <c r="S289" s="168">
        <v>0</v>
      </c>
    </row>
    <row r="290" spans="2:19" ht="12.75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</row>
    <row r="291" spans="2:19" ht="12.75">
      <c r="B291" s="8"/>
      <c r="C291" s="9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</row>
    <row r="292" spans="2:19" ht="12.75">
      <c r="B292" s="5"/>
      <c r="C292" s="9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</row>
    <row r="293" spans="2:19" ht="12.75">
      <c r="B293" s="5" t="s">
        <v>1</v>
      </c>
      <c r="C293" s="107" t="s">
        <v>280</v>
      </c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</row>
    <row r="294" spans="2:19" ht="12.75">
      <c r="B294" s="5" t="s">
        <v>2</v>
      </c>
      <c r="C294" s="107" t="s">
        <v>232</v>
      </c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</row>
    <row r="295" spans="2:19" ht="12.75">
      <c r="B295" s="5" t="s">
        <v>4</v>
      </c>
      <c r="C295" s="107" t="s">
        <v>233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</row>
    <row r="296" spans="2:19" ht="12.75">
      <c r="B296" s="8"/>
      <c r="C296" s="9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2.75">
      <c r="A297" s="165" t="s">
        <v>6</v>
      </c>
      <c r="B297" s="164" t="s">
        <v>101</v>
      </c>
      <c r="C297" s="164" t="s">
        <v>102</v>
      </c>
      <c r="D297" s="164" t="s">
        <v>103</v>
      </c>
      <c r="E297" s="164" t="s">
        <v>104</v>
      </c>
      <c r="F297" s="164" t="s">
        <v>105</v>
      </c>
      <c r="G297" s="164" t="s">
        <v>106</v>
      </c>
      <c r="H297" s="164" t="s">
        <v>107</v>
      </c>
      <c r="I297" s="164" t="s">
        <v>108</v>
      </c>
      <c r="J297" s="164" t="s">
        <v>109</v>
      </c>
      <c r="K297" s="164" t="s">
        <v>110</v>
      </c>
      <c r="L297" s="164" t="s">
        <v>111</v>
      </c>
      <c r="M297" s="164" t="s">
        <v>112</v>
      </c>
      <c r="N297" s="164" t="s">
        <v>113</v>
      </c>
      <c r="O297" s="164" t="s">
        <v>114</v>
      </c>
      <c r="P297" s="164" t="s">
        <v>115</v>
      </c>
      <c r="Q297" s="164" t="s">
        <v>148</v>
      </c>
      <c r="R297" s="164" t="s">
        <v>228</v>
      </c>
      <c r="S297" s="164" t="s">
        <v>323</v>
      </c>
    </row>
    <row r="298" spans="1:19" ht="12.75">
      <c r="A298" s="166" t="s">
        <v>7</v>
      </c>
      <c r="B298" s="3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8"/>
    </row>
    <row r="299" spans="1:19" ht="12.75">
      <c r="A299" s="167" t="s">
        <v>234</v>
      </c>
      <c r="B299" s="168">
        <v>214746</v>
      </c>
      <c r="C299" s="168">
        <v>230841</v>
      </c>
      <c r="D299" s="168">
        <v>244324</v>
      </c>
      <c r="E299" s="168">
        <v>217657</v>
      </c>
      <c r="F299" s="168">
        <v>215722</v>
      </c>
      <c r="G299" s="168">
        <v>224283</v>
      </c>
      <c r="H299" s="168">
        <v>222231</v>
      </c>
      <c r="I299" s="168">
        <v>210858</v>
      </c>
      <c r="J299" s="168">
        <v>214439</v>
      </c>
      <c r="K299" s="168">
        <v>201453</v>
      </c>
      <c r="L299" s="168">
        <v>180214</v>
      </c>
      <c r="M299" s="168">
        <v>172586</v>
      </c>
      <c r="N299" s="168">
        <v>184321</v>
      </c>
      <c r="O299" s="168">
        <v>162770</v>
      </c>
      <c r="P299" s="168">
        <v>145985</v>
      </c>
      <c r="Q299" s="168">
        <v>138973</v>
      </c>
      <c r="R299" s="168">
        <v>131685</v>
      </c>
      <c r="S299" s="168">
        <v>112483</v>
      </c>
    </row>
    <row r="300" spans="1:19" ht="12.75">
      <c r="A300" s="167" t="s">
        <v>235</v>
      </c>
      <c r="B300" s="168">
        <v>1314</v>
      </c>
      <c r="C300" s="168">
        <v>1826</v>
      </c>
      <c r="D300" s="168">
        <v>1543</v>
      </c>
      <c r="E300" s="168">
        <v>1475</v>
      </c>
      <c r="F300" s="168">
        <v>1618</v>
      </c>
      <c r="G300" s="168">
        <v>1313</v>
      </c>
      <c r="H300" s="168">
        <v>1290</v>
      </c>
      <c r="I300" s="168">
        <v>1422</v>
      </c>
      <c r="J300" s="168">
        <v>2580</v>
      </c>
      <c r="K300" s="168">
        <v>1035</v>
      </c>
      <c r="L300" s="168">
        <v>797</v>
      </c>
      <c r="M300" s="168">
        <v>1664</v>
      </c>
      <c r="N300" s="168">
        <v>972</v>
      </c>
      <c r="O300" s="168">
        <v>1007</v>
      </c>
      <c r="P300" s="168">
        <v>1675</v>
      </c>
      <c r="Q300" s="168">
        <v>1740</v>
      </c>
      <c r="R300" s="168">
        <v>1377</v>
      </c>
      <c r="S300" s="168">
        <v>813</v>
      </c>
    </row>
    <row r="301" spans="1:19" ht="12.75">
      <c r="A301" s="167" t="s">
        <v>236</v>
      </c>
      <c r="B301" s="168">
        <v>1970</v>
      </c>
      <c r="C301" s="168">
        <v>1352</v>
      </c>
      <c r="D301" s="168">
        <v>1213</v>
      </c>
      <c r="E301" s="168">
        <v>1644</v>
      </c>
      <c r="F301" s="168">
        <v>1626</v>
      </c>
      <c r="G301" s="168">
        <v>1443</v>
      </c>
      <c r="H301" s="168">
        <v>1335</v>
      </c>
      <c r="I301" s="168">
        <v>1269</v>
      </c>
      <c r="J301" s="168">
        <v>905</v>
      </c>
      <c r="K301" s="168">
        <v>927</v>
      </c>
      <c r="L301" s="168">
        <v>661</v>
      </c>
      <c r="M301" s="168">
        <v>579</v>
      </c>
      <c r="N301" s="168">
        <v>830</v>
      </c>
      <c r="O301" s="168">
        <v>789</v>
      </c>
      <c r="P301" s="168">
        <v>822</v>
      </c>
      <c r="Q301" s="168">
        <v>606</v>
      </c>
      <c r="R301" s="168">
        <v>379</v>
      </c>
      <c r="S301" s="168">
        <v>568</v>
      </c>
    </row>
    <row r="302" spans="1:19" ht="12.75">
      <c r="A302" s="167" t="s">
        <v>237</v>
      </c>
      <c r="B302" s="168">
        <v>540</v>
      </c>
      <c r="C302" s="168">
        <v>531</v>
      </c>
      <c r="D302" s="168">
        <v>526</v>
      </c>
      <c r="E302" s="168">
        <v>374</v>
      </c>
      <c r="F302" s="168">
        <v>491</v>
      </c>
      <c r="G302" s="168">
        <v>594</v>
      </c>
      <c r="H302" s="168">
        <v>730</v>
      </c>
      <c r="I302" s="168">
        <v>630</v>
      </c>
      <c r="J302" s="168">
        <v>616</v>
      </c>
      <c r="K302" s="168">
        <v>427</v>
      </c>
      <c r="L302" s="168">
        <v>372</v>
      </c>
      <c r="M302" s="168">
        <v>386</v>
      </c>
      <c r="N302" s="168">
        <v>384</v>
      </c>
      <c r="O302" s="168">
        <v>368</v>
      </c>
      <c r="P302" s="168">
        <v>348</v>
      </c>
      <c r="Q302" s="168">
        <v>326</v>
      </c>
      <c r="R302" s="168">
        <v>258</v>
      </c>
      <c r="S302" s="168">
        <v>115</v>
      </c>
    </row>
    <row r="303" spans="1:19" ht="12.75">
      <c r="A303" s="167" t="s">
        <v>238</v>
      </c>
      <c r="B303" s="168">
        <v>832</v>
      </c>
      <c r="C303" s="168">
        <v>1058</v>
      </c>
      <c r="D303" s="168">
        <v>1083</v>
      </c>
      <c r="E303" s="168">
        <v>940</v>
      </c>
      <c r="F303" s="168">
        <v>2446</v>
      </c>
      <c r="G303" s="168">
        <v>3340</v>
      </c>
      <c r="H303" s="168">
        <v>5570</v>
      </c>
      <c r="I303" s="168">
        <v>5243</v>
      </c>
      <c r="J303" s="168">
        <v>4778</v>
      </c>
      <c r="K303" s="168">
        <v>4675</v>
      </c>
      <c r="L303" s="168">
        <v>4246</v>
      </c>
      <c r="M303" s="168">
        <v>3991</v>
      </c>
      <c r="N303" s="168">
        <v>3822</v>
      </c>
      <c r="O303" s="168">
        <v>2135</v>
      </c>
      <c r="P303" s="168">
        <v>1439</v>
      </c>
      <c r="Q303" s="168">
        <v>1221</v>
      </c>
      <c r="R303" s="168">
        <v>1450</v>
      </c>
      <c r="S303" s="168">
        <v>1106</v>
      </c>
    </row>
    <row r="304" spans="1:19" ht="12.75">
      <c r="A304" s="167" t="s">
        <v>272</v>
      </c>
      <c r="B304" s="168">
        <v>10851</v>
      </c>
      <c r="C304" s="168">
        <v>14761</v>
      </c>
      <c r="D304" s="168">
        <v>13218</v>
      </c>
      <c r="E304" s="168">
        <v>10091</v>
      </c>
      <c r="F304" s="168">
        <v>8774</v>
      </c>
      <c r="G304" s="168">
        <v>8983</v>
      </c>
      <c r="H304" s="168">
        <v>7966</v>
      </c>
      <c r="I304" s="168">
        <v>6866</v>
      </c>
      <c r="J304" s="168">
        <v>6376</v>
      </c>
      <c r="K304" s="168">
        <v>5845</v>
      </c>
      <c r="L304" s="168">
        <v>4785</v>
      </c>
      <c r="M304" s="168">
        <v>4773</v>
      </c>
      <c r="N304" s="168">
        <v>4342</v>
      </c>
      <c r="O304" s="168">
        <v>4712</v>
      </c>
      <c r="P304" s="168">
        <v>10140</v>
      </c>
      <c r="Q304" s="168">
        <v>10583</v>
      </c>
      <c r="R304" s="168">
        <v>9549</v>
      </c>
      <c r="S304" s="168">
        <v>11269</v>
      </c>
    </row>
    <row r="305" spans="1:19" ht="12.75">
      <c r="A305" s="167" t="s">
        <v>239</v>
      </c>
      <c r="B305" s="168">
        <v>1440</v>
      </c>
      <c r="C305" s="168">
        <v>1271</v>
      </c>
      <c r="D305" s="168">
        <v>529</v>
      </c>
      <c r="E305" s="168">
        <v>620</v>
      </c>
      <c r="F305" s="168">
        <v>130</v>
      </c>
      <c r="G305" s="168">
        <v>103</v>
      </c>
      <c r="H305" s="168">
        <v>100</v>
      </c>
      <c r="I305" s="168">
        <v>178</v>
      </c>
      <c r="J305" s="168">
        <v>259</v>
      </c>
      <c r="K305" s="168">
        <v>297</v>
      </c>
      <c r="L305" s="168">
        <v>57</v>
      </c>
      <c r="M305" s="168">
        <v>41</v>
      </c>
      <c r="N305" s="168">
        <v>29</v>
      </c>
      <c r="O305" s="168">
        <v>43</v>
      </c>
      <c r="P305" s="168">
        <v>36</v>
      </c>
      <c r="Q305" s="168">
        <v>32</v>
      </c>
      <c r="R305" s="168">
        <v>30</v>
      </c>
      <c r="S305" s="168">
        <v>34</v>
      </c>
    </row>
    <row r="306" spans="1:19" ht="12.75">
      <c r="A306" s="167" t="s">
        <v>240</v>
      </c>
      <c r="B306" s="168">
        <v>1434</v>
      </c>
      <c r="C306" s="168">
        <v>2439</v>
      </c>
      <c r="D306" s="168">
        <v>2486</v>
      </c>
      <c r="E306" s="168">
        <v>2353</v>
      </c>
      <c r="F306" s="168">
        <v>2851</v>
      </c>
      <c r="G306" s="168">
        <v>2701</v>
      </c>
      <c r="H306" s="168">
        <v>2702</v>
      </c>
      <c r="I306" s="168">
        <v>3480</v>
      </c>
      <c r="J306" s="168">
        <v>4864</v>
      </c>
      <c r="K306" s="168">
        <v>6189</v>
      </c>
      <c r="L306" s="168">
        <v>4663</v>
      </c>
      <c r="M306" s="168">
        <v>5228</v>
      </c>
      <c r="N306" s="168">
        <v>3751</v>
      </c>
      <c r="O306" s="168">
        <v>2476</v>
      </c>
      <c r="P306" s="168">
        <v>3234</v>
      </c>
      <c r="Q306" s="168">
        <v>3340</v>
      </c>
      <c r="R306" s="168">
        <v>2712</v>
      </c>
      <c r="S306" s="168">
        <v>1983</v>
      </c>
    </row>
    <row r="307" spans="1:19" ht="12.75">
      <c r="A307" s="167" t="s">
        <v>241</v>
      </c>
      <c r="B307" s="168">
        <v>7740</v>
      </c>
      <c r="C307" s="168">
        <v>8847</v>
      </c>
      <c r="D307" s="168">
        <v>8186</v>
      </c>
      <c r="E307" s="168">
        <v>7837</v>
      </c>
      <c r="F307" s="168">
        <v>8011</v>
      </c>
      <c r="G307" s="168">
        <v>8860</v>
      </c>
      <c r="H307" s="168">
        <v>8534</v>
      </c>
      <c r="I307" s="168">
        <v>8299</v>
      </c>
      <c r="J307" s="168">
        <v>8078</v>
      </c>
      <c r="K307" s="168">
        <v>8157</v>
      </c>
      <c r="L307" s="168">
        <v>8885</v>
      </c>
      <c r="M307" s="168">
        <v>8477</v>
      </c>
      <c r="N307" s="168">
        <v>8633</v>
      </c>
      <c r="O307" s="168">
        <v>8707</v>
      </c>
      <c r="P307" s="168">
        <v>8385</v>
      </c>
      <c r="Q307" s="168">
        <v>9207</v>
      </c>
      <c r="R307" s="168">
        <v>9601</v>
      </c>
      <c r="S307" s="168">
        <v>9643</v>
      </c>
    </row>
    <row r="308" spans="1:19" ht="12.75">
      <c r="A308" s="167" t="s">
        <v>242</v>
      </c>
      <c r="B308" s="168">
        <v>8604</v>
      </c>
      <c r="C308" s="168">
        <v>10156</v>
      </c>
      <c r="D308" s="168">
        <v>14329</v>
      </c>
      <c r="E308" s="168">
        <v>9544</v>
      </c>
      <c r="F308" s="168">
        <v>10509</v>
      </c>
      <c r="G308" s="168">
        <v>14623</v>
      </c>
      <c r="H308" s="168">
        <v>13920</v>
      </c>
      <c r="I308" s="168">
        <v>14103</v>
      </c>
      <c r="J308" s="168">
        <v>17499</v>
      </c>
      <c r="K308" s="168">
        <v>24445</v>
      </c>
      <c r="L308" s="168">
        <v>22640</v>
      </c>
      <c r="M308" s="168">
        <v>24596</v>
      </c>
      <c r="N308" s="168">
        <v>28593</v>
      </c>
      <c r="O308" s="168">
        <v>24002</v>
      </c>
      <c r="P308" s="168">
        <v>23839</v>
      </c>
      <c r="Q308" s="168">
        <v>24420</v>
      </c>
      <c r="R308" s="168">
        <v>23829</v>
      </c>
      <c r="S308" s="168">
        <v>18508</v>
      </c>
    </row>
    <row r="309" spans="1:19" ht="12.75">
      <c r="A309" s="167" t="s">
        <v>243</v>
      </c>
      <c r="B309" s="168">
        <v>8668</v>
      </c>
      <c r="C309" s="168">
        <v>14084</v>
      </c>
      <c r="D309" s="168">
        <v>9319</v>
      </c>
      <c r="E309" s="168">
        <v>6091</v>
      </c>
      <c r="F309" s="168">
        <v>5617</v>
      </c>
      <c r="G309" s="168">
        <v>7749</v>
      </c>
      <c r="H309" s="168">
        <v>7790</v>
      </c>
      <c r="I309" s="168">
        <v>7727</v>
      </c>
      <c r="J309" s="168">
        <v>11651</v>
      </c>
      <c r="K309" s="168">
        <v>9952</v>
      </c>
      <c r="L309" s="168">
        <v>7165</v>
      </c>
      <c r="M309" s="168">
        <v>5958</v>
      </c>
      <c r="N309" s="168">
        <v>5767</v>
      </c>
      <c r="O309" s="168">
        <v>7096</v>
      </c>
      <c r="P309" s="168">
        <v>6528</v>
      </c>
      <c r="Q309" s="168">
        <v>7925</v>
      </c>
      <c r="R309" s="168">
        <v>7133</v>
      </c>
      <c r="S309" s="168">
        <v>6163</v>
      </c>
    </row>
    <row r="310" spans="1:19" ht="12.75">
      <c r="A310" s="167" t="s">
        <v>244</v>
      </c>
      <c r="B310" s="168">
        <v>102710</v>
      </c>
      <c r="C310" s="168">
        <v>104287</v>
      </c>
      <c r="D310" s="168">
        <v>116020</v>
      </c>
      <c r="E310" s="168">
        <v>113919</v>
      </c>
      <c r="F310" s="168">
        <v>116309</v>
      </c>
      <c r="G310" s="168">
        <v>120800</v>
      </c>
      <c r="H310" s="168">
        <v>117088</v>
      </c>
      <c r="I310" s="168">
        <v>113312</v>
      </c>
      <c r="J310" s="168">
        <v>107305</v>
      </c>
      <c r="K310" s="168">
        <v>91379</v>
      </c>
      <c r="L310" s="168">
        <v>85878</v>
      </c>
      <c r="M310" s="168">
        <v>75008</v>
      </c>
      <c r="N310" s="168">
        <v>87767</v>
      </c>
      <c r="O310" s="168">
        <v>75986</v>
      </c>
      <c r="P310" s="168">
        <v>58889</v>
      </c>
      <c r="Q310" s="168">
        <v>47124</v>
      </c>
      <c r="R310" s="168">
        <v>45875</v>
      </c>
      <c r="S310" s="168">
        <v>35409</v>
      </c>
    </row>
    <row r="311" spans="1:19" ht="12.75">
      <c r="A311" s="167" t="s">
        <v>245</v>
      </c>
      <c r="B311" s="168">
        <v>1974</v>
      </c>
      <c r="C311" s="168">
        <v>2077</v>
      </c>
      <c r="D311" s="168">
        <v>2404</v>
      </c>
      <c r="E311" s="168">
        <v>2581</v>
      </c>
      <c r="F311" s="168">
        <v>2681</v>
      </c>
      <c r="G311" s="168">
        <v>2473</v>
      </c>
      <c r="H311" s="168">
        <v>2592</v>
      </c>
      <c r="I311" s="168">
        <v>2711</v>
      </c>
      <c r="J311" s="168">
        <v>2954</v>
      </c>
      <c r="K311" s="168">
        <v>3139</v>
      </c>
      <c r="L311" s="168">
        <v>3370</v>
      </c>
      <c r="M311" s="168">
        <v>3551</v>
      </c>
      <c r="N311" s="168">
        <v>3785</v>
      </c>
      <c r="O311" s="168">
        <v>4052</v>
      </c>
      <c r="P311" s="168">
        <v>4200</v>
      </c>
      <c r="Q311" s="168">
        <v>4376</v>
      </c>
      <c r="R311" s="168">
        <v>4651</v>
      </c>
      <c r="S311" s="168">
        <v>4869</v>
      </c>
    </row>
    <row r="312" spans="1:19" ht="12.75">
      <c r="A312" s="167" t="s">
        <v>246</v>
      </c>
      <c r="B312" s="168">
        <v>357</v>
      </c>
      <c r="C312" s="168">
        <v>499</v>
      </c>
      <c r="D312" s="168">
        <v>97</v>
      </c>
      <c r="E312" s="168">
        <v>409</v>
      </c>
      <c r="F312" s="168">
        <v>745</v>
      </c>
      <c r="G312" s="168">
        <v>418</v>
      </c>
      <c r="H312" s="168">
        <v>644</v>
      </c>
      <c r="I312" s="168">
        <v>201</v>
      </c>
      <c r="J312" s="168">
        <v>305</v>
      </c>
      <c r="K312" s="168">
        <v>358</v>
      </c>
      <c r="L312" s="168">
        <v>107</v>
      </c>
      <c r="M312" s="168">
        <v>95</v>
      </c>
      <c r="N312" s="168">
        <v>139</v>
      </c>
      <c r="O312" s="168">
        <v>82</v>
      </c>
      <c r="P312" s="168">
        <v>60</v>
      </c>
      <c r="Q312" s="168">
        <v>6</v>
      </c>
      <c r="R312" s="168">
        <v>5</v>
      </c>
      <c r="S312" s="168">
        <v>17</v>
      </c>
    </row>
    <row r="313" spans="1:19" ht="12.75">
      <c r="A313" s="167" t="s">
        <v>247</v>
      </c>
      <c r="B313" s="168">
        <v>4150</v>
      </c>
      <c r="C313" s="168">
        <v>5701</v>
      </c>
      <c r="D313" s="168">
        <v>2321</v>
      </c>
      <c r="E313" s="168">
        <v>998</v>
      </c>
      <c r="F313" s="168">
        <v>1244</v>
      </c>
      <c r="G313" s="168">
        <v>1068</v>
      </c>
      <c r="H313" s="168">
        <v>1284</v>
      </c>
      <c r="I313" s="168">
        <v>1539</v>
      </c>
      <c r="J313" s="168">
        <v>2852</v>
      </c>
      <c r="K313" s="168">
        <v>1753</v>
      </c>
      <c r="L313" s="168">
        <v>655</v>
      </c>
      <c r="M313" s="168">
        <v>720</v>
      </c>
      <c r="N313" s="168">
        <v>547</v>
      </c>
      <c r="O313" s="168">
        <v>327</v>
      </c>
      <c r="P313" s="168">
        <v>361</v>
      </c>
      <c r="Q313" s="168">
        <v>401</v>
      </c>
      <c r="R313" s="168">
        <v>329</v>
      </c>
      <c r="S313" s="168">
        <v>408</v>
      </c>
    </row>
    <row r="314" spans="1:19" ht="12.75">
      <c r="A314" s="167" t="s">
        <v>273</v>
      </c>
      <c r="B314" s="168">
        <v>29</v>
      </c>
      <c r="C314" s="168">
        <v>26</v>
      </c>
      <c r="D314" s="168">
        <v>56</v>
      </c>
      <c r="E314" s="168">
        <v>38</v>
      </c>
      <c r="F314" s="168">
        <v>14</v>
      </c>
      <c r="G314" s="168">
        <v>6</v>
      </c>
      <c r="H314" s="168">
        <v>16</v>
      </c>
      <c r="I314" s="168">
        <v>13</v>
      </c>
      <c r="J314" s="168">
        <v>0</v>
      </c>
      <c r="K314" s="168">
        <v>0</v>
      </c>
      <c r="L314" s="168">
        <v>0</v>
      </c>
      <c r="M314" s="168">
        <v>0</v>
      </c>
      <c r="N314" s="168">
        <v>0</v>
      </c>
      <c r="O314" s="168">
        <v>0</v>
      </c>
      <c r="P314" s="168">
        <v>0</v>
      </c>
      <c r="Q314" s="168">
        <v>0</v>
      </c>
      <c r="R314" s="168">
        <v>0</v>
      </c>
      <c r="S314" s="168">
        <v>0</v>
      </c>
    </row>
    <row r="315" spans="1:19" ht="12.75">
      <c r="A315" s="167" t="s">
        <v>248</v>
      </c>
      <c r="B315" s="168">
        <v>1351</v>
      </c>
      <c r="C315" s="168">
        <v>2827</v>
      </c>
      <c r="D315" s="168">
        <v>3992</v>
      </c>
      <c r="E315" s="168">
        <v>5622</v>
      </c>
      <c r="F315" s="168">
        <v>5523</v>
      </c>
      <c r="G315" s="168">
        <v>5284</v>
      </c>
      <c r="H315" s="168">
        <v>4512</v>
      </c>
      <c r="I315" s="168">
        <v>5861</v>
      </c>
      <c r="J315" s="168">
        <v>5963</v>
      </c>
      <c r="K315" s="168">
        <v>5306</v>
      </c>
      <c r="L315" s="168">
        <v>4404</v>
      </c>
      <c r="M315" s="168">
        <v>4193</v>
      </c>
      <c r="N315" s="168">
        <v>2137</v>
      </c>
      <c r="O315" s="168">
        <v>1626</v>
      </c>
      <c r="P315" s="168">
        <v>773</v>
      </c>
      <c r="Q315" s="168">
        <v>455</v>
      </c>
      <c r="R315" s="168">
        <v>521</v>
      </c>
      <c r="S315" s="168">
        <v>535</v>
      </c>
    </row>
    <row r="316" spans="1:19" ht="12.75">
      <c r="A316" s="167" t="s">
        <v>249</v>
      </c>
      <c r="B316" s="168">
        <v>485</v>
      </c>
      <c r="C316" s="168">
        <v>829</v>
      </c>
      <c r="D316" s="168">
        <v>930</v>
      </c>
      <c r="E316" s="168">
        <v>900</v>
      </c>
      <c r="F316" s="168">
        <v>1182</v>
      </c>
      <c r="G316" s="168">
        <v>1542</v>
      </c>
      <c r="H316" s="168">
        <v>1658</v>
      </c>
      <c r="I316" s="168">
        <v>1686</v>
      </c>
      <c r="J316" s="168">
        <v>1721</v>
      </c>
      <c r="K316" s="168">
        <v>1792</v>
      </c>
      <c r="L316" s="168">
        <v>1917</v>
      </c>
      <c r="M316" s="168">
        <v>1987</v>
      </c>
      <c r="N316" s="168">
        <v>2052</v>
      </c>
      <c r="O316" s="168">
        <v>2236</v>
      </c>
      <c r="P316" s="168">
        <v>2216</v>
      </c>
      <c r="Q316" s="168">
        <v>2240</v>
      </c>
      <c r="R316" s="168">
        <v>2296</v>
      </c>
      <c r="S316" s="168">
        <v>2296</v>
      </c>
    </row>
    <row r="317" spans="1:19" ht="12.75">
      <c r="A317" s="167" t="s">
        <v>250</v>
      </c>
      <c r="B317" s="168">
        <v>3089</v>
      </c>
      <c r="C317" s="168">
        <v>3381</v>
      </c>
      <c r="D317" s="168">
        <v>3252</v>
      </c>
      <c r="E317" s="168">
        <v>3066</v>
      </c>
      <c r="F317" s="168">
        <v>3081</v>
      </c>
      <c r="G317" s="168">
        <v>3869</v>
      </c>
      <c r="H317" s="168">
        <v>3910</v>
      </c>
      <c r="I317" s="168">
        <v>3619</v>
      </c>
      <c r="J317" s="168">
        <v>3528</v>
      </c>
      <c r="K317" s="168">
        <v>6565</v>
      </c>
      <c r="L317" s="168">
        <v>3131</v>
      </c>
      <c r="M317" s="168">
        <v>3112</v>
      </c>
      <c r="N317" s="168">
        <v>2819</v>
      </c>
      <c r="O317" s="168">
        <v>2858</v>
      </c>
      <c r="P317" s="168">
        <v>2824</v>
      </c>
      <c r="Q317" s="168">
        <v>2262</v>
      </c>
      <c r="R317" s="168">
        <v>2095</v>
      </c>
      <c r="S317" s="168">
        <v>2219</v>
      </c>
    </row>
    <row r="318" spans="1:19" ht="12.75">
      <c r="A318" s="167" t="s">
        <v>251</v>
      </c>
      <c r="B318" s="168">
        <v>1881</v>
      </c>
      <c r="C318" s="168">
        <v>2230</v>
      </c>
      <c r="D318" s="168">
        <v>1989</v>
      </c>
      <c r="E318" s="168">
        <v>2732</v>
      </c>
      <c r="F318" s="168">
        <v>2605</v>
      </c>
      <c r="G318" s="168">
        <v>2117</v>
      </c>
      <c r="H318" s="168">
        <v>1930</v>
      </c>
      <c r="I318" s="168">
        <v>2391</v>
      </c>
      <c r="J318" s="168">
        <v>2785</v>
      </c>
      <c r="K318" s="168">
        <v>2425</v>
      </c>
      <c r="L318" s="168">
        <v>1703</v>
      </c>
      <c r="M318" s="168">
        <v>1891</v>
      </c>
      <c r="N318" s="168">
        <v>1332</v>
      </c>
      <c r="O318" s="168">
        <v>1860</v>
      </c>
      <c r="P318" s="168">
        <v>1818</v>
      </c>
      <c r="Q318" s="168">
        <v>1641</v>
      </c>
      <c r="R318" s="168">
        <v>1642</v>
      </c>
      <c r="S318" s="168">
        <v>1280</v>
      </c>
    </row>
    <row r="319" spans="1:19" ht="12.75">
      <c r="A319" s="167" t="s">
        <v>252</v>
      </c>
      <c r="B319" s="168">
        <v>1566</v>
      </c>
      <c r="C319" s="168">
        <v>1539</v>
      </c>
      <c r="D319" s="168">
        <v>1454</v>
      </c>
      <c r="E319" s="168">
        <v>1570</v>
      </c>
      <c r="F319" s="168">
        <v>1678</v>
      </c>
      <c r="G319" s="168">
        <v>1515</v>
      </c>
      <c r="H319" s="168">
        <v>1772</v>
      </c>
      <c r="I319" s="168">
        <v>1901</v>
      </c>
      <c r="J319" s="168">
        <v>1902</v>
      </c>
      <c r="K319" s="168">
        <v>1891</v>
      </c>
      <c r="L319" s="168">
        <v>1916</v>
      </c>
      <c r="M319" s="168">
        <v>2398</v>
      </c>
      <c r="N319" s="168">
        <v>2376</v>
      </c>
      <c r="O319" s="168">
        <v>2456</v>
      </c>
      <c r="P319" s="168">
        <v>2507</v>
      </c>
      <c r="Q319" s="168">
        <v>2385</v>
      </c>
      <c r="R319" s="168">
        <v>2441</v>
      </c>
      <c r="S319" s="168">
        <v>2304</v>
      </c>
    </row>
    <row r="320" spans="1:19" ht="12.75">
      <c r="A320" s="167" t="s">
        <v>253</v>
      </c>
      <c r="B320" s="168">
        <v>9399</v>
      </c>
      <c r="C320" s="168">
        <v>10070</v>
      </c>
      <c r="D320" s="168">
        <v>13866</v>
      </c>
      <c r="E320" s="168">
        <v>10094</v>
      </c>
      <c r="F320" s="168">
        <v>8048</v>
      </c>
      <c r="G320" s="168">
        <v>10308</v>
      </c>
      <c r="H320" s="168">
        <v>6040</v>
      </c>
      <c r="I320" s="168">
        <v>6776</v>
      </c>
      <c r="J320" s="168">
        <v>10687</v>
      </c>
      <c r="K320" s="168">
        <v>11009</v>
      </c>
      <c r="L320" s="168">
        <v>8421</v>
      </c>
      <c r="M320" s="168">
        <v>9338</v>
      </c>
      <c r="N320" s="168">
        <v>11407</v>
      </c>
      <c r="O320" s="168">
        <v>6162</v>
      </c>
      <c r="P320" s="168">
        <v>5698</v>
      </c>
      <c r="Q320" s="168">
        <v>8791</v>
      </c>
      <c r="R320" s="168">
        <v>5247</v>
      </c>
      <c r="S320" s="168">
        <v>4870</v>
      </c>
    </row>
    <row r="321" spans="1:19" ht="12.75">
      <c r="A321" s="167" t="s">
        <v>254</v>
      </c>
      <c r="B321" s="168">
        <v>6404</v>
      </c>
      <c r="C321" s="168">
        <v>5668</v>
      </c>
      <c r="D321" s="168">
        <v>5397</v>
      </c>
      <c r="E321" s="168">
        <v>5434</v>
      </c>
      <c r="F321" s="168">
        <v>5786</v>
      </c>
      <c r="G321" s="168">
        <v>5799</v>
      </c>
      <c r="H321" s="168">
        <v>6703</v>
      </c>
      <c r="I321" s="168">
        <v>6863</v>
      </c>
      <c r="J321" s="168">
        <v>4140</v>
      </c>
      <c r="K321" s="168">
        <v>3855</v>
      </c>
      <c r="L321" s="168">
        <v>3399</v>
      </c>
      <c r="M321" s="168">
        <v>5405</v>
      </c>
      <c r="N321" s="168">
        <v>3578</v>
      </c>
      <c r="O321" s="168">
        <v>3633</v>
      </c>
      <c r="P321" s="168">
        <v>2199</v>
      </c>
      <c r="Q321" s="168">
        <v>1894</v>
      </c>
      <c r="R321" s="168">
        <v>1606</v>
      </c>
      <c r="S321" s="168">
        <v>1096</v>
      </c>
    </row>
    <row r="322" spans="1:19" ht="12.75">
      <c r="A322" s="167" t="s">
        <v>255</v>
      </c>
      <c r="B322" s="168">
        <v>568</v>
      </c>
      <c r="C322" s="168">
        <v>248</v>
      </c>
      <c r="D322" s="168">
        <v>307</v>
      </c>
      <c r="E322" s="168">
        <v>259</v>
      </c>
      <c r="F322" s="168">
        <v>269</v>
      </c>
      <c r="G322" s="168">
        <v>261</v>
      </c>
      <c r="H322" s="168">
        <v>261</v>
      </c>
      <c r="I322" s="168">
        <v>345</v>
      </c>
      <c r="J322" s="168">
        <v>140</v>
      </c>
      <c r="K322" s="168">
        <v>142</v>
      </c>
      <c r="L322" s="168">
        <v>55</v>
      </c>
      <c r="M322" s="168">
        <v>126</v>
      </c>
      <c r="N322" s="168">
        <v>66</v>
      </c>
      <c r="O322" s="168">
        <v>50</v>
      </c>
      <c r="P322" s="168">
        <v>43</v>
      </c>
      <c r="Q322" s="168">
        <v>42</v>
      </c>
      <c r="R322" s="168">
        <v>52</v>
      </c>
      <c r="S322" s="168">
        <v>29</v>
      </c>
    </row>
    <row r="323" spans="1:19" ht="12.75">
      <c r="A323" s="167" t="s">
        <v>256</v>
      </c>
      <c r="B323" s="168">
        <v>806</v>
      </c>
      <c r="C323" s="168">
        <v>1640</v>
      </c>
      <c r="D323" s="168">
        <v>1630</v>
      </c>
      <c r="E323" s="168">
        <v>1558</v>
      </c>
      <c r="F323" s="168">
        <v>958</v>
      </c>
      <c r="G323" s="168">
        <v>1240</v>
      </c>
      <c r="H323" s="168">
        <v>1219</v>
      </c>
      <c r="I323" s="168">
        <v>1216</v>
      </c>
      <c r="J323" s="168">
        <v>1231</v>
      </c>
      <c r="K323" s="168">
        <v>338</v>
      </c>
      <c r="L323" s="168">
        <v>202</v>
      </c>
      <c r="M323" s="168">
        <v>690</v>
      </c>
      <c r="N323" s="168">
        <v>704</v>
      </c>
      <c r="O323" s="168">
        <v>708</v>
      </c>
      <c r="P323" s="168">
        <v>737</v>
      </c>
      <c r="Q323" s="168">
        <v>741</v>
      </c>
      <c r="R323" s="168">
        <v>722</v>
      </c>
      <c r="S323" s="168">
        <v>710</v>
      </c>
    </row>
    <row r="324" spans="1:19" ht="12.75">
      <c r="A324" s="167" t="s">
        <v>257</v>
      </c>
      <c r="B324" s="168">
        <v>1681</v>
      </c>
      <c r="C324" s="168">
        <v>1069</v>
      </c>
      <c r="D324" s="168">
        <v>1402</v>
      </c>
      <c r="E324" s="168">
        <v>1402</v>
      </c>
      <c r="F324" s="168">
        <v>1712</v>
      </c>
      <c r="G324" s="168">
        <v>1447</v>
      </c>
      <c r="H324" s="168">
        <v>1571</v>
      </c>
      <c r="I324" s="168">
        <v>1320</v>
      </c>
      <c r="J324" s="168">
        <v>1567</v>
      </c>
      <c r="K324" s="168">
        <v>773</v>
      </c>
      <c r="L324" s="168">
        <v>610</v>
      </c>
      <c r="M324" s="168">
        <v>652</v>
      </c>
      <c r="N324" s="168">
        <v>601</v>
      </c>
      <c r="O324" s="168">
        <v>934</v>
      </c>
      <c r="P324" s="168">
        <v>615</v>
      </c>
      <c r="Q324" s="168">
        <v>497</v>
      </c>
      <c r="R324" s="168">
        <v>483</v>
      </c>
      <c r="S324" s="168">
        <v>468</v>
      </c>
    </row>
    <row r="325" spans="1:19" ht="12.75">
      <c r="A325" s="167" t="s">
        <v>258</v>
      </c>
      <c r="B325" s="168">
        <v>1200</v>
      </c>
      <c r="C325" s="168">
        <v>2080</v>
      </c>
      <c r="D325" s="168">
        <v>2630</v>
      </c>
      <c r="E325" s="168">
        <v>3103</v>
      </c>
      <c r="F325" s="168">
        <v>4130</v>
      </c>
      <c r="G325" s="168">
        <v>3947</v>
      </c>
      <c r="H325" s="168">
        <v>7222</v>
      </c>
      <c r="I325" s="168">
        <v>3831</v>
      </c>
      <c r="J325" s="168">
        <v>3264</v>
      </c>
      <c r="K325" s="168">
        <v>3094</v>
      </c>
      <c r="L325" s="168">
        <v>1729</v>
      </c>
      <c r="M325" s="168">
        <v>2475</v>
      </c>
      <c r="N325" s="168">
        <v>3089</v>
      </c>
      <c r="O325" s="168">
        <v>3871</v>
      </c>
      <c r="P325" s="168">
        <v>1955</v>
      </c>
      <c r="Q325" s="168">
        <v>1379</v>
      </c>
      <c r="R325" s="168">
        <v>1669</v>
      </c>
      <c r="S325" s="168">
        <v>1079</v>
      </c>
    </row>
    <row r="326" spans="1:19" ht="12.75">
      <c r="A326" s="167" t="s">
        <v>259</v>
      </c>
      <c r="B326" s="168">
        <v>33703</v>
      </c>
      <c r="C326" s="168">
        <v>30345</v>
      </c>
      <c r="D326" s="168">
        <v>34145</v>
      </c>
      <c r="E326" s="168">
        <v>23003</v>
      </c>
      <c r="F326" s="168">
        <v>17684</v>
      </c>
      <c r="G326" s="168">
        <v>12480</v>
      </c>
      <c r="H326" s="168">
        <v>13872</v>
      </c>
      <c r="I326" s="168">
        <v>8056</v>
      </c>
      <c r="J326" s="168">
        <v>6489</v>
      </c>
      <c r="K326" s="168">
        <v>5685</v>
      </c>
      <c r="L326" s="168">
        <v>8446</v>
      </c>
      <c r="M326" s="168">
        <v>5252</v>
      </c>
      <c r="N326" s="168">
        <v>4799</v>
      </c>
      <c r="O326" s="168">
        <v>4594</v>
      </c>
      <c r="P326" s="168">
        <v>4644</v>
      </c>
      <c r="Q326" s="168">
        <v>5339</v>
      </c>
      <c r="R326" s="168">
        <v>5733</v>
      </c>
      <c r="S326" s="168">
        <v>4692</v>
      </c>
    </row>
    <row r="327" spans="1:19" ht="12.75">
      <c r="A327" s="167" t="s">
        <v>260</v>
      </c>
      <c r="B327" s="168">
        <v>3942</v>
      </c>
      <c r="C327" s="168">
        <v>3294</v>
      </c>
      <c r="D327" s="168">
        <v>5273</v>
      </c>
      <c r="E327" s="168">
        <v>5174</v>
      </c>
      <c r="F327" s="168">
        <v>5548</v>
      </c>
      <c r="G327" s="168">
        <v>5772</v>
      </c>
      <c r="H327" s="168">
        <v>6540</v>
      </c>
      <c r="I327" s="168">
        <v>7157</v>
      </c>
      <c r="J327" s="168">
        <v>7923</v>
      </c>
      <c r="K327" s="168">
        <v>8079</v>
      </c>
      <c r="L327" s="168">
        <v>9311</v>
      </c>
      <c r="M327" s="168">
        <v>10367</v>
      </c>
      <c r="N327" s="168">
        <v>10744</v>
      </c>
      <c r="O327" s="168">
        <v>9197</v>
      </c>
      <c r="P327" s="168">
        <v>7670</v>
      </c>
      <c r="Q327" s="168">
        <v>5483</v>
      </c>
      <c r="R327" s="168">
        <v>4340</v>
      </c>
      <c r="S327" s="168">
        <v>6526</v>
      </c>
    </row>
    <row r="328" spans="1:19" ht="12.75">
      <c r="A328" s="167" t="s">
        <v>261</v>
      </c>
      <c r="B328" s="168">
        <v>6</v>
      </c>
      <c r="C328" s="168">
        <v>7</v>
      </c>
      <c r="D328" s="168">
        <v>6</v>
      </c>
      <c r="E328" s="168">
        <v>5</v>
      </c>
      <c r="F328" s="168">
        <v>5</v>
      </c>
      <c r="G328" s="168">
        <v>9</v>
      </c>
      <c r="H328" s="168">
        <v>5</v>
      </c>
      <c r="I328" s="168">
        <v>4</v>
      </c>
      <c r="J328" s="168">
        <v>5</v>
      </c>
      <c r="K328" s="168">
        <v>5</v>
      </c>
      <c r="L328" s="168">
        <v>5</v>
      </c>
      <c r="M328" s="168">
        <v>4</v>
      </c>
      <c r="N328" s="168">
        <v>6</v>
      </c>
      <c r="O328" s="168">
        <v>0</v>
      </c>
      <c r="P328" s="168">
        <v>4</v>
      </c>
      <c r="Q328" s="168">
        <v>5</v>
      </c>
      <c r="R328" s="168">
        <v>4</v>
      </c>
      <c r="S328" s="168">
        <v>4</v>
      </c>
    </row>
    <row r="329" spans="1:19" ht="12.75">
      <c r="A329" s="167" t="s">
        <v>262</v>
      </c>
      <c r="B329" s="168">
        <v>0</v>
      </c>
      <c r="C329" s="168">
        <v>0</v>
      </c>
      <c r="D329" s="168">
        <v>0</v>
      </c>
      <c r="E329" s="168">
        <v>0</v>
      </c>
      <c r="F329" s="168">
        <v>0</v>
      </c>
      <c r="G329" s="168">
        <v>0</v>
      </c>
      <c r="H329" s="168">
        <v>0</v>
      </c>
      <c r="I329" s="168">
        <v>8</v>
      </c>
      <c r="J329" s="168">
        <v>7</v>
      </c>
      <c r="K329" s="168">
        <v>10</v>
      </c>
      <c r="L329" s="168">
        <v>9</v>
      </c>
      <c r="M329" s="168">
        <v>9</v>
      </c>
      <c r="N329" s="168">
        <v>22</v>
      </c>
      <c r="O329" s="168">
        <v>31</v>
      </c>
      <c r="P329" s="168">
        <v>28</v>
      </c>
      <c r="Q329" s="168">
        <v>23</v>
      </c>
      <c r="R329" s="168">
        <v>29</v>
      </c>
      <c r="S329" s="168">
        <v>27</v>
      </c>
    </row>
    <row r="330" spans="1:19" ht="12.75">
      <c r="A330" s="167" t="s">
        <v>263</v>
      </c>
      <c r="B330" s="168">
        <v>385</v>
      </c>
      <c r="C330" s="168">
        <v>603</v>
      </c>
      <c r="D330" s="168">
        <v>735</v>
      </c>
      <c r="E330" s="168">
        <v>259</v>
      </c>
      <c r="F330" s="168">
        <v>308</v>
      </c>
      <c r="G330" s="168">
        <v>365</v>
      </c>
      <c r="H330" s="168">
        <v>311</v>
      </c>
      <c r="I330" s="168">
        <v>299</v>
      </c>
      <c r="J330" s="168">
        <v>678</v>
      </c>
      <c r="K330" s="168">
        <v>331</v>
      </c>
      <c r="L330" s="168">
        <v>229</v>
      </c>
      <c r="M330" s="168">
        <v>251</v>
      </c>
      <c r="N330" s="168">
        <v>234</v>
      </c>
      <c r="O330" s="168">
        <v>249</v>
      </c>
      <c r="P330" s="168">
        <v>210</v>
      </c>
      <c r="Q330" s="168">
        <v>191</v>
      </c>
      <c r="R330" s="168">
        <v>182</v>
      </c>
      <c r="S330" s="168">
        <v>186</v>
      </c>
    </row>
    <row r="331" spans="2:19" ht="12.75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</row>
    <row r="332" spans="2:19" ht="12.75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</row>
    <row r="333" spans="2:19" ht="12.75">
      <c r="B333" s="5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</row>
    <row r="334" spans="2:19" ht="12.75">
      <c r="B334" s="5" t="s">
        <v>1</v>
      </c>
      <c r="C334" s="107" t="s">
        <v>281</v>
      </c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</row>
    <row r="335" spans="2:19" ht="12.75">
      <c r="B335" s="5" t="s">
        <v>2</v>
      </c>
      <c r="C335" s="107" t="s">
        <v>232</v>
      </c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</row>
    <row r="336" spans="2:19" ht="12.75">
      <c r="B336" s="5" t="s">
        <v>4</v>
      </c>
      <c r="C336" s="107" t="s">
        <v>233</v>
      </c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</row>
    <row r="337" spans="2:19" ht="12.75"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12.75">
      <c r="A338" s="165" t="s">
        <v>6</v>
      </c>
      <c r="B338" s="164" t="s">
        <v>101</v>
      </c>
      <c r="C338" s="164" t="s">
        <v>102</v>
      </c>
      <c r="D338" s="164" t="s">
        <v>103</v>
      </c>
      <c r="E338" s="164" t="s">
        <v>104</v>
      </c>
      <c r="F338" s="164" t="s">
        <v>105</v>
      </c>
      <c r="G338" s="164" t="s">
        <v>106</v>
      </c>
      <c r="H338" s="164" t="s">
        <v>107</v>
      </c>
      <c r="I338" s="164" t="s">
        <v>108</v>
      </c>
      <c r="J338" s="164" t="s">
        <v>109</v>
      </c>
      <c r="K338" s="164" t="s">
        <v>110</v>
      </c>
      <c r="L338" s="164" t="s">
        <v>111</v>
      </c>
      <c r="M338" s="164" t="s">
        <v>112</v>
      </c>
      <c r="N338" s="164" t="s">
        <v>113</v>
      </c>
      <c r="O338" s="164" t="s">
        <v>114</v>
      </c>
      <c r="P338" s="164" t="s">
        <v>115</v>
      </c>
      <c r="Q338" s="164" t="s">
        <v>148</v>
      </c>
      <c r="R338" s="164" t="s">
        <v>228</v>
      </c>
      <c r="S338" s="164" t="s">
        <v>323</v>
      </c>
    </row>
    <row r="339" spans="1:19" ht="12.75">
      <c r="A339" s="166" t="s">
        <v>7</v>
      </c>
      <c r="B339" s="3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8"/>
    </row>
    <row r="340" spans="1:19" ht="12.75">
      <c r="A340" s="167" t="s">
        <v>234</v>
      </c>
      <c r="B340" s="168">
        <v>188333</v>
      </c>
      <c r="C340" s="168">
        <v>183746</v>
      </c>
      <c r="D340" s="168">
        <v>176392</v>
      </c>
      <c r="E340" s="168">
        <v>212627</v>
      </c>
      <c r="F340" s="168">
        <v>236079</v>
      </c>
      <c r="G340" s="168">
        <v>267157</v>
      </c>
      <c r="H340" s="168">
        <v>311530</v>
      </c>
      <c r="I340" s="168">
        <v>359183</v>
      </c>
      <c r="J340" s="168">
        <v>393493</v>
      </c>
      <c r="K340" s="168">
        <v>455743</v>
      </c>
      <c r="L340" s="168">
        <v>480628</v>
      </c>
      <c r="M340" s="168">
        <v>488646</v>
      </c>
      <c r="N340" s="168">
        <v>525534</v>
      </c>
      <c r="O340" s="168">
        <v>566824</v>
      </c>
      <c r="P340" s="168">
        <v>616041</v>
      </c>
      <c r="Q340" s="168">
        <v>660980</v>
      </c>
      <c r="R340" s="168">
        <v>681668</v>
      </c>
      <c r="S340" s="168">
        <v>725097</v>
      </c>
    </row>
    <row r="341" spans="1:19" ht="12.75">
      <c r="A341" s="167" t="s">
        <v>235</v>
      </c>
      <c r="B341" s="168">
        <v>5405</v>
      </c>
      <c r="C341" s="168">
        <v>6216</v>
      </c>
      <c r="D341" s="168">
        <v>6668</v>
      </c>
      <c r="E341" s="168">
        <v>6812</v>
      </c>
      <c r="F341" s="168">
        <v>8275</v>
      </c>
      <c r="G341" s="168">
        <v>10181</v>
      </c>
      <c r="H341" s="168">
        <v>11010</v>
      </c>
      <c r="I341" s="168">
        <v>11537</v>
      </c>
      <c r="J341" s="168">
        <v>15036</v>
      </c>
      <c r="K341" s="168">
        <v>19231</v>
      </c>
      <c r="L341" s="168">
        <v>15977</v>
      </c>
      <c r="M341" s="168">
        <v>15780</v>
      </c>
      <c r="N341" s="168">
        <v>17868</v>
      </c>
      <c r="O341" s="168">
        <v>21609</v>
      </c>
      <c r="P341" s="168">
        <v>21477</v>
      </c>
      <c r="Q341" s="168">
        <v>22849</v>
      </c>
      <c r="R341" s="168">
        <v>23022</v>
      </c>
      <c r="S341" s="168">
        <v>25384</v>
      </c>
    </row>
    <row r="342" spans="1:19" ht="12.75">
      <c r="A342" s="167" t="s">
        <v>236</v>
      </c>
      <c r="B342" s="168">
        <v>8700</v>
      </c>
      <c r="C342" s="168">
        <v>2885</v>
      </c>
      <c r="D342" s="168">
        <v>2766</v>
      </c>
      <c r="E342" s="168">
        <v>3040</v>
      </c>
      <c r="F342" s="168">
        <v>2556</v>
      </c>
      <c r="G342" s="168">
        <v>3210</v>
      </c>
      <c r="H342" s="168">
        <v>2983</v>
      </c>
      <c r="I342" s="168">
        <v>2439</v>
      </c>
      <c r="J342" s="168">
        <v>2013</v>
      </c>
      <c r="K342" s="168">
        <v>2010</v>
      </c>
      <c r="L342" s="168">
        <v>1912</v>
      </c>
      <c r="M342" s="168">
        <v>1908</v>
      </c>
      <c r="N342" s="168">
        <v>1539</v>
      </c>
      <c r="O342" s="168">
        <v>1762</v>
      </c>
      <c r="P342" s="168">
        <v>1494</v>
      </c>
      <c r="Q342" s="168">
        <v>1729</v>
      </c>
      <c r="R342" s="168">
        <v>2159</v>
      </c>
      <c r="S342" s="168">
        <v>2336</v>
      </c>
    </row>
    <row r="343" spans="1:19" ht="12.75">
      <c r="A343" s="167" t="s">
        <v>237</v>
      </c>
      <c r="B343" s="168">
        <v>391</v>
      </c>
      <c r="C343" s="168">
        <v>385</v>
      </c>
      <c r="D343" s="168">
        <v>389</v>
      </c>
      <c r="E343" s="168">
        <v>400</v>
      </c>
      <c r="F343" s="168">
        <v>393</v>
      </c>
      <c r="G343" s="168">
        <v>484</v>
      </c>
      <c r="H343" s="168">
        <v>2014</v>
      </c>
      <c r="I343" s="168">
        <v>2572</v>
      </c>
      <c r="J343" s="168">
        <v>2839</v>
      </c>
      <c r="K343" s="168">
        <v>3226</v>
      </c>
      <c r="L343" s="168">
        <v>3145</v>
      </c>
      <c r="M343" s="168">
        <v>3158</v>
      </c>
      <c r="N343" s="168">
        <v>3207</v>
      </c>
      <c r="O343" s="168">
        <v>3243</v>
      </c>
      <c r="P343" s="168">
        <v>3184</v>
      </c>
      <c r="Q343" s="168">
        <v>3369</v>
      </c>
      <c r="R343" s="168">
        <v>3288</v>
      </c>
      <c r="S343" s="168">
        <v>3175</v>
      </c>
    </row>
    <row r="344" spans="1:19" ht="12.75">
      <c r="A344" s="167" t="s">
        <v>238</v>
      </c>
      <c r="B344" s="168">
        <v>694</v>
      </c>
      <c r="C344" s="168">
        <v>829</v>
      </c>
      <c r="D344" s="168">
        <v>1081</v>
      </c>
      <c r="E344" s="168">
        <v>1589</v>
      </c>
      <c r="F344" s="168">
        <v>2280</v>
      </c>
      <c r="G344" s="168">
        <v>3635</v>
      </c>
      <c r="H344" s="168">
        <v>5679</v>
      </c>
      <c r="I344" s="168">
        <v>6780</v>
      </c>
      <c r="J344" s="168">
        <v>8128</v>
      </c>
      <c r="K344" s="168">
        <v>9056</v>
      </c>
      <c r="L344" s="168">
        <v>8774</v>
      </c>
      <c r="M344" s="168">
        <v>9273</v>
      </c>
      <c r="N344" s="168">
        <v>9590</v>
      </c>
      <c r="O344" s="168">
        <v>9764</v>
      </c>
      <c r="P344" s="168">
        <v>9941</v>
      </c>
      <c r="Q344" s="168">
        <v>8780</v>
      </c>
      <c r="R344" s="168">
        <v>9418</v>
      </c>
      <c r="S344" s="168">
        <v>6912</v>
      </c>
    </row>
    <row r="345" spans="1:19" ht="12.75">
      <c r="A345" s="167" t="s">
        <v>272</v>
      </c>
      <c r="B345" s="168">
        <v>36111</v>
      </c>
      <c r="C345" s="168">
        <v>36288</v>
      </c>
      <c r="D345" s="168">
        <v>32988</v>
      </c>
      <c r="E345" s="168">
        <v>34397</v>
      </c>
      <c r="F345" s="168">
        <v>40076</v>
      </c>
      <c r="G345" s="168">
        <v>43168</v>
      </c>
      <c r="H345" s="168">
        <v>47928</v>
      </c>
      <c r="I345" s="168">
        <v>50176</v>
      </c>
      <c r="J345" s="168">
        <v>54312</v>
      </c>
      <c r="K345" s="168">
        <v>55063</v>
      </c>
      <c r="L345" s="168">
        <v>52495</v>
      </c>
      <c r="M345" s="168">
        <v>58430</v>
      </c>
      <c r="N345" s="168">
        <v>54061</v>
      </c>
      <c r="O345" s="168">
        <v>58505</v>
      </c>
      <c r="P345" s="168">
        <v>61475</v>
      </c>
      <c r="Q345" s="168">
        <v>68405</v>
      </c>
      <c r="R345" s="168">
        <v>76077</v>
      </c>
      <c r="S345" s="168">
        <v>73342</v>
      </c>
    </row>
    <row r="346" spans="1:19" ht="12.75">
      <c r="A346" s="167" t="s">
        <v>239</v>
      </c>
      <c r="B346" s="168">
        <v>821</v>
      </c>
      <c r="C346" s="168">
        <v>772</v>
      </c>
      <c r="D346" s="168">
        <v>652</v>
      </c>
      <c r="E346" s="168">
        <v>326</v>
      </c>
      <c r="F346" s="168">
        <v>343</v>
      </c>
      <c r="G346" s="168">
        <v>201</v>
      </c>
      <c r="H346" s="168">
        <v>198</v>
      </c>
      <c r="I346" s="168">
        <v>241</v>
      </c>
      <c r="J346" s="168">
        <v>287</v>
      </c>
      <c r="K346" s="168">
        <v>308</v>
      </c>
      <c r="L346" s="168">
        <v>759</v>
      </c>
      <c r="M346" s="168">
        <v>768</v>
      </c>
      <c r="N346" s="168">
        <v>713</v>
      </c>
      <c r="O346" s="168">
        <v>699</v>
      </c>
      <c r="P346" s="168">
        <v>684</v>
      </c>
      <c r="Q346" s="168">
        <v>760</v>
      </c>
      <c r="R346" s="168">
        <v>783</v>
      </c>
      <c r="S346" s="168">
        <v>590</v>
      </c>
    </row>
    <row r="347" spans="1:19" ht="12.75">
      <c r="A347" s="167" t="s">
        <v>240</v>
      </c>
      <c r="B347" s="168">
        <v>3941</v>
      </c>
      <c r="C347" s="168">
        <v>3752</v>
      </c>
      <c r="D347" s="168">
        <v>3648</v>
      </c>
      <c r="E347" s="168">
        <v>4535</v>
      </c>
      <c r="F347" s="168">
        <v>4456</v>
      </c>
      <c r="G347" s="168">
        <v>5160</v>
      </c>
      <c r="H347" s="168">
        <v>6291</v>
      </c>
      <c r="I347" s="168">
        <v>6569</v>
      </c>
      <c r="J347" s="168">
        <v>6425</v>
      </c>
      <c r="K347" s="168">
        <v>6958</v>
      </c>
      <c r="L347" s="168">
        <v>9263</v>
      </c>
      <c r="M347" s="168">
        <v>9147</v>
      </c>
      <c r="N347" s="168">
        <v>10829</v>
      </c>
      <c r="O347" s="168">
        <v>13038</v>
      </c>
      <c r="P347" s="168">
        <v>12894</v>
      </c>
      <c r="Q347" s="168">
        <v>10961</v>
      </c>
      <c r="R347" s="168">
        <v>13907</v>
      </c>
      <c r="S347" s="168">
        <v>15463</v>
      </c>
    </row>
    <row r="348" spans="1:19" ht="12.75">
      <c r="A348" s="167" t="s">
        <v>241</v>
      </c>
      <c r="B348" s="168">
        <v>90</v>
      </c>
      <c r="C348" s="168">
        <v>93</v>
      </c>
      <c r="D348" s="168">
        <v>79</v>
      </c>
      <c r="E348" s="168">
        <v>84</v>
      </c>
      <c r="F348" s="168">
        <v>80</v>
      </c>
      <c r="G348" s="168">
        <v>75</v>
      </c>
      <c r="H348" s="168">
        <v>78</v>
      </c>
      <c r="I348" s="168">
        <v>332</v>
      </c>
      <c r="J348" s="168">
        <v>1713</v>
      </c>
      <c r="K348" s="168">
        <v>3907</v>
      </c>
      <c r="L348" s="168">
        <v>5920</v>
      </c>
      <c r="M348" s="168">
        <v>6133</v>
      </c>
      <c r="N348" s="168">
        <v>7061</v>
      </c>
      <c r="O348" s="168">
        <v>7995</v>
      </c>
      <c r="P348" s="168">
        <v>8991</v>
      </c>
      <c r="Q348" s="168">
        <v>8171</v>
      </c>
      <c r="R348" s="168">
        <v>10610</v>
      </c>
      <c r="S348" s="168">
        <v>13774</v>
      </c>
    </row>
    <row r="349" spans="1:19" ht="12.75">
      <c r="A349" s="167" t="s">
        <v>242</v>
      </c>
      <c r="B349" s="168">
        <v>1509</v>
      </c>
      <c r="C349" s="168">
        <v>1361</v>
      </c>
      <c r="D349" s="168">
        <v>1711</v>
      </c>
      <c r="E349" s="168">
        <v>1196</v>
      </c>
      <c r="F349" s="168">
        <v>3229</v>
      </c>
      <c r="G349" s="168">
        <v>3750</v>
      </c>
      <c r="H349" s="168">
        <v>6767</v>
      </c>
      <c r="I349" s="168">
        <v>18174</v>
      </c>
      <c r="J349" s="168">
        <v>16212</v>
      </c>
      <c r="K349" s="168">
        <v>19058</v>
      </c>
      <c r="L349" s="168">
        <v>21074</v>
      </c>
      <c r="M349" s="168">
        <v>23272</v>
      </c>
      <c r="N349" s="168">
        <v>32386</v>
      </c>
      <c r="O349" s="168">
        <v>39368</v>
      </c>
      <c r="P349" s="168">
        <v>55460</v>
      </c>
      <c r="Q349" s="168">
        <v>79011</v>
      </c>
      <c r="R349" s="168">
        <v>90570</v>
      </c>
      <c r="S349" s="168">
        <v>92509</v>
      </c>
    </row>
    <row r="350" spans="1:19" ht="12.75">
      <c r="A350" s="167" t="s">
        <v>243</v>
      </c>
      <c r="B350" s="168">
        <v>3027</v>
      </c>
      <c r="C350" s="168">
        <v>3054</v>
      </c>
      <c r="D350" s="168">
        <v>3185</v>
      </c>
      <c r="E350" s="168">
        <v>3496</v>
      </c>
      <c r="F350" s="168">
        <v>3625</v>
      </c>
      <c r="G350" s="168">
        <v>3840</v>
      </c>
      <c r="H350" s="168">
        <v>4122</v>
      </c>
      <c r="I350" s="168">
        <v>4900</v>
      </c>
      <c r="J350" s="168">
        <v>4975</v>
      </c>
      <c r="K350" s="168">
        <v>6933</v>
      </c>
      <c r="L350" s="168">
        <v>11514</v>
      </c>
      <c r="M350" s="168">
        <v>15146</v>
      </c>
      <c r="N350" s="168">
        <v>18369</v>
      </c>
      <c r="O350" s="168">
        <v>19368</v>
      </c>
      <c r="P350" s="168">
        <v>21049</v>
      </c>
      <c r="Q350" s="168">
        <v>23069</v>
      </c>
      <c r="R350" s="168">
        <v>21760</v>
      </c>
      <c r="S350" s="168">
        <v>21987</v>
      </c>
    </row>
    <row r="351" spans="1:19" ht="12.75">
      <c r="A351" s="167" t="s">
        <v>244</v>
      </c>
      <c r="B351" s="168">
        <v>39078</v>
      </c>
      <c r="C351" s="168">
        <v>35870</v>
      </c>
      <c r="D351" s="168">
        <v>35168</v>
      </c>
      <c r="E351" s="168">
        <v>39596</v>
      </c>
      <c r="F351" s="168">
        <v>40411</v>
      </c>
      <c r="G351" s="168">
        <v>46998</v>
      </c>
      <c r="H351" s="168">
        <v>50191</v>
      </c>
      <c r="I351" s="168">
        <v>61293</v>
      </c>
      <c r="J351" s="168">
        <v>70883</v>
      </c>
      <c r="K351" s="168">
        <v>86983</v>
      </c>
      <c r="L351" s="168">
        <v>101360</v>
      </c>
      <c r="M351" s="168">
        <v>95906</v>
      </c>
      <c r="N351" s="168">
        <v>99414</v>
      </c>
      <c r="O351" s="168">
        <v>117300</v>
      </c>
      <c r="P351" s="168">
        <v>129772</v>
      </c>
      <c r="Q351" s="168">
        <v>149259</v>
      </c>
      <c r="R351" s="168">
        <v>158079</v>
      </c>
      <c r="S351" s="168">
        <v>172646</v>
      </c>
    </row>
    <row r="352" spans="1:19" ht="12.75">
      <c r="A352" s="167" t="s">
        <v>245</v>
      </c>
      <c r="B352" s="168">
        <v>0</v>
      </c>
      <c r="C352" s="168">
        <v>0</v>
      </c>
      <c r="D352" s="168">
        <v>0</v>
      </c>
      <c r="E352" s="168">
        <v>0</v>
      </c>
      <c r="F352" s="168">
        <v>0</v>
      </c>
      <c r="G352" s="168">
        <v>0</v>
      </c>
      <c r="H352" s="168">
        <v>0</v>
      </c>
      <c r="I352" s="168">
        <v>0</v>
      </c>
      <c r="J352" s="168">
        <v>0</v>
      </c>
      <c r="K352" s="168">
        <v>0</v>
      </c>
      <c r="L352" s="168">
        <v>0</v>
      </c>
      <c r="M352" s="168">
        <v>0</v>
      </c>
      <c r="N352" s="168">
        <v>0</v>
      </c>
      <c r="O352" s="168">
        <v>0</v>
      </c>
      <c r="P352" s="168">
        <v>0</v>
      </c>
      <c r="Q352" s="168">
        <v>0</v>
      </c>
      <c r="R352" s="168">
        <v>0</v>
      </c>
      <c r="S352" s="168">
        <v>0</v>
      </c>
    </row>
    <row r="353" spans="1:19" ht="12.75">
      <c r="A353" s="167" t="s">
        <v>246</v>
      </c>
      <c r="B353" s="168">
        <v>1733</v>
      </c>
      <c r="C353" s="168">
        <v>1811</v>
      </c>
      <c r="D353" s="168">
        <v>1146</v>
      </c>
      <c r="E353" s="168">
        <v>561</v>
      </c>
      <c r="F353" s="168">
        <v>312</v>
      </c>
      <c r="G353" s="168">
        <v>526</v>
      </c>
      <c r="H353" s="168">
        <v>524</v>
      </c>
      <c r="I353" s="168">
        <v>1246</v>
      </c>
      <c r="J353" s="168">
        <v>1075</v>
      </c>
      <c r="K353" s="168">
        <v>955</v>
      </c>
      <c r="L353" s="168">
        <v>1128</v>
      </c>
      <c r="M353" s="168">
        <v>1304</v>
      </c>
      <c r="N353" s="168">
        <v>1314</v>
      </c>
      <c r="O353" s="168">
        <v>1533</v>
      </c>
      <c r="P353" s="168">
        <v>1433</v>
      </c>
      <c r="Q353" s="168">
        <v>1485</v>
      </c>
      <c r="R353" s="168">
        <v>2100</v>
      </c>
      <c r="S353" s="168">
        <v>1924</v>
      </c>
    </row>
    <row r="354" spans="1:19" ht="12.75">
      <c r="A354" s="167" t="s">
        <v>247</v>
      </c>
      <c r="B354" s="168">
        <v>6770</v>
      </c>
      <c r="C354" s="168">
        <v>6290</v>
      </c>
      <c r="D354" s="168">
        <v>1261</v>
      </c>
      <c r="E354" s="168">
        <v>266</v>
      </c>
      <c r="F354" s="168">
        <v>331</v>
      </c>
      <c r="G354" s="168">
        <v>228</v>
      </c>
      <c r="H354" s="168">
        <v>655</v>
      </c>
      <c r="I354" s="168">
        <v>485</v>
      </c>
      <c r="J354" s="168">
        <v>278</v>
      </c>
      <c r="K354" s="168">
        <v>999</v>
      </c>
      <c r="L354" s="168">
        <v>1616</v>
      </c>
      <c r="M354" s="168">
        <v>1884</v>
      </c>
      <c r="N354" s="168">
        <v>2109</v>
      </c>
      <c r="O354" s="168">
        <v>2518</v>
      </c>
      <c r="P354" s="168">
        <v>2691</v>
      </c>
      <c r="Q354" s="168">
        <v>3017</v>
      </c>
      <c r="R354" s="168">
        <v>2464</v>
      </c>
      <c r="S354" s="168">
        <v>2405</v>
      </c>
    </row>
    <row r="355" spans="1:19" ht="12.75">
      <c r="A355" s="167" t="s">
        <v>273</v>
      </c>
      <c r="B355" s="168">
        <v>36</v>
      </c>
      <c r="C355" s="168">
        <v>28</v>
      </c>
      <c r="D355" s="168">
        <v>30</v>
      </c>
      <c r="E355" s="168">
        <v>23</v>
      </c>
      <c r="F355" s="168">
        <v>47</v>
      </c>
      <c r="G355" s="168">
        <v>151</v>
      </c>
      <c r="H355" s="168">
        <v>239</v>
      </c>
      <c r="I355" s="168">
        <v>177</v>
      </c>
      <c r="J355" s="168">
        <v>204</v>
      </c>
      <c r="K355" s="168">
        <v>204</v>
      </c>
      <c r="L355" s="168">
        <v>234</v>
      </c>
      <c r="M355" s="168">
        <v>279</v>
      </c>
      <c r="N355" s="168">
        <v>2593</v>
      </c>
      <c r="O355" s="168">
        <v>2603</v>
      </c>
      <c r="P355" s="168">
        <v>3153</v>
      </c>
      <c r="Q355" s="168">
        <v>3106</v>
      </c>
      <c r="R355" s="168">
        <v>3247</v>
      </c>
      <c r="S355" s="168">
        <v>2895</v>
      </c>
    </row>
    <row r="356" spans="1:19" ht="12.75">
      <c r="A356" s="167" t="s">
        <v>248</v>
      </c>
      <c r="B356" s="168">
        <v>4507</v>
      </c>
      <c r="C356" s="168">
        <v>5074</v>
      </c>
      <c r="D356" s="168">
        <v>4295</v>
      </c>
      <c r="E356" s="168">
        <v>4161</v>
      </c>
      <c r="F356" s="168">
        <v>4924</v>
      </c>
      <c r="G356" s="168">
        <v>5314</v>
      </c>
      <c r="H356" s="168">
        <v>6463</v>
      </c>
      <c r="I356" s="168">
        <v>5754</v>
      </c>
      <c r="J356" s="168">
        <v>7329</v>
      </c>
      <c r="K356" s="168">
        <v>7822</v>
      </c>
      <c r="L356" s="168">
        <v>6612</v>
      </c>
      <c r="M356" s="168">
        <v>8866</v>
      </c>
      <c r="N356" s="168">
        <v>10740</v>
      </c>
      <c r="O356" s="168">
        <v>11883</v>
      </c>
      <c r="P356" s="168">
        <v>11719</v>
      </c>
      <c r="Q356" s="168">
        <v>12377</v>
      </c>
      <c r="R356" s="168">
        <v>13160</v>
      </c>
      <c r="S356" s="168">
        <v>15232</v>
      </c>
    </row>
    <row r="357" spans="1:19" ht="12.75">
      <c r="A357" s="167" t="s">
        <v>249</v>
      </c>
      <c r="B357" s="168">
        <v>0</v>
      </c>
      <c r="C357" s="168">
        <v>0</v>
      </c>
      <c r="D357" s="168">
        <v>0</v>
      </c>
      <c r="E357" s="168">
        <v>0</v>
      </c>
      <c r="F357" s="168">
        <v>0</v>
      </c>
      <c r="G357" s="168">
        <v>0</v>
      </c>
      <c r="H357" s="168">
        <v>0</v>
      </c>
      <c r="I357" s="168">
        <v>0</v>
      </c>
      <c r="J357" s="168">
        <v>0</v>
      </c>
      <c r="K357" s="168">
        <v>0</v>
      </c>
      <c r="L357" s="168">
        <v>0</v>
      </c>
      <c r="M357" s="168">
        <v>0</v>
      </c>
      <c r="N357" s="168">
        <v>0</v>
      </c>
      <c r="O357" s="168">
        <v>0</v>
      </c>
      <c r="P357" s="168">
        <v>0</v>
      </c>
      <c r="Q357" s="168">
        <v>0</v>
      </c>
      <c r="R357" s="168">
        <v>0</v>
      </c>
      <c r="S357" s="168">
        <v>0</v>
      </c>
    </row>
    <row r="358" spans="1:19" ht="12.75">
      <c r="A358" s="167" t="s">
        <v>250</v>
      </c>
      <c r="B358" s="168">
        <v>36628</v>
      </c>
      <c r="C358" s="168">
        <v>41134</v>
      </c>
      <c r="D358" s="168">
        <v>43402</v>
      </c>
      <c r="E358" s="168">
        <v>44074</v>
      </c>
      <c r="F358" s="168">
        <v>43418</v>
      </c>
      <c r="G358" s="168">
        <v>42033</v>
      </c>
      <c r="H358" s="168">
        <v>47280</v>
      </c>
      <c r="I358" s="168">
        <v>50543</v>
      </c>
      <c r="J358" s="168">
        <v>51981</v>
      </c>
      <c r="K358" s="168">
        <v>49552</v>
      </c>
      <c r="L358" s="168">
        <v>51713</v>
      </c>
      <c r="M358" s="168">
        <v>55263</v>
      </c>
      <c r="N358" s="168">
        <v>57028</v>
      </c>
      <c r="O358" s="168">
        <v>56876</v>
      </c>
      <c r="P358" s="168">
        <v>61013</v>
      </c>
      <c r="Q358" s="168">
        <v>57856</v>
      </c>
      <c r="R358" s="168">
        <v>56664</v>
      </c>
      <c r="S358" s="168">
        <v>59038</v>
      </c>
    </row>
    <row r="359" spans="1:19" ht="12.75">
      <c r="A359" s="167" t="s">
        <v>251</v>
      </c>
      <c r="B359" s="168">
        <v>7720</v>
      </c>
      <c r="C359" s="168">
        <v>7467</v>
      </c>
      <c r="D359" s="168">
        <v>6628</v>
      </c>
      <c r="E359" s="168">
        <v>6780</v>
      </c>
      <c r="F359" s="168">
        <v>8656</v>
      </c>
      <c r="G359" s="168">
        <v>8913</v>
      </c>
      <c r="H359" s="168">
        <v>9404</v>
      </c>
      <c r="I359" s="168">
        <v>8281</v>
      </c>
      <c r="J359" s="168">
        <v>8868</v>
      </c>
      <c r="K359" s="168">
        <v>9527</v>
      </c>
      <c r="L359" s="168">
        <v>7777</v>
      </c>
      <c r="M359" s="168">
        <v>8673</v>
      </c>
      <c r="N359" s="168">
        <v>9370</v>
      </c>
      <c r="O359" s="168">
        <v>11106</v>
      </c>
      <c r="P359" s="168">
        <v>10944</v>
      </c>
      <c r="Q359" s="168">
        <v>13014</v>
      </c>
      <c r="R359" s="168">
        <v>10670</v>
      </c>
      <c r="S359" s="168">
        <v>9871</v>
      </c>
    </row>
    <row r="360" spans="1:19" ht="12.75">
      <c r="A360" s="167" t="s">
        <v>252</v>
      </c>
      <c r="B360" s="168">
        <v>139</v>
      </c>
      <c r="C360" s="168">
        <v>118</v>
      </c>
      <c r="D360" s="168">
        <v>110</v>
      </c>
      <c r="E360" s="168">
        <v>106</v>
      </c>
      <c r="F360" s="168">
        <v>161</v>
      </c>
      <c r="G360" s="168">
        <v>284</v>
      </c>
      <c r="H360" s="168">
        <v>323</v>
      </c>
      <c r="I360" s="168">
        <v>215</v>
      </c>
      <c r="J360" s="168">
        <v>313</v>
      </c>
      <c r="K360" s="168">
        <v>620</v>
      </c>
      <c r="L360" s="168">
        <v>928</v>
      </c>
      <c r="M360" s="168">
        <v>1358</v>
      </c>
      <c r="N360" s="168">
        <v>2198</v>
      </c>
      <c r="O360" s="168">
        <v>2425</v>
      </c>
      <c r="P360" s="168">
        <v>3144</v>
      </c>
      <c r="Q360" s="168">
        <v>3570</v>
      </c>
      <c r="R360" s="168">
        <v>3111</v>
      </c>
      <c r="S360" s="168">
        <v>3062</v>
      </c>
    </row>
    <row r="361" spans="1:19" ht="12.75">
      <c r="A361" s="167" t="s">
        <v>253</v>
      </c>
      <c r="B361" s="168">
        <v>0</v>
      </c>
      <c r="C361" s="168">
        <v>0</v>
      </c>
      <c r="D361" s="168">
        <v>0</v>
      </c>
      <c r="E361" s="168">
        <v>0</v>
      </c>
      <c r="F361" s="168">
        <v>0</v>
      </c>
      <c r="G361" s="168">
        <v>0</v>
      </c>
      <c r="H361" s="168">
        <v>0</v>
      </c>
      <c r="I361" s="168">
        <v>89</v>
      </c>
      <c r="J361" s="168">
        <v>2018</v>
      </c>
      <c r="K361" s="168">
        <v>8074</v>
      </c>
      <c r="L361" s="168">
        <v>7138</v>
      </c>
      <c r="M361" s="168">
        <v>7212</v>
      </c>
      <c r="N361" s="168">
        <v>9037</v>
      </c>
      <c r="O361" s="168">
        <v>7740</v>
      </c>
      <c r="P361" s="168">
        <v>11689</v>
      </c>
      <c r="Q361" s="168">
        <v>13606</v>
      </c>
      <c r="R361" s="168">
        <v>12343</v>
      </c>
      <c r="S361" s="168">
        <v>13124</v>
      </c>
    </row>
    <row r="362" spans="1:19" ht="12.75">
      <c r="A362" s="167" t="s">
        <v>254</v>
      </c>
      <c r="B362" s="168">
        <v>21230</v>
      </c>
      <c r="C362" s="168">
        <v>18788</v>
      </c>
      <c r="D362" s="168">
        <v>17891</v>
      </c>
      <c r="E362" s="168">
        <v>17997</v>
      </c>
      <c r="F362" s="168">
        <v>16566</v>
      </c>
      <c r="G362" s="168">
        <v>15971</v>
      </c>
      <c r="H362" s="168">
        <v>16713</v>
      </c>
      <c r="I362" s="168">
        <v>10084</v>
      </c>
      <c r="J362" s="168">
        <v>10165</v>
      </c>
      <c r="K362" s="168">
        <v>8437</v>
      </c>
      <c r="L362" s="168">
        <v>9001</v>
      </c>
      <c r="M362" s="168">
        <v>8073</v>
      </c>
      <c r="N362" s="168">
        <v>9166</v>
      </c>
      <c r="O362" s="168">
        <v>11201</v>
      </c>
      <c r="P362" s="168">
        <v>10462</v>
      </c>
      <c r="Q362" s="168">
        <v>9612</v>
      </c>
      <c r="R362" s="168">
        <v>11831</v>
      </c>
      <c r="S362" s="168">
        <v>11559</v>
      </c>
    </row>
    <row r="363" spans="1:19" ht="12.75">
      <c r="A363" s="167" t="s">
        <v>255</v>
      </c>
      <c r="B363" s="168">
        <v>485</v>
      </c>
      <c r="C363" s="168">
        <v>398</v>
      </c>
      <c r="D363" s="168">
        <v>25</v>
      </c>
      <c r="E363" s="168">
        <v>23</v>
      </c>
      <c r="F363" s="168">
        <v>18</v>
      </c>
      <c r="G363" s="168">
        <v>30</v>
      </c>
      <c r="H363" s="168">
        <v>8</v>
      </c>
      <c r="I363" s="168">
        <v>10</v>
      </c>
      <c r="J363" s="168">
        <v>109</v>
      </c>
      <c r="K363" s="168">
        <v>172</v>
      </c>
      <c r="L363" s="168">
        <v>293</v>
      </c>
      <c r="M363" s="168">
        <v>296</v>
      </c>
      <c r="N363" s="168">
        <v>288</v>
      </c>
      <c r="O363" s="168">
        <v>370</v>
      </c>
      <c r="P363" s="168">
        <v>358</v>
      </c>
      <c r="Q363" s="168">
        <v>339</v>
      </c>
      <c r="R363" s="168">
        <v>371</v>
      </c>
      <c r="S363" s="168">
        <v>453</v>
      </c>
    </row>
    <row r="364" spans="1:19" ht="12.75">
      <c r="A364" s="167" t="s">
        <v>256</v>
      </c>
      <c r="B364" s="168">
        <v>1156</v>
      </c>
      <c r="C364" s="168">
        <v>1537</v>
      </c>
      <c r="D364" s="168">
        <v>1470</v>
      </c>
      <c r="E364" s="168">
        <v>1180</v>
      </c>
      <c r="F364" s="168">
        <v>2186</v>
      </c>
      <c r="G364" s="168">
        <v>2381</v>
      </c>
      <c r="H364" s="168">
        <v>2341</v>
      </c>
      <c r="I364" s="168">
        <v>2335</v>
      </c>
      <c r="J364" s="168">
        <v>2363</v>
      </c>
      <c r="K364" s="168">
        <v>3085</v>
      </c>
      <c r="L364" s="168">
        <v>3376</v>
      </c>
      <c r="M364" s="168">
        <v>2699</v>
      </c>
      <c r="N364" s="168">
        <v>2511</v>
      </c>
      <c r="O364" s="168">
        <v>2396</v>
      </c>
      <c r="P364" s="168">
        <v>2421</v>
      </c>
      <c r="Q364" s="168">
        <v>2184</v>
      </c>
      <c r="R364" s="168">
        <v>1910</v>
      </c>
      <c r="S364" s="168">
        <v>1617</v>
      </c>
    </row>
    <row r="365" spans="1:19" ht="12.75">
      <c r="A365" s="167" t="s">
        <v>257</v>
      </c>
      <c r="B365" s="168">
        <v>4452</v>
      </c>
      <c r="C365" s="168">
        <v>4954</v>
      </c>
      <c r="D365" s="168">
        <v>5179</v>
      </c>
      <c r="E365" s="168">
        <v>5554</v>
      </c>
      <c r="F365" s="168">
        <v>6431</v>
      </c>
      <c r="G365" s="168">
        <v>6634</v>
      </c>
      <c r="H365" s="168">
        <v>7677</v>
      </c>
      <c r="I365" s="168">
        <v>6884</v>
      </c>
      <c r="J365" s="168">
        <v>8412</v>
      </c>
      <c r="K365" s="168">
        <v>10113</v>
      </c>
      <c r="L365" s="168">
        <v>10080</v>
      </c>
      <c r="M365" s="168">
        <v>11552</v>
      </c>
      <c r="N365" s="168">
        <v>11304</v>
      </c>
      <c r="O365" s="168">
        <v>13941</v>
      </c>
      <c r="P365" s="168">
        <v>12779</v>
      </c>
      <c r="Q365" s="168">
        <v>11251</v>
      </c>
      <c r="R365" s="168">
        <v>12317</v>
      </c>
      <c r="S365" s="168">
        <v>10544</v>
      </c>
    </row>
    <row r="366" spans="1:19" ht="12.75">
      <c r="A366" s="167" t="s">
        <v>258</v>
      </c>
      <c r="B366" s="168">
        <v>400</v>
      </c>
      <c r="C366" s="168">
        <v>510</v>
      </c>
      <c r="D366" s="168">
        <v>650</v>
      </c>
      <c r="E366" s="168">
        <v>837</v>
      </c>
      <c r="F366" s="168">
        <v>722</v>
      </c>
      <c r="G366" s="168">
        <v>667</v>
      </c>
      <c r="H366" s="168">
        <v>574</v>
      </c>
      <c r="I366" s="168">
        <v>610</v>
      </c>
      <c r="J366" s="168">
        <v>431</v>
      </c>
      <c r="K366" s="168">
        <v>398</v>
      </c>
      <c r="L366" s="168">
        <v>462</v>
      </c>
      <c r="M366" s="168">
        <v>361</v>
      </c>
      <c r="N366" s="168">
        <v>563</v>
      </c>
      <c r="O366" s="168">
        <v>700</v>
      </c>
      <c r="P366" s="168">
        <v>749</v>
      </c>
      <c r="Q366" s="168">
        <v>559</v>
      </c>
      <c r="R366" s="168">
        <v>582</v>
      </c>
      <c r="S366" s="168">
        <v>781</v>
      </c>
    </row>
    <row r="367" spans="1:19" ht="12.75">
      <c r="A367" s="167" t="s">
        <v>259</v>
      </c>
      <c r="B367" s="168">
        <v>3310</v>
      </c>
      <c r="C367" s="168">
        <v>4132</v>
      </c>
      <c r="D367" s="168">
        <v>5970</v>
      </c>
      <c r="E367" s="168">
        <v>35594</v>
      </c>
      <c r="F367" s="168">
        <v>46583</v>
      </c>
      <c r="G367" s="168">
        <v>63323</v>
      </c>
      <c r="H367" s="168">
        <v>82068</v>
      </c>
      <c r="I367" s="168">
        <v>107457</v>
      </c>
      <c r="J367" s="168">
        <v>117124</v>
      </c>
      <c r="K367" s="168">
        <v>143052</v>
      </c>
      <c r="L367" s="168">
        <v>148077</v>
      </c>
      <c r="M367" s="168">
        <v>141905</v>
      </c>
      <c r="N367" s="168">
        <v>152276</v>
      </c>
      <c r="O367" s="168">
        <v>148881</v>
      </c>
      <c r="P367" s="168">
        <v>157065</v>
      </c>
      <c r="Q367" s="168">
        <v>152641</v>
      </c>
      <c r="R367" s="168">
        <v>141225</v>
      </c>
      <c r="S367" s="168">
        <v>164474</v>
      </c>
    </row>
    <row r="368" spans="1:19" ht="12.75">
      <c r="A368" s="167" t="s">
        <v>260</v>
      </c>
      <c r="B368" s="168">
        <v>10192</v>
      </c>
      <c r="C368" s="168">
        <v>12589</v>
      </c>
      <c r="D368" s="168">
        <v>10813</v>
      </c>
      <c r="E368" s="168">
        <v>10788</v>
      </c>
      <c r="F368" s="168">
        <v>13822</v>
      </c>
      <c r="G368" s="168">
        <v>16579</v>
      </c>
      <c r="H368" s="168">
        <v>17174</v>
      </c>
      <c r="I368" s="168">
        <v>22086</v>
      </c>
      <c r="J368" s="168">
        <v>24838</v>
      </c>
      <c r="K368" s="168">
        <v>36347</v>
      </c>
      <c r="L368" s="168">
        <v>46216</v>
      </c>
      <c r="M368" s="168">
        <v>49550</v>
      </c>
      <c r="N368" s="168">
        <v>52497</v>
      </c>
      <c r="O368" s="168">
        <v>63536</v>
      </c>
      <c r="P368" s="168">
        <v>62241</v>
      </c>
      <c r="Q368" s="168">
        <v>73445</v>
      </c>
      <c r="R368" s="168">
        <v>80691</v>
      </c>
      <c r="S368" s="168">
        <v>95025</v>
      </c>
    </row>
    <row r="369" spans="1:19" ht="12.75">
      <c r="A369" s="167" t="s">
        <v>261</v>
      </c>
      <c r="B369" s="168">
        <v>0</v>
      </c>
      <c r="C369" s="168">
        <v>0</v>
      </c>
      <c r="D369" s="168">
        <v>0</v>
      </c>
      <c r="E369" s="168">
        <v>0</v>
      </c>
      <c r="F369" s="168">
        <v>0</v>
      </c>
      <c r="G369" s="168">
        <v>0</v>
      </c>
      <c r="H369" s="168">
        <v>0</v>
      </c>
      <c r="I369" s="168">
        <v>0</v>
      </c>
      <c r="J369" s="168">
        <v>0</v>
      </c>
      <c r="K369" s="168">
        <v>0</v>
      </c>
      <c r="L369" s="168">
        <v>0</v>
      </c>
      <c r="M369" s="168">
        <v>0</v>
      </c>
      <c r="N369" s="168">
        <v>0</v>
      </c>
      <c r="O369" s="168">
        <v>0</v>
      </c>
      <c r="P369" s="168">
        <v>0</v>
      </c>
      <c r="Q369" s="168">
        <v>0</v>
      </c>
      <c r="R369" s="168">
        <v>0</v>
      </c>
      <c r="S369" s="168">
        <v>0</v>
      </c>
    </row>
    <row r="370" spans="1:19" ht="12.75">
      <c r="A370" s="167" t="s">
        <v>262</v>
      </c>
      <c r="B370" s="168">
        <v>0</v>
      </c>
      <c r="C370" s="168">
        <v>0</v>
      </c>
      <c r="D370" s="168">
        <v>0</v>
      </c>
      <c r="E370" s="168">
        <v>0</v>
      </c>
      <c r="F370" s="168">
        <v>0</v>
      </c>
      <c r="G370" s="168">
        <v>188</v>
      </c>
      <c r="H370" s="168">
        <v>280</v>
      </c>
      <c r="I370" s="168">
        <v>236</v>
      </c>
      <c r="J370" s="168">
        <v>222</v>
      </c>
      <c r="K370" s="168">
        <v>281</v>
      </c>
      <c r="L370" s="168">
        <v>211</v>
      </c>
      <c r="M370" s="168">
        <v>270</v>
      </c>
      <c r="N370" s="168">
        <v>198</v>
      </c>
      <c r="O370" s="168">
        <v>299</v>
      </c>
      <c r="P370" s="168">
        <v>374</v>
      </c>
      <c r="Q370" s="168">
        <v>375</v>
      </c>
      <c r="R370" s="168">
        <v>471</v>
      </c>
      <c r="S370" s="168">
        <v>730</v>
      </c>
    </row>
    <row r="371" spans="1:19" ht="12.75">
      <c r="A371" s="167" t="s">
        <v>263</v>
      </c>
      <c r="B371" s="168">
        <v>331</v>
      </c>
      <c r="C371" s="168">
        <v>411</v>
      </c>
      <c r="D371" s="168">
        <v>491</v>
      </c>
      <c r="E371" s="168">
        <v>553</v>
      </c>
      <c r="F371" s="168">
        <v>628</v>
      </c>
      <c r="G371" s="168">
        <v>722</v>
      </c>
      <c r="H371" s="168">
        <v>872</v>
      </c>
      <c r="I371" s="168">
        <v>850</v>
      </c>
      <c r="J371" s="168">
        <v>814</v>
      </c>
      <c r="K371" s="168">
        <v>870</v>
      </c>
      <c r="L371" s="168">
        <v>857</v>
      </c>
      <c r="M371" s="168">
        <v>847</v>
      </c>
      <c r="N371" s="168">
        <v>890</v>
      </c>
      <c r="O371" s="168">
        <v>926</v>
      </c>
      <c r="P371" s="168">
        <v>945</v>
      </c>
      <c r="Q371" s="168">
        <v>869</v>
      </c>
      <c r="R371" s="168">
        <v>786</v>
      </c>
      <c r="S371" s="168">
        <v>750</v>
      </c>
    </row>
    <row r="372" spans="2:19" ht="12.75"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</row>
    <row r="373" spans="2:19" ht="12.75"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</row>
    <row r="374" spans="2:19" ht="12.75">
      <c r="B374" s="5"/>
      <c r="C374" s="9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</row>
    <row r="375" spans="2:19" ht="12.75">
      <c r="B375" s="5" t="s">
        <v>1</v>
      </c>
      <c r="C375" s="107" t="s">
        <v>282</v>
      </c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</row>
    <row r="376" spans="2:19" ht="12.75">
      <c r="B376" s="5" t="s">
        <v>2</v>
      </c>
      <c r="C376" s="107" t="s">
        <v>232</v>
      </c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</row>
    <row r="377" spans="2:19" ht="12.75">
      <c r="B377" s="5" t="s">
        <v>4</v>
      </c>
      <c r="C377" s="107" t="s">
        <v>233</v>
      </c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</row>
    <row r="378" spans="2:19" ht="12.75">
      <c r="B378" s="5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12.75">
      <c r="A379" s="165" t="s">
        <v>6</v>
      </c>
      <c r="B379" s="164" t="s">
        <v>101</v>
      </c>
      <c r="C379" s="164" t="s">
        <v>102</v>
      </c>
      <c r="D379" s="164" t="s">
        <v>103</v>
      </c>
      <c r="E379" s="164" t="s">
        <v>104</v>
      </c>
      <c r="F379" s="164" t="s">
        <v>105</v>
      </c>
      <c r="G379" s="164" t="s">
        <v>106</v>
      </c>
      <c r="H379" s="164" t="s">
        <v>107</v>
      </c>
      <c r="I379" s="164" t="s">
        <v>108</v>
      </c>
      <c r="J379" s="164" t="s">
        <v>109</v>
      </c>
      <c r="K379" s="164" t="s">
        <v>110</v>
      </c>
      <c r="L379" s="164" t="s">
        <v>111</v>
      </c>
      <c r="M379" s="164" t="s">
        <v>112</v>
      </c>
      <c r="N379" s="164" t="s">
        <v>113</v>
      </c>
      <c r="O379" s="164" t="s">
        <v>114</v>
      </c>
      <c r="P379" s="164" t="s">
        <v>115</v>
      </c>
      <c r="Q379" s="164" t="s">
        <v>148</v>
      </c>
      <c r="R379" s="164" t="s">
        <v>228</v>
      </c>
      <c r="S379" s="164" t="s">
        <v>323</v>
      </c>
    </row>
    <row r="380" spans="1:19" ht="12.75">
      <c r="A380" s="166" t="s">
        <v>7</v>
      </c>
      <c r="B380" s="3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8"/>
    </row>
    <row r="381" spans="1:19" ht="12.75">
      <c r="A381" s="167" t="s">
        <v>234</v>
      </c>
      <c r="B381" s="168">
        <v>27592</v>
      </c>
      <c r="C381" s="168">
        <v>27481</v>
      </c>
      <c r="D381" s="168">
        <v>27159</v>
      </c>
      <c r="E381" s="168">
        <v>25587</v>
      </c>
      <c r="F381" s="168">
        <v>25021</v>
      </c>
      <c r="G381" s="168">
        <v>27771</v>
      </c>
      <c r="H381" s="168">
        <v>27047</v>
      </c>
      <c r="I381" s="168">
        <v>31048</v>
      </c>
      <c r="J381" s="168">
        <v>32712</v>
      </c>
      <c r="K381" s="168">
        <v>32557</v>
      </c>
      <c r="L381" s="168">
        <v>31395</v>
      </c>
      <c r="M381" s="168">
        <v>31853</v>
      </c>
      <c r="N381" s="168">
        <v>29957</v>
      </c>
      <c r="O381" s="168">
        <v>30326</v>
      </c>
      <c r="P381" s="168">
        <v>31087</v>
      </c>
      <c r="Q381" s="168">
        <v>31698</v>
      </c>
      <c r="R381" s="168">
        <v>30830</v>
      </c>
      <c r="S381" s="168">
        <v>35084</v>
      </c>
    </row>
    <row r="382" spans="1:19" ht="12.75">
      <c r="A382" s="167" t="s">
        <v>235</v>
      </c>
      <c r="B382" s="168">
        <v>2760</v>
      </c>
      <c r="C382" s="168">
        <v>2728</v>
      </c>
      <c r="D382" s="168">
        <v>2522</v>
      </c>
      <c r="E382" s="168">
        <v>2426</v>
      </c>
      <c r="F382" s="168">
        <v>2606</v>
      </c>
      <c r="G382" s="168">
        <v>2760</v>
      </c>
      <c r="H382" s="168">
        <v>2655</v>
      </c>
      <c r="I382" s="168">
        <v>2534</v>
      </c>
      <c r="J382" s="168">
        <v>2703</v>
      </c>
      <c r="K382" s="168">
        <v>2589</v>
      </c>
      <c r="L382" s="168">
        <v>3114</v>
      </c>
      <c r="M382" s="168">
        <v>2828</v>
      </c>
      <c r="N382" s="168">
        <v>2631</v>
      </c>
      <c r="O382" s="168">
        <v>1970</v>
      </c>
      <c r="P382" s="168">
        <v>2336</v>
      </c>
      <c r="Q382" s="168">
        <v>2294</v>
      </c>
      <c r="R382" s="168">
        <v>2368</v>
      </c>
      <c r="S382" s="168">
        <v>1854</v>
      </c>
    </row>
    <row r="383" spans="1:19" ht="12.75">
      <c r="A383" s="167" t="s">
        <v>236</v>
      </c>
      <c r="B383" s="168">
        <v>0</v>
      </c>
      <c r="C383" s="168">
        <v>225</v>
      </c>
      <c r="D383" s="168">
        <v>200</v>
      </c>
      <c r="E383" s="168">
        <v>238</v>
      </c>
      <c r="F383" s="168">
        <v>261</v>
      </c>
      <c r="G383" s="168">
        <v>239</v>
      </c>
      <c r="H383" s="168">
        <v>230</v>
      </c>
      <c r="I383" s="168">
        <v>295</v>
      </c>
      <c r="J383" s="168">
        <v>268</v>
      </c>
      <c r="K383" s="168">
        <v>207</v>
      </c>
      <c r="L383" s="168">
        <v>266</v>
      </c>
      <c r="M383" s="168">
        <v>260</v>
      </c>
      <c r="N383" s="168">
        <v>191</v>
      </c>
      <c r="O383" s="168">
        <v>225</v>
      </c>
      <c r="P383" s="168">
        <v>205</v>
      </c>
      <c r="Q383" s="168">
        <v>167</v>
      </c>
      <c r="R383" s="168">
        <v>123</v>
      </c>
      <c r="S383" s="168">
        <v>95</v>
      </c>
    </row>
    <row r="384" spans="1:19" ht="12.75">
      <c r="A384" s="167" t="s">
        <v>237</v>
      </c>
      <c r="B384" s="168">
        <v>574</v>
      </c>
      <c r="C384" s="168">
        <v>562</v>
      </c>
      <c r="D384" s="168">
        <v>584</v>
      </c>
      <c r="E384" s="168">
        <v>460</v>
      </c>
      <c r="F384" s="168">
        <v>511</v>
      </c>
      <c r="G384" s="168">
        <v>518</v>
      </c>
      <c r="H384" s="168">
        <v>539</v>
      </c>
      <c r="I384" s="168">
        <v>602</v>
      </c>
      <c r="J384" s="168">
        <v>691</v>
      </c>
      <c r="K384" s="168">
        <v>640</v>
      </c>
      <c r="L384" s="168">
        <v>762</v>
      </c>
      <c r="M384" s="168">
        <v>765</v>
      </c>
      <c r="N384" s="168">
        <v>754</v>
      </c>
      <c r="O384" s="168">
        <v>668</v>
      </c>
      <c r="P384" s="168">
        <v>876</v>
      </c>
      <c r="Q384" s="168">
        <v>846</v>
      </c>
      <c r="R384" s="168">
        <v>885</v>
      </c>
      <c r="S384" s="168">
        <v>1088</v>
      </c>
    </row>
    <row r="385" spans="1:19" ht="12.75">
      <c r="A385" s="167" t="s">
        <v>238</v>
      </c>
      <c r="B385" s="168">
        <v>0</v>
      </c>
      <c r="C385" s="168">
        <v>0</v>
      </c>
      <c r="D385" s="168">
        <v>0</v>
      </c>
      <c r="E385" s="168">
        <v>0</v>
      </c>
      <c r="F385" s="168">
        <v>0</v>
      </c>
      <c r="G385" s="168">
        <v>0</v>
      </c>
      <c r="H385" s="168">
        <v>0</v>
      </c>
      <c r="I385" s="168">
        <v>0</v>
      </c>
      <c r="J385" s="168">
        <v>0</v>
      </c>
      <c r="K385" s="168">
        <v>0</v>
      </c>
      <c r="L385" s="168">
        <v>0</v>
      </c>
      <c r="M385" s="168">
        <v>0</v>
      </c>
      <c r="N385" s="168">
        <v>0</v>
      </c>
      <c r="O385" s="168">
        <v>0</v>
      </c>
      <c r="P385" s="168">
        <v>0</v>
      </c>
      <c r="Q385" s="168">
        <v>0</v>
      </c>
      <c r="R385" s="168">
        <v>0</v>
      </c>
      <c r="S385" s="168">
        <v>0</v>
      </c>
    </row>
    <row r="386" spans="1:19" ht="12.75">
      <c r="A386" s="167" t="s">
        <v>272</v>
      </c>
      <c r="B386" s="168">
        <v>9290</v>
      </c>
      <c r="C386" s="168">
        <v>9165</v>
      </c>
      <c r="D386" s="168">
        <v>9120</v>
      </c>
      <c r="E386" s="168">
        <v>6724</v>
      </c>
      <c r="F386" s="168">
        <v>6604</v>
      </c>
      <c r="G386" s="168">
        <v>7223</v>
      </c>
      <c r="H386" s="168">
        <v>6671</v>
      </c>
      <c r="I386" s="168">
        <v>8071</v>
      </c>
      <c r="J386" s="168">
        <v>6687</v>
      </c>
      <c r="K386" s="168">
        <v>6907</v>
      </c>
      <c r="L386" s="168">
        <v>7475</v>
      </c>
      <c r="M386" s="168">
        <v>7913</v>
      </c>
      <c r="N386" s="168">
        <v>6999</v>
      </c>
      <c r="O386" s="168">
        <v>7628</v>
      </c>
      <c r="P386" s="168">
        <v>8610</v>
      </c>
      <c r="Q386" s="168">
        <v>8204</v>
      </c>
      <c r="R386" s="168">
        <v>6769</v>
      </c>
      <c r="S386" s="168">
        <v>10777</v>
      </c>
    </row>
    <row r="387" spans="1:19" ht="12.75">
      <c r="A387" s="167" t="s">
        <v>239</v>
      </c>
      <c r="B387" s="168">
        <v>0</v>
      </c>
      <c r="C387" s="168">
        <v>0</v>
      </c>
      <c r="D387" s="168">
        <v>0</v>
      </c>
      <c r="E387" s="168">
        <v>0</v>
      </c>
      <c r="F387" s="168">
        <v>0</v>
      </c>
      <c r="G387" s="168">
        <v>0</v>
      </c>
      <c r="H387" s="168">
        <v>0</v>
      </c>
      <c r="I387" s="168">
        <v>0</v>
      </c>
      <c r="J387" s="168">
        <v>0</v>
      </c>
      <c r="K387" s="168">
        <v>0</v>
      </c>
      <c r="L387" s="168">
        <v>0</v>
      </c>
      <c r="M387" s="168">
        <v>0</v>
      </c>
      <c r="N387" s="168">
        <v>0</v>
      </c>
      <c r="O387" s="168">
        <v>0</v>
      </c>
      <c r="P387" s="168">
        <v>0</v>
      </c>
      <c r="Q387" s="168">
        <v>0</v>
      </c>
      <c r="R387" s="168">
        <v>0</v>
      </c>
      <c r="S387" s="168">
        <v>0</v>
      </c>
    </row>
    <row r="388" spans="1:19" ht="12.75">
      <c r="A388" s="167" t="s">
        <v>240</v>
      </c>
      <c r="B388" s="168">
        <v>0</v>
      </c>
      <c r="C388" s="168">
        <v>0</v>
      </c>
      <c r="D388" s="168">
        <v>0</v>
      </c>
      <c r="E388" s="168">
        <v>0</v>
      </c>
      <c r="F388" s="168">
        <v>0</v>
      </c>
      <c r="G388" s="168">
        <v>0</v>
      </c>
      <c r="H388" s="168">
        <v>0</v>
      </c>
      <c r="I388" s="168">
        <v>0</v>
      </c>
      <c r="J388" s="168">
        <v>0</v>
      </c>
      <c r="K388" s="168">
        <v>0</v>
      </c>
      <c r="L388" s="168">
        <v>0</v>
      </c>
      <c r="M388" s="168">
        <v>0</v>
      </c>
      <c r="N388" s="168">
        <v>0</v>
      </c>
      <c r="O388" s="168">
        <v>0</v>
      </c>
      <c r="P388" s="168">
        <v>0</v>
      </c>
      <c r="Q388" s="168">
        <v>0</v>
      </c>
      <c r="R388" s="168">
        <v>0</v>
      </c>
      <c r="S388" s="168">
        <v>0</v>
      </c>
    </row>
    <row r="389" spans="1:19" ht="12.75">
      <c r="A389" s="167" t="s">
        <v>241</v>
      </c>
      <c r="B389" s="168">
        <v>0</v>
      </c>
      <c r="C389" s="168">
        <v>0</v>
      </c>
      <c r="D389" s="168">
        <v>0</v>
      </c>
      <c r="E389" s="168">
        <v>0</v>
      </c>
      <c r="F389" s="168">
        <v>0</v>
      </c>
      <c r="G389" s="168">
        <v>0</v>
      </c>
      <c r="H389" s="168">
        <v>0</v>
      </c>
      <c r="I389" s="168">
        <v>0</v>
      </c>
      <c r="J389" s="168">
        <v>0</v>
      </c>
      <c r="K389" s="168">
        <v>0</v>
      </c>
      <c r="L389" s="168">
        <v>0</v>
      </c>
      <c r="M389" s="168">
        <v>0</v>
      </c>
      <c r="N389" s="168">
        <v>0</v>
      </c>
      <c r="O389" s="168">
        <v>0</v>
      </c>
      <c r="P389" s="168">
        <v>0</v>
      </c>
      <c r="Q389" s="168">
        <v>0</v>
      </c>
      <c r="R389" s="168">
        <v>0</v>
      </c>
      <c r="S389" s="168">
        <v>0</v>
      </c>
    </row>
    <row r="390" spans="1:19" ht="12.75">
      <c r="A390" s="167" t="s">
        <v>242</v>
      </c>
      <c r="B390" s="168">
        <v>926</v>
      </c>
      <c r="C390" s="168">
        <v>919</v>
      </c>
      <c r="D390" s="168">
        <v>918</v>
      </c>
      <c r="E390" s="168">
        <v>975</v>
      </c>
      <c r="F390" s="168">
        <v>1047</v>
      </c>
      <c r="G390" s="168">
        <v>1166</v>
      </c>
      <c r="H390" s="168">
        <v>727</v>
      </c>
      <c r="I390" s="168">
        <v>1142</v>
      </c>
      <c r="J390" s="168">
        <v>1581</v>
      </c>
      <c r="K390" s="168">
        <v>1761</v>
      </c>
      <c r="L390" s="168">
        <v>1386</v>
      </c>
      <c r="M390" s="168">
        <v>1392</v>
      </c>
      <c r="N390" s="168">
        <v>1275</v>
      </c>
      <c r="O390" s="168">
        <v>1233</v>
      </c>
      <c r="P390" s="168">
        <v>1217</v>
      </c>
      <c r="Q390" s="168">
        <v>1066</v>
      </c>
      <c r="R390" s="168">
        <v>1239</v>
      </c>
      <c r="S390" s="168">
        <v>1290</v>
      </c>
    </row>
    <row r="391" spans="1:19" ht="12.75">
      <c r="A391" s="167" t="s">
        <v>243</v>
      </c>
      <c r="B391" s="168">
        <v>3950</v>
      </c>
      <c r="C391" s="168">
        <v>3594</v>
      </c>
      <c r="D391" s="168">
        <v>3498</v>
      </c>
      <c r="E391" s="168">
        <v>3798</v>
      </c>
      <c r="F391" s="168">
        <v>3250</v>
      </c>
      <c r="G391" s="168">
        <v>2307</v>
      </c>
      <c r="H391" s="168">
        <v>2968</v>
      </c>
      <c r="I391" s="168">
        <v>3685</v>
      </c>
      <c r="J391" s="168">
        <v>3780</v>
      </c>
      <c r="K391" s="168">
        <v>3065</v>
      </c>
      <c r="L391" s="168">
        <v>3856</v>
      </c>
      <c r="M391" s="168">
        <v>3423</v>
      </c>
      <c r="N391" s="168">
        <v>3333</v>
      </c>
      <c r="O391" s="168">
        <v>3006</v>
      </c>
      <c r="P391" s="168">
        <v>2863</v>
      </c>
      <c r="Q391" s="168">
        <v>3190</v>
      </c>
      <c r="R391" s="168">
        <v>3515</v>
      </c>
      <c r="S391" s="168">
        <v>3751</v>
      </c>
    </row>
    <row r="392" spans="1:19" ht="12.75">
      <c r="A392" s="167" t="s">
        <v>244</v>
      </c>
      <c r="B392" s="168">
        <v>3106</v>
      </c>
      <c r="C392" s="168">
        <v>3054</v>
      </c>
      <c r="D392" s="168">
        <v>3500</v>
      </c>
      <c r="E392" s="168">
        <v>3419</v>
      </c>
      <c r="F392" s="168">
        <v>3027</v>
      </c>
      <c r="G392" s="168">
        <v>3446</v>
      </c>
      <c r="H392" s="168">
        <v>3243</v>
      </c>
      <c r="I392" s="168">
        <v>4251</v>
      </c>
      <c r="J392" s="168">
        <v>4516</v>
      </c>
      <c r="K392" s="168">
        <v>4413</v>
      </c>
      <c r="L392" s="168">
        <v>4252</v>
      </c>
      <c r="M392" s="168">
        <v>5045</v>
      </c>
      <c r="N392" s="168">
        <v>5021</v>
      </c>
      <c r="O392" s="168">
        <v>5304</v>
      </c>
      <c r="P392" s="168">
        <v>5359</v>
      </c>
      <c r="Q392" s="168">
        <v>5813</v>
      </c>
      <c r="R392" s="168">
        <v>6230</v>
      </c>
      <c r="S392" s="168">
        <v>5623</v>
      </c>
    </row>
    <row r="393" spans="1:19" ht="12.75">
      <c r="A393" s="167" t="s">
        <v>245</v>
      </c>
      <c r="B393" s="168">
        <v>0</v>
      </c>
      <c r="C393" s="168">
        <v>0</v>
      </c>
      <c r="D393" s="168">
        <v>0</v>
      </c>
      <c r="E393" s="168">
        <v>0</v>
      </c>
      <c r="F393" s="168">
        <v>0</v>
      </c>
      <c r="G393" s="168">
        <v>0</v>
      </c>
      <c r="H393" s="168">
        <v>0</v>
      </c>
      <c r="I393" s="168">
        <v>0</v>
      </c>
      <c r="J393" s="168">
        <v>0</v>
      </c>
      <c r="K393" s="168">
        <v>0</v>
      </c>
      <c r="L393" s="168">
        <v>0</v>
      </c>
      <c r="M393" s="168">
        <v>0</v>
      </c>
      <c r="N393" s="168">
        <v>0</v>
      </c>
      <c r="O393" s="168">
        <v>0</v>
      </c>
      <c r="P393" s="168">
        <v>0</v>
      </c>
      <c r="Q393" s="168">
        <v>0</v>
      </c>
      <c r="R393" s="168">
        <v>0</v>
      </c>
      <c r="S393" s="168">
        <v>0</v>
      </c>
    </row>
    <row r="394" spans="1:19" ht="12.75">
      <c r="A394" s="167" t="s">
        <v>246</v>
      </c>
      <c r="B394" s="168">
        <v>0</v>
      </c>
      <c r="C394" s="168">
        <v>0</v>
      </c>
      <c r="D394" s="168">
        <v>0</v>
      </c>
      <c r="E394" s="168">
        <v>0</v>
      </c>
      <c r="F394" s="168">
        <v>0</v>
      </c>
      <c r="G394" s="168">
        <v>0</v>
      </c>
      <c r="H394" s="168">
        <v>0</v>
      </c>
      <c r="I394" s="168">
        <v>0</v>
      </c>
      <c r="J394" s="168">
        <v>0</v>
      </c>
      <c r="K394" s="168">
        <v>0</v>
      </c>
      <c r="L394" s="168">
        <v>0</v>
      </c>
      <c r="M394" s="168">
        <v>0</v>
      </c>
      <c r="N394" s="168">
        <v>0</v>
      </c>
      <c r="O394" s="168">
        <v>0</v>
      </c>
      <c r="P394" s="168">
        <v>0</v>
      </c>
      <c r="Q394" s="168">
        <v>0</v>
      </c>
      <c r="R394" s="168">
        <v>0</v>
      </c>
      <c r="S394" s="168">
        <v>0</v>
      </c>
    </row>
    <row r="395" spans="1:19" ht="12.75">
      <c r="A395" s="167" t="s">
        <v>247</v>
      </c>
      <c r="B395" s="168">
        <v>0</v>
      </c>
      <c r="C395" s="168">
        <v>0</v>
      </c>
      <c r="D395" s="168">
        <v>0</v>
      </c>
      <c r="E395" s="168">
        <v>0</v>
      </c>
      <c r="F395" s="168">
        <v>0</v>
      </c>
      <c r="G395" s="168">
        <v>0</v>
      </c>
      <c r="H395" s="168">
        <v>0</v>
      </c>
      <c r="I395" s="168">
        <v>0</v>
      </c>
      <c r="J395" s="168">
        <v>0</v>
      </c>
      <c r="K395" s="168">
        <v>0</v>
      </c>
      <c r="L395" s="168">
        <v>0</v>
      </c>
      <c r="M395" s="168">
        <v>0</v>
      </c>
      <c r="N395" s="168">
        <v>0</v>
      </c>
      <c r="O395" s="168">
        <v>0</v>
      </c>
      <c r="P395" s="168">
        <v>0</v>
      </c>
      <c r="Q395" s="168">
        <v>0</v>
      </c>
      <c r="R395" s="168">
        <v>0</v>
      </c>
      <c r="S395" s="168">
        <v>0</v>
      </c>
    </row>
    <row r="396" spans="1:19" ht="12.75">
      <c r="A396" s="167" t="s">
        <v>273</v>
      </c>
      <c r="B396" s="168">
        <v>451</v>
      </c>
      <c r="C396" s="168">
        <v>525</v>
      </c>
      <c r="D396" s="168">
        <v>472</v>
      </c>
      <c r="E396" s="168">
        <v>503</v>
      </c>
      <c r="F396" s="168">
        <v>370</v>
      </c>
      <c r="G396" s="168">
        <v>193</v>
      </c>
      <c r="H396" s="168">
        <v>133</v>
      </c>
      <c r="I396" s="168">
        <v>87</v>
      </c>
      <c r="J396" s="168">
        <v>0</v>
      </c>
      <c r="K396" s="168">
        <v>0</v>
      </c>
      <c r="L396" s="168">
        <v>0</v>
      </c>
      <c r="M396" s="168">
        <v>0</v>
      </c>
      <c r="N396" s="168">
        <v>0</v>
      </c>
      <c r="O396" s="168">
        <v>0</v>
      </c>
      <c r="P396" s="168">
        <v>0</v>
      </c>
      <c r="Q396" s="168">
        <v>0</v>
      </c>
      <c r="R396" s="168">
        <v>0</v>
      </c>
      <c r="S396" s="168">
        <v>0</v>
      </c>
    </row>
    <row r="397" spans="1:19" ht="12.75">
      <c r="A397" s="167" t="s">
        <v>248</v>
      </c>
      <c r="B397" s="168">
        <v>120</v>
      </c>
      <c r="C397" s="168">
        <v>102</v>
      </c>
      <c r="D397" s="168">
        <v>166</v>
      </c>
      <c r="E397" s="168">
        <v>145</v>
      </c>
      <c r="F397" s="168">
        <v>127</v>
      </c>
      <c r="G397" s="168">
        <v>150</v>
      </c>
      <c r="H397" s="168">
        <v>121</v>
      </c>
      <c r="I397" s="168">
        <v>126</v>
      </c>
      <c r="J397" s="168">
        <v>130</v>
      </c>
      <c r="K397" s="168">
        <v>0</v>
      </c>
      <c r="L397" s="168">
        <v>117</v>
      </c>
      <c r="M397" s="168">
        <v>84</v>
      </c>
      <c r="N397" s="168">
        <v>80</v>
      </c>
      <c r="O397" s="168">
        <v>84</v>
      </c>
      <c r="P397" s="168">
        <v>161</v>
      </c>
      <c r="Q397" s="168">
        <v>123</v>
      </c>
      <c r="R397" s="168">
        <v>90</v>
      </c>
      <c r="S397" s="168">
        <v>114</v>
      </c>
    </row>
    <row r="398" spans="1:19" ht="12.75">
      <c r="A398" s="167" t="s">
        <v>249</v>
      </c>
      <c r="B398" s="168">
        <v>0</v>
      </c>
      <c r="C398" s="168">
        <v>0</v>
      </c>
      <c r="D398" s="168">
        <v>0</v>
      </c>
      <c r="E398" s="168">
        <v>0</v>
      </c>
      <c r="F398" s="168">
        <v>0</v>
      </c>
      <c r="G398" s="168">
        <v>0</v>
      </c>
      <c r="H398" s="168">
        <v>0</v>
      </c>
      <c r="I398" s="168">
        <v>0</v>
      </c>
      <c r="J398" s="168">
        <v>0</v>
      </c>
      <c r="K398" s="168">
        <v>0</v>
      </c>
      <c r="L398" s="168">
        <v>0</v>
      </c>
      <c r="M398" s="168">
        <v>0</v>
      </c>
      <c r="N398" s="168">
        <v>0</v>
      </c>
      <c r="O398" s="168">
        <v>0</v>
      </c>
      <c r="P398" s="168">
        <v>0</v>
      </c>
      <c r="Q398" s="168">
        <v>0</v>
      </c>
      <c r="R398" s="168">
        <v>0</v>
      </c>
      <c r="S398" s="168">
        <v>0</v>
      </c>
    </row>
    <row r="399" spans="1:19" ht="12.75">
      <c r="A399" s="167" t="s">
        <v>250</v>
      </c>
      <c r="B399" s="168">
        <v>2508</v>
      </c>
      <c r="C399" s="168">
        <v>2578</v>
      </c>
      <c r="D399" s="168">
        <v>2587</v>
      </c>
      <c r="E399" s="168">
        <v>2842</v>
      </c>
      <c r="F399" s="168">
        <v>2900</v>
      </c>
      <c r="G399" s="168">
        <v>2798</v>
      </c>
      <c r="H399" s="168">
        <v>2810</v>
      </c>
      <c r="I399" s="168">
        <v>2982</v>
      </c>
      <c r="J399" s="168">
        <v>3105</v>
      </c>
      <c r="K399" s="168">
        <v>3108</v>
      </c>
      <c r="L399" s="168">
        <v>2848</v>
      </c>
      <c r="M399" s="168">
        <v>3021</v>
      </c>
      <c r="N399" s="168">
        <v>2920</v>
      </c>
      <c r="O399" s="168">
        <v>3132</v>
      </c>
      <c r="P399" s="168">
        <v>2741</v>
      </c>
      <c r="Q399" s="168">
        <v>3426</v>
      </c>
      <c r="R399" s="168">
        <v>2769</v>
      </c>
      <c r="S399" s="168">
        <v>3545</v>
      </c>
    </row>
    <row r="400" spans="1:19" ht="12.75">
      <c r="A400" s="167" t="s">
        <v>251</v>
      </c>
      <c r="B400" s="168">
        <v>815</v>
      </c>
      <c r="C400" s="168">
        <v>945</v>
      </c>
      <c r="D400" s="168">
        <v>980</v>
      </c>
      <c r="E400" s="168">
        <v>755</v>
      </c>
      <c r="F400" s="168">
        <v>808</v>
      </c>
      <c r="G400" s="168">
        <v>852</v>
      </c>
      <c r="H400" s="168">
        <v>937</v>
      </c>
      <c r="I400" s="168">
        <v>1025</v>
      </c>
      <c r="J400" s="168">
        <v>1008</v>
      </c>
      <c r="K400" s="168">
        <v>1041</v>
      </c>
      <c r="L400" s="168">
        <v>1012</v>
      </c>
      <c r="M400" s="168">
        <v>1073</v>
      </c>
      <c r="N400" s="168">
        <v>1098</v>
      </c>
      <c r="O400" s="168">
        <v>992</v>
      </c>
      <c r="P400" s="168">
        <v>1204</v>
      </c>
      <c r="Q400" s="168">
        <v>1320</v>
      </c>
      <c r="R400" s="168">
        <v>1318</v>
      </c>
      <c r="S400" s="168">
        <v>1328</v>
      </c>
    </row>
    <row r="401" spans="1:19" ht="12.75">
      <c r="A401" s="167" t="s">
        <v>252</v>
      </c>
      <c r="B401" s="168">
        <v>698</v>
      </c>
      <c r="C401" s="168">
        <v>495</v>
      </c>
      <c r="D401" s="168">
        <v>640</v>
      </c>
      <c r="E401" s="168">
        <v>607</v>
      </c>
      <c r="F401" s="168">
        <v>1021</v>
      </c>
      <c r="G401" s="168">
        <v>1302</v>
      </c>
      <c r="H401" s="168">
        <v>1283</v>
      </c>
      <c r="I401" s="168">
        <v>1512</v>
      </c>
      <c r="J401" s="168">
        <v>1417</v>
      </c>
      <c r="K401" s="168">
        <v>1499</v>
      </c>
      <c r="L401" s="168">
        <v>1779</v>
      </c>
      <c r="M401" s="168">
        <v>1890</v>
      </c>
      <c r="N401" s="168">
        <v>1740</v>
      </c>
      <c r="O401" s="168">
        <v>1934</v>
      </c>
      <c r="P401" s="168">
        <v>1885</v>
      </c>
      <c r="Q401" s="168">
        <v>1484</v>
      </c>
      <c r="R401" s="168">
        <v>1913</v>
      </c>
      <c r="S401" s="168">
        <v>2062</v>
      </c>
    </row>
    <row r="402" spans="1:19" ht="12.75">
      <c r="A402" s="167" t="s">
        <v>253</v>
      </c>
      <c r="B402" s="168">
        <v>45</v>
      </c>
      <c r="C402" s="168">
        <v>63</v>
      </c>
      <c r="D402" s="168">
        <v>85</v>
      </c>
      <c r="E402" s="168">
        <v>83</v>
      </c>
      <c r="F402" s="168">
        <v>77</v>
      </c>
      <c r="G402" s="168">
        <v>50</v>
      </c>
      <c r="H402" s="168">
        <v>40</v>
      </c>
      <c r="I402" s="168">
        <v>85</v>
      </c>
      <c r="J402" s="168">
        <v>76</v>
      </c>
      <c r="K402" s="168">
        <v>85</v>
      </c>
      <c r="L402" s="168">
        <v>93</v>
      </c>
      <c r="M402" s="168">
        <v>16</v>
      </c>
      <c r="N402" s="168">
        <v>0</v>
      </c>
      <c r="O402" s="168">
        <v>0</v>
      </c>
      <c r="P402" s="168">
        <v>0</v>
      </c>
      <c r="Q402" s="168">
        <v>0</v>
      </c>
      <c r="R402" s="168">
        <v>0</v>
      </c>
      <c r="S402" s="168">
        <v>0</v>
      </c>
    </row>
    <row r="403" spans="1:19" ht="12.75">
      <c r="A403" s="167" t="s">
        <v>254</v>
      </c>
      <c r="B403" s="168">
        <v>151</v>
      </c>
      <c r="C403" s="168">
        <v>133</v>
      </c>
      <c r="D403" s="168">
        <v>127</v>
      </c>
      <c r="E403" s="168">
        <v>116</v>
      </c>
      <c r="F403" s="168">
        <v>109</v>
      </c>
      <c r="G403" s="168">
        <v>207</v>
      </c>
      <c r="H403" s="168">
        <v>322</v>
      </c>
      <c r="I403" s="168">
        <v>419</v>
      </c>
      <c r="J403" s="168">
        <v>509</v>
      </c>
      <c r="K403" s="168">
        <v>246</v>
      </c>
      <c r="L403" s="168">
        <v>374</v>
      </c>
      <c r="M403" s="168">
        <v>325</v>
      </c>
      <c r="N403" s="168">
        <v>317</v>
      </c>
      <c r="O403" s="168">
        <v>299</v>
      </c>
      <c r="P403" s="168">
        <v>290</v>
      </c>
      <c r="Q403" s="168">
        <v>222</v>
      </c>
      <c r="R403" s="168">
        <v>122</v>
      </c>
      <c r="S403" s="168">
        <v>209</v>
      </c>
    </row>
    <row r="404" spans="1:19" ht="12.75">
      <c r="A404" s="167" t="s">
        <v>255</v>
      </c>
      <c r="B404" s="168">
        <v>0</v>
      </c>
      <c r="C404" s="168">
        <v>0</v>
      </c>
      <c r="D404" s="168">
        <v>0</v>
      </c>
      <c r="E404" s="168">
        <v>0</v>
      </c>
      <c r="F404" s="168">
        <v>0</v>
      </c>
      <c r="G404" s="168">
        <v>0</v>
      </c>
      <c r="H404" s="168">
        <v>0</v>
      </c>
      <c r="I404" s="168">
        <v>0</v>
      </c>
      <c r="J404" s="168">
        <v>0</v>
      </c>
      <c r="K404" s="168">
        <v>0</v>
      </c>
      <c r="L404" s="168">
        <v>0</v>
      </c>
      <c r="M404" s="168">
        <v>0</v>
      </c>
      <c r="N404" s="168">
        <v>0</v>
      </c>
      <c r="O404" s="168">
        <v>0</v>
      </c>
      <c r="P404" s="168">
        <v>0</v>
      </c>
      <c r="Q404" s="168">
        <v>0</v>
      </c>
      <c r="R404" s="168">
        <v>0</v>
      </c>
      <c r="S404" s="168">
        <v>0</v>
      </c>
    </row>
    <row r="405" spans="1:19" ht="12.75">
      <c r="A405" s="167" t="s">
        <v>256</v>
      </c>
      <c r="B405" s="168">
        <v>48</v>
      </c>
      <c r="C405" s="168">
        <v>35</v>
      </c>
      <c r="D405" s="168">
        <v>37</v>
      </c>
      <c r="E405" s="168">
        <v>41</v>
      </c>
      <c r="F405" s="168">
        <v>44</v>
      </c>
      <c r="G405" s="168">
        <v>67</v>
      </c>
      <c r="H405" s="168">
        <v>47</v>
      </c>
      <c r="I405" s="168">
        <v>51</v>
      </c>
      <c r="J405" s="168">
        <v>50</v>
      </c>
      <c r="K405" s="168">
        <v>54</v>
      </c>
      <c r="L405" s="168">
        <v>54</v>
      </c>
      <c r="M405" s="168">
        <v>402</v>
      </c>
      <c r="N405" s="168">
        <v>420</v>
      </c>
      <c r="O405" s="168">
        <v>429</v>
      </c>
      <c r="P405" s="168">
        <v>420</v>
      </c>
      <c r="Q405" s="168">
        <v>445</v>
      </c>
      <c r="R405" s="168">
        <v>420</v>
      </c>
      <c r="S405" s="168">
        <v>421</v>
      </c>
    </row>
    <row r="406" spans="1:19" ht="12.75">
      <c r="A406" s="167" t="s">
        <v>257</v>
      </c>
      <c r="B406" s="168">
        <v>376</v>
      </c>
      <c r="C406" s="168">
        <v>430</v>
      </c>
      <c r="D406" s="168">
        <v>483</v>
      </c>
      <c r="E406" s="168">
        <v>612</v>
      </c>
      <c r="F406" s="168">
        <v>628</v>
      </c>
      <c r="G406" s="168">
        <v>577</v>
      </c>
      <c r="H406" s="168">
        <v>395</v>
      </c>
      <c r="I406" s="168">
        <v>327</v>
      </c>
      <c r="J406" s="168">
        <v>655</v>
      </c>
      <c r="K406" s="168">
        <v>655</v>
      </c>
      <c r="L406" s="168">
        <v>704</v>
      </c>
      <c r="M406" s="168">
        <v>643</v>
      </c>
      <c r="N406" s="168">
        <v>670</v>
      </c>
      <c r="O406" s="168">
        <v>566</v>
      </c>
      <c r="P406" s="168">
        <v>629</v>
      </c>
      <c r="Q406" s="168">
        <v>687</v>
      </c>
      <c r="R406" s="168">
        <v>647</v>
      </c>
      <c r="S406" s="168">
        <v>590</v>
      </c>
    </row>
    <row r="407" spans="1:19" ht="12.75">
      <c r="A407" s="167" t="s">
        <v>258</v>
      </c>
      <c r="B407" s="168">
        <v>0</v>
      </c>
      <c r="C407" s="168">
        <v>0</v>
      </c>
      <c r="D407" s="168">
        <v>0</v>
      </c>
      <c r="E407" s="168">
        <v>711</v>
      </c>
      <c r="F407" s="168">
        <v>540</v>
      </c>
      <c r="G407" s="168">
        <v>671</v>
      </c>
      <c r="H407" s="168">
        <v>593</v>
      </c>
      <c r="I407" s="168">
        <v>792</v>
      </c>
      <c r="J407" s="168">
        <v>1113</v>
      </c>
      <c r="K407" s="168">
        <v>998</v>
      </c>
      <c r="L407" s="168">
        <v>953</v>
      </c>
      <c r="M407" s="168">
        <v>1186</v>
      </c>
      <c r="N407" s="168">
        <v>1106</v>
      </c>
      <c r="O407" s="168">
        <v>1319</v>
      </c>
      <c r="P407" s="168">
        <v>811</v>
      </c>
      <c r="Q407" s="168">
        <v>757</v>
      </c>
      <c r="R407" s="168">
        <v>658</v>
      </c>
      <c r="S407" s="168">
        <v>702</v>
      </c>
    </row>
    <row r="408" spans="1:19" ht="12.75">
      <c r="A408" s="167" t="s">
        <v>259</v>
      </c>
      <c r="B408" s="168">
        <v>1774</v>
      </c>
      <c r="C408" s="168">
        <v>1928</v>
      </c>
      <c r="D408" s="168">
        <v>1240</v>
      </c>
      <c r="E408" s="168">
        <v>1132</v>
      </c>
      <c r="F408" s="168">
        <v>1091</v>
      </c>
      <c r="G408" s="168">
        <v>3245</v>
      </c>
      <c r="H408" s="168">
        <v>3333</v>
      </c>
      <c r="I408" s="168">
        <v>3062</v>
      </c>
      <c r="J408" s="168">
        <v>4423</v>
      </c>
      <c r="K408" s="168">
        <v>5289</v>
      </c>
      <c r="L408" s="168">
        <v>2350</v>
      </c>
      <c r="M408" s="168">
        <v>1587</v>
      </c>
      <c r="N408" s="168">
        <v>1402</v>
      </c>
      <c r="O408" s="168">
        <v>1537</v>
      </c>
      <c r="P408" s="168">
        <v>1480</v>
      </c>
      <c r="Q408" s="168">
        <v>1654</v>
      </c>
      <c r="R408" s="168">
        <v>1764</v>
      </c>
      <c r="S408" s="168">
        <v>1635</v>
      </c>
    </row>
    <row r="409" spans="1:19" ht="12.75">
      <c r="A409" s="167" t="s">
        <v>260</v>
      </c>
      <c r="B409" s="168">
        <v>0</v>
      </c>
      <c r="C409" s="168">
        <v>0</v>
      </c>
      <c r="D409" s="168">
        <v>65</v>
      </c>
      <c r="E409" s="168">
        <v>59</v>
      </c>
      <c r="F409" s="168">
        <v>52</v>
      </c>
      <c r="G409" s="168">
        <v>637</v>
      </c>
      <c r="H409" s="168">
        <v>697</v>
      </c>
      <c r="I409" s="168">
        <v>950</v>
      </c>
      <c r="J409" s="168">
        <v>663</v>
      </c>
      <c r="K409" s="168">
        <v>811</v>
      </c>
      <c r="L409" s="168">
        <v>857</v>
      </c>
      <c r="M409" s="168">
        <v>678</v>
      </c>
      <c r="N409" s="168">
        <v>723</v>
      </c>
      <c r="O409" s="168">
        <v>832</v>
      </c>
      <c r="P409" s="168">
        <v>883</v>
      </c>
      <c r="Q409" s="168">
        <v>993</v>
      </c>
      <c r="R409" s="168">
        <v>1042</v>
      </c>
      <c r="S409" s="168">
        <v>1098</v>
      </c>
    </row>
    <row r="410" spans="1:19" ht="12.75">
      <c r="A410" s="167" t="s">
        <v>261</v>
      </c>
      <c r="B410" s="168">
        <v>0</v>
      </c>
      <c r="C410" s="168">
        <v>0</v>
      </c>
      <c r="D410" s="168">
        <v>0</v>
      </c>
      <c r="E410" s="168">
        <v>0</v>
      </c>
      <c r="F410" s="168">
        <v>0</v>
      </c>
      <c r="G410" s="168">
        <v>0</v>
      </c>
      <c r="H410" s="168">
        <v>0</v>
      </c>
      <c r="I410" s="168">
        <v>0</v>
      </c>
      <c r="J410" s="168">
        <v>0</v>
      </c>
      <c r="K410" s="168">
        <v>0</v>
      </c>
      <c r="L410" s="168">
        <v>0</v>
      </c>
      <c r="M410" s="168">
        <v>0</v>
      </c>
      <c r="N410" s="168">
        <v>0</v>
      </c>
      <c r="O410" s="168">
        <v>0</v>
      </c>
      <c r="P410" s="168">
        <v>0</v>
      </c>
      <c r="Q410" s="168">
        <v>0</v>
      </c>
      <c r="R410" s="168">
        <v>0</v>
      </c>
      <c r="S410" s="168">
        <v>0</v>
      </c>
    </row>
    <row r="411" spans="1:19" ht="12.75">
      <c r="A411" s="167" t="s">
        <v>262</v>
      </c>
      <c r="B411" s="168">
        <v>0</v>
      </c>
      <c r="C411" s="168">
        <v>0</v>
      </c>
      <c r="D411" s="168">
        <v>0</v>
      </c>
      <c r="E411" s="168">
        <v>0</v>
      </c>
      <c r="F411" s="168">
        <v>0</v>
      </c>
      <c r="G411" s="168">
        <v>143</v>
      </c>
      <c r="H411" s="168">
        <v>167</v>
      </c>
      <c r="I411" s="168">
        <v>155</v>
      </c>
      <c r="J411" s="168">
        <v>150</v>
      </c>
      <c r="K411" s="168">
        <v>177</v>
      </c>
      <c r="L411" s="168">
        <v>116</v>
      </c>
      <c r="M411" s="168">
        <v>216</v>
      </c>
      <c r="N411" s="168">
        <v>92</v>
      </c>
      <c r="O411" s="168">
        <v>88</v>
      </c>
      <c r="P411" s="168">
        <v>63</v>
      </c>
      <c r="Q411" s="168">
        <v>90</v>
      </c>
      <c r="R411" s="168">
        <v>94</v>
      </c>
      <c r="S411" s="168">
        <v>94</v>
      </c>
    </row>
    <row r="412" spans="1:19" ht="12.75">
      <c r="A412" s="167" t="s">
        <v>263</v>
      </c>
      <c r="B412" s="168">
        <v>0</v>
      </c>
      <c r="C412" s="168">
        <v>0</v>
      </c>
      <c r="D412" s="168">
        <v>0</v>
      </c>
      <c r="E412" s="168">
        <v>0</v>
      </c>
      <c r="F412" s="168">
        <v>0</v>
      </c>
      <c r="G412" s="168">
        <v>0</v>
      </c>
      <c r="H412" s="168">
        <v>0</v>
      </c>
      <c r="I412" s="168">
        <v>0</v>
      </c>
      <c r="J412" s="168">
        <v>0</v>
      </c>
      <c r="K412" s="168">
        <v>0</v>
      </c>
      <c r="L412" s="168">
        <v>0</v>
      </c>
      <c r="M412" s="168">
        <v>0</v>
      </c>
      <c r="N412" s="168">
        <v>0</v>
      </c>
      <c r="O412" s="168">
        <v>0</v>
      </c>
      <c r="P412" s="168">
        <v>0</v>
      </c>
      <c r="Q412" s="168">
        <v>0</v>
      </c>
      <c r="R412" s="168">
        <v>0</v>
      </c>
      <c r="S412" s="168">
        <v>0</v>
      </c>
    </row>
    <row r="413" spans="2:19" ht="12.75"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</row>
    <row r="414" spans="2:19" ht="12.75">
      <c r="B414" s="8"/>
      <c r="C414" s="9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</row>
    <row r="415" spans="2:19" ht="12.75">
      <c r="B415" s="5"/>
      <c r="C415" s="107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</row>
    <row r="416" spans="2:19" ht="12.75">
      <c r="B416" s="5" t="s">
        <v>1</v>
      </c>
      <c r="C416" s="107" t="s">
        <v>283</v>
      </c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</row>
    <row r="417" spans="2:19" ht="12.75">
      <c r="B417" s="5" t="s">
        <v>2</v>
      </c>
      <c r="C417" s="107" t="s">
        <v>232</v>
      </c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</row>
    <row r="418" spans="2:19" ht="12.75">
      <c r="B418" s="5" t="s">
        <v>4</v>
      </c>
      <c r="C418" s="107" t="s">
        <v>233</v>
      </c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</row>
    <row r="419" spans="2:19" ht="12.75">
      <c r="B419" s="8"/>
      <c r="C419" s="9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12.75">
      <c r="A420" s="165" t="s">
        <v>6</v>
      </c>
      <c r="B420" s="164" t="s">
        <v>101</v>
      </c>
      <c r="C420" s="164" t="s">
        <v>102</v>
      </c>
      <c r="D420" s="164" t="s">
        <v>103</v>
      </c>
      <c r="E420" s="164" t="s">
        <v>104</v>
      </c>
      <c r="F420" s="164" t="s">
        <v>105</v>
      </c>
      <c r="G420" s="164" t="s">
        <v>106</v>
      </c>
      <c r="H420" s="164" t="s">
        <v>107</v>
      </c>
      <c r="I420" s="164" t="s">
        <v>108</v>
      </c>
      <c r="J420" s="164" t="s">
        <v>109</v>
      </c>
      <c r="K420" s="164" t="s">
        <v>110</v>
      </c>
      <c r="L420" s="164" t="s">
        <v>111</v>
      </c>
      <c r="M420" s="164" t="s">
        <v>112</v>
      </c>
      <c r="N420" s="164" t="s">
        <v>113</v>
      </c>
      <c r="O420" s="164" t="s">
        <v>114</v>
      </c>
      <c r="P420" s="164" t="s">
        <v>115</v>
      </c>
      <c r="Q420" s="164" t="s">
        <v>148</v>
      </c>
      <c r="R420" s="164" t="s">
        <v>228</v>
      </c>
      <c r="S420" s="164" t="s">
        <v>323</v>
      </c>
    </row>
    <row r="421" spans="1:19" ht="12.75">
      <c r="A421" s="166" t="s">
        <v>7</v>
      </c>
      <c r="B421" s="3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8"/>
    </row>
    <row r="422" spans="1:19" ht="12.75">
      <c r="A422" s="167" t="s">
        <v>234</v>
      </c>
      <c r="B422" s="168">
        <v>17312</v>
      </c>
      <c r="C422" s="168">
        <v>18271</v>
      </c>
      <c r="D422" s="168">
        <v>18393</v>
      </c>
      <c r="E422" s="168">
        <v>20054</v>
      </c>
      <c r="F422" s="168">
        <v>22074</v>
      </c>
      <c r="G422" s="168">
        <v>24349</v>
      </c>
      <c r="H422" s="168">
        <v>26056</v>
      </c>
      <c r="I422" s="168">
        <v>29166</v>
      </c>
      <c r="J422" s="168">
        <v>31787</v>
      </c>
      <c r="K422" s="168">
        <v>36613</v>
      </c>
      <c r="L422" s="168">
        <v>40545</v>
      </c>
      <c r="M422" s="168">
        <v>42346</v>
      </c>
      <c r="N422" s="168">
        <v>48505</v>
      </c>
      <c r="O422" s="168">
        <v>57645</v>
      </c>
      <c r="P422" s="168">
        <v>68845</v>
      </c>
      <c r="Q422" s="168">
        <v>79897</v>
      </c>
      <c r="R422" s="168">
        <v>89842</v>
      </c>
      <c r="S422" s="168">
        <v>101808</v>
      </c>
    </row>
    <row r="423" spans="1:19" ht="12.75">
      <c r="A423" s="167" t="s">
        <v>235</v>
      </c>
      <c r="B423" s="168">
        <v>492</v>
      </c>
      <c r="C423" s="168">
        <v>535</v>
      </c>
      <c r="D423" s="168">
        <v>527</v>
      </c>
      <c r="E423" s="168">
        <v>522</v>
      </c>
      <c r="F423" s="168">
        <v>518</v>
      </c>
      <c r="G423" s="168">
        <v>601</v>
      </c>
      <c r="H423" s="168">
        <v>610</v>
      </c>
      <c r="I423" s="168">
        <v>549</v>
      </c>
      <c r="J423" s="168">
        <v>529</v>
      </c>
      <c r="K423" s="168">
        <v>828</v>
      </c>
      <c r="L423" s="168">
        <v>860</v>
      </c>
      <c r="M423" s="168">
        <v>945</v>
      </c>
      <c r="N423" s="168">
        <v>1169</v>
      </c>
      <c r="O423" s="168">
        <v>1339</v>
      </c>
      <c r="P423" s="168">
        <v>1535</v>
      </c>
      <c r="Q423" s="168">
        <v>2114</v>
      </c>
      <c r="R423" s="168">
        <v>3002</v>
      </c>
      <c r="S423" s="168">
        <v>3107</v>
      </c>
    </row>
    <row r="424" spans="1:19" ht="12.75">
      <c r="A424" s="167" t="s">
        <v>236</v>
      </c>
      <c r="B424" s="168">
        <v>0</v>
      </c>
      <c r="C424" s="168">
        <v>0</v>
      </c>
      <c r="D424" s="168">
        <v>0</v>
      </c>
      <c r="E424" s="168">
        <v>0</v>
      </c>
      <c r="F424" s="168">
        <v>0</v>
      </c>
      <c r="G424" s="168">
        <v>0</v>
      </c>
      <c r="H424" s="168">
        <v>0</v>
      </c>
      <c r="I424" s="168">
        <v>0</v>
      </c>
      <c r="J424" s="168">
        <v>2</v>
      </c>
      <c r="K424" s="168">
        <v>29</v>
      </c>
      <c r="L424" s="168">
        <v>15</v>
      </c>
      <c r="M424" s="168">
        <v>0</v>
      </c>
      <c r="N424" s="168">
        <v>0</v>
      </c>
      <c r="O424" s="168">
        <v>0</v>
      </c>
      <c r="P424" s="168">
        <v>0</v>
      </c>
      <c r="Q424" s="168">
        <v>0</v>
      </c>
      <c r="R424" s="168">
        <v>0</v>
      </c>
      <c r="S424" s="168">
        <v>0</v>
      </c>
    </row>
    <row r="425" spans="1:19" ht="12.75">
      <c r="A425" s="167" t="s">
        <v>237</v>
      </c>
      <c r="B425" s="168">
        <v>0</v>
      </c>
      <c r="C425" s="168">
        <v>0</v>
      </c>
      <c r="D425" s="168">
        <v>0</v>
      </c>
      <c r="E425" s="168">
        <v>221</v>
      </c>
      <c r="F425" s="168">
        <v>309</v>
      </c>
      <c r="G425" s="168">
        <v>405</v>
      </c>
      <c r="H425" s="168">
        <v>292</v>
      </c>
      <c r="I425" s="168">
        <v>494</v>
      </c>
      <c r="J425" s="168">
        <v>587</v>
      </c>
      <c r="K425" s="168">
        <v>683</v>
      </c>
      <c r="L425" s="168">
        <v>522</v>
      </c>
      <c r="M425" s="168">
        <v>518</v>
      </c>
      <c r="N425" s="168">
        <v>498</v>
      </c>
      <c r="O425" s="168">
        <v>497</v>
      </c>
      <c r="P425" s="168">
        <v>721</v>
      </c>
      <c r="Q425" s="168">
        <v>739</v>
      </c>
      <c r="R425" s="168">
        <v>926</v>
      </c>
      <c r="S425" s="168">
        <v>1203</v>
      </c>
    </row>
    <row r="426" spans="1:19" ht="12.75">
      <c r="A426" s="167" t="s">
        <v>238</v>
      </c>
      <c r="B426" s="168">
        <v>210</v>
      </c>
      <c r="C426" s="168">
        <v>355</v>
      </c>
      <c r="D426" s="168">
        <v>521</v>
      </c>
      <c r="E426" s="168">
        <v>728</v>
      </c>
      <c r="F426" s="168">
        <v>805</v>
      </c>
      <c r="G426" s="168">
        <v>912</v>
      </c>
      <c r="H426" s="168">
        <v>1172</v>
      </c>
      <c r="I426" s="168">
        <v>1359</v>
      </c>
      <c r="J426" s="168">
        <v>1470</v>
      </c>
      <c r="K426" s="168">
        <v>1801</v>
      </c>
      <c r="L426" s="168">
        <v>1859</v>
      </c>
      <c r="M426" s="168">
        <v>2102</v>
      </c>
      <c r="N426" s="168">
        <v>2502</v>
      </c>
      <c r="O426" s="168">
        <v>3162</v>
      </c>
      <c r="P426" s="168">
        <v>3562</v>
      </c>
      <c r="Q426" s="168">
        <v>3989</v>
      </c>
      <c r="R426" s="168">
        <v>3923</v>
      </c>
      <c r="S426" s="168">
        <v>3860</v>
      </c>
    </row>
    <row r="427" spans="1:19" ht="12.75">
      <c r="A427" s="167" t="s">
        <v>272</v>
      </c>
      <c r="B427" s="168">
        <v>3264</v>
      </c>
      <c r="C427" s="168">
        <v>3398</v>
      </c>
      <c r="D427" s="168">
        <v>3386</v>
      </c>
      <c r="E427" s="168">
        <v>3168</v>
      </c>
      <c r="F427" s="168">
        <v>3615</v>
      </c>
      <c r="G427" s="168">
        <v>3784</v>
      </c>
      <c r="H427" s="168">
        <v>4034</v>
      </c>
      <c r="I427" s="168">
        <v>3391</v>
      </c>
      <c r="J427" s="168">
        <v>4785</v>
      </c>
      <c r="K427" s="168">
        <v>5251</v>
      </c>
      <c r="L427" s="168">
        <v>6175</v>
      </c>
      <c r="M427" s="168">
        <v>5250</v>
      </c>
      <c r="N427" s="168">
        <v>7688</v>
      </c>
      <c r="O427" s="168">
        <v>10144</v>
      </c>
      <c r="P427" s="168">
        <v>11473</v>
      </c>
      <c r="Q427" s="168">
        <v>16570</v>
      </c>
      <c r="R427" s="168">
        <v>21265</v>
      </c>
      <c r="S427" s="168">
        <v>30078</v>
      </c>
    </row>
    <row r="428" spans="1:19" ht="12.75">
      <c r="A428" s="167" t="s">
        <v>239</v>
      </c>
      <c r="B428" s="168">
        <v>0</v>
      </c>
      <c r="C428" s="168">
        <v>0</v>
      </c>
      <c r="D428" s="168">
        <v>0</v>
      </c>
      <c r="E428" s="168">
        <v>0</v>
      </c>
      <c r="F428" s="168">
        <v>0</v>
      </c>
      <c r="G428" s="168">
        <v>6</v>
      </c>
      <c r="H428" s="168">
        <v>5</v>
      </c>
      <c r="I428" s="168">
        <v>8</v>
      </c>
      <c r="J428" s="168">
        <v>12</v>
      </c>
      <c r="K428" s="168">
        <v>12</v>
      </c>
      <c r="L428" s="168">
        <v>13</v>
      </c>
      <c r="M428" s="168">
        <v>11</v>
      </c>
      <c r="N428" s="168">
        <v>30</v>
      </c>
      <c r="O428" s="168">
        <v>27</v>
      </c>
      <c r="P428" s="168">
        <v>30</v>
      </c>
      <c r="Q428" s="168">
        <v>21</v>
      </c>
      <c r="R428" s="168">
        <v>40</v>
      </c>
      <c r="S428" s="168">
        <v>36</v>
      </c>
    </row>
    <row r="429" spans="1:19" ht="12.75">
      <c r="A429" s="167" t="s">
        <v>240</v>
      </c>
      <c r="B429" s="168">
        <v>0</v>
      </c>
      <c r="C429" s="168">
        <v>0</v>
      </c>
      <c r="D429" s="168">
        <v>0</v>
      </c>
      <c r="E429" s="168">
        <v>0</v>
      </c>
      <c r="F429" s="168">
        <v>0</v>
      </c>
      <c r="G429" s="168">
        <v>0</v>
      </c>
      <c r="H429" s="168">
        <v>27</v>
      </c>
      <c r="I429" s="168">
        <v>27</v>
      </c>
      <c r="J429" s="168">
        <v>85</v>
      </c>
      <c r="K429" s="168">
        <v>91</v>
      </c>
      <c r="L429" s="168">
        <v>96</v>
      </c>
      <c r="M429" s="168">
        <v>97</v>
      </c>
      <c r="N429" s="168">
        <v>82</v>
      </c>
      <c r="O429" s="168">
        <v>70</v>
      </c>
      <c r="P429" s="168">
        <v>92</v>
      </c>
      <c r="Q429" s="168">
        <v>130</v>
      </c>
      <c r="R429" s="168">
        <v>128</v>
      </c>
      <c r="S429" s="168">
        <v>132</v>
      </c>
    </row>
    <row r="430" spans="1:19" ht="12.75">
      <c r="A430" s="167" t="s">
        <v>241</v>
      </c>
      <c r="B430" s="168">
        <v>0</v>
      </c>
      <c r="C430" s="168">
        <v>0</v>
      </c>
      <c r="D430" s="168">
        <v>1</v>
      </c>
      <c r="E430" s="168">
        <v>1</v>
      </c>
      <c r="F430" s="168">
        <v>1</v>
      </c>
      <c r="G430" s="168">
        <v>1</v>
      </c>
      <c r="H430" s="168">
        <v>0</v>
      </c>
      <c r="I430" s="168">
        <v>0</v>
      </c>
      <c r="J430" s="168">
        <v>0</v>
      </c>
      <c r="K430" s="168">
        <v>1</v>
      </c>
      <c r="L430" s="168">
        <v>0</v>
      </c>
      <c r="M430" s="168">
        <v>79</v>
      </c>
      <c r="N430" s="168">
        <v>126</v>
      </c>
      <c r="O430" s="168">
        <v>105</v>
      </c>
      <c r="P430" s="168">
        <v>123</v>
      </c>
      <c r="Q430" s="168">
        <v>122</v>
      </c>
      <c r="R430" s="168">
        <v>114</v>
      </c>
      <c r="S430" s="168">
        <v>184</v>
      </c>
    </row>
    <row r="431" spans="1:19" ht="12.75">
      <c r="A431" s="167" t="s">
        <v>242</v>
      </c>
      <c r="B431" s="168">
        <v>601</v>
      </c>
      <c r="C431" s="168">
        <v>601</v>
      </c>
      <c r="D431" s="168">
        <v>639</v>
      </c>
      <c r="E431" s="168">
        <v>646</v>
      </c>
      <c r="F431" s="168">
        <v>754</v>
      </c>
      <c r="G431" s="168">
        <v>1205</v>
      </c>
      <c r="H431" s="168">
        <v>1344</v>
      </c>
      <c r="I431" s="168">
        <v>1392</v>
      </c>
      <c r="J431" s="168">
        <v>1641</v>
      </c>
      <c r="K431" s="168">
        <v>1774</v>
      </c>
      <c r="L431" s="168">
        <v>1824</v>
      </c>
      <c r="M431" s="168">
        <v>1964</v>
      </c>
      <c r="N431" s="168">
        <v>2970</v>
      </c>
      <c r="O431" s="168">
        <v>4265</v>
      </c>
      <c r="P431" s="168">
        <v>4133</v>
      </c>
      <c r="Q431" s="168">
        <v>3114</v>
      </c>
      <c r="R431" s="168">
        <v>3050</v>
      </c>
      <c r="S431" s="168">
        <v>3635</v>
      </c>
    </row>
    <row r="432" spans="1:19" ht="12.75">
      <c r="A432" s="167" t="s">
        <v>243</v>
      </c>
      <c r="B432" s="168">
        <v>1643</v>
      </c>
      <c r="C432" s="168">
        <v>1599</v>
      </c>
      <c r="D432" s="168">
        <v>1674</v>
      </c>
      <c r="E432" s="168">
        <v>1688</v>
      </c>
      <c r="F432" s="168">
        <v>1955</v>
      </c>
      <c r="G432" s="168">
        <v>2096</v>
      </c>
      <c r="H432" s="168">
        <v>2075</v>
      </c>
      <c r="I432" s="168">
        <v>2446</v>
      </c>
      <c r="J432" s="168">
        <v>2452</v>
      </c>
      <c r="K432" s="168">
        <v>2874</v>
      </c>
      <c r="L432" s="168">
        <v>3561</v>
      </c>
      <c r="M432" s="168">
        <v>3916</v>
      </c>
      <c r="N432" s="168">
        <v>4580</v>
      </c>
      <c r="O432" s="168">
        <v>4874</v>
      </c>
      <c r="P432" s="168">
        <v>5029</v>
      </c>
      <c r="Q432" s="168">
        <v>4973</v>
      </c>
      <c r="R432" s="168">
        <v>4929</v>
      </c>
      <c r="S432" s="168">
        <v>5514</v>
      </c>
    </row>
    <row r="433" spans="1:19" ht="12.75">
      <c r="A433" s="167" t="s">
        <v>244</v>
      </c>
      <c r="B433" s="168">
        <v>166</v>
      </c>
      <c r="C433" s="168">
        <v>262</v>
      </c>
      <c r="D433" s="168">
        <v>254</v>
      </c>
      <c r="E433" s="168">
        <v>279</v>
      </c>
      <c r="F433" s="168">
        <v>285</v>
      </c>
      <c r="G433" s="168">
        <v>387</v>
      </c>
      <c r="H433" s="168">
        <v>604</v>
      </c>
      <c r="I433" s="168">
        <v>820</v>
      </c>
      <c r="J433" s="168">
        <v>1228</v>
      </c>
      <c r="K433" s="168">
        <v>1824</v>
      </c>
      <c r="L433" s="168">
        <v>1591</v>
      </c>
      <c r="M433" s="168">
        <v>2586</v>
      </c>
      <c r="N433" s="168">
        <v>2371</v>
      </c>
      <c r="O433" s="168">
        <v>3456</v>
      </c>
      <c r="P433" s="168">
        <v>5359</v>
      </c>
      <c r="Q433" s="168">
        <v>5985</v>
      </c>
      <c r="R433" s="168">
        <v>6565</v>
      </c>
      <c r="S433" s="168">
        <v>6770</v>
      </c>
    </row>
    <row r="434" spans="1:19" ht="12.75">
      <c r="A434" s="167" t="s">
        <v>245</v>
      </c>
      <c r="B434" s="168">
        <v>0</v>
      </c>
      <c r="C434" s="168">
        <v>0</v>
      </c>
      <c r="D434" s="168">
        <v>0</v>
      </c>
      <c r="E434" s="168">
        <v>0</v>
      </c>
      <c r="F434" s="168">
        <v>0</v>
      </c>
      <c r="G434" s="168">
        <v>0</v>
      </c>
      <c r="H434" s="168">
        <v>0</v>
      </c>
      <c r="I434" s="168">
        <v>0</v>
      </c>
      <c r="J434" s="168">
        <v>0</v>
      </c>
      <c r="K434" s="168">
        <v>0</v>
      </c>
      <c r="L434" s="168">
        <v>0</v>
      </c>
      <c r="M434" s="168">
        <v>0</v>
      </c>
      <c r="N434" s="168">
        <v>0</v>
      </c>
      <c r="O434" s="168">
        <v>0</v>
      </c>
      <c r="P434" s="168">
        <v>0</v>
      </c>
      <c r="Q434" s="168">
        <v>0</v>
      </c>
      <c r="R434" s="168">
        <v>0</v>
      </c>
      <c r="S434" s="168">
        <v>0</v>
      </c>
    </row>
    <row r="435" spans="1:19" ht="12.75">
      <c r="A435" s="167" t="s">
        <v>246</v>
      </c>
      <c r="B435" s="168">
        <v>0</v>
      </c>
      <c r="C435" s="168">
        <v>0</v>
      </c>
      <c r="D435" s="168">
        <v>0</v>
      </c>
      <c r="E435" s="168">
        <v>0</v>
      </c>
      <c r="F435" s="168">
        <v>0</v>
      </c>
      <c r="G435" s="168">
        <v>0</v>
      </c>
      <c r="H435" s="168">
        <v>0</v>
      </c>
      <c r="I435" s="168">
        <v>0</v>
      </c>
      <c r="J435" s="168">
        <v>0</v>
      </c>
      <c r="K435" s="168">
        <v>0</v>
      </c>
      <c r="L435" s="168">
        <v>0</v>
      </c>
      <c r="M435" s="168">
        <v>3</v>
      </c>
      <c r="N435" s="168">
        <v>10</v>
      </c>
      <c r="O435" s="168">
        <v>24</v>
      </c>
      <c r="P435" s="168">
        <v>38</v>
      </c>
      <c r="Q435" s="168">
        <v>42</v>
      </c>
      <c r="R435" s="168">
        <v>42</v>
      </c>
      <c r="S435" s="168">
        <v>43</v>
      </c>
    </row>
    <row r="436" spans="1:19" ht="12.75">
      <c r="A436" s="167" t="s">
        <v>247</v>
      </c>
      <c r="B436" s="168">
        <v>0</v>
      </c>
      <c r="C436" s="168">
        <v>0</v>
      </c>
      <c r="D436" s="168">
        <v>0</v>
      </c>
      <c r="E436" s="168">
        <v>0</v>
      </c>
      <c r="F436" s="168">
        <v>0</v>
      </c>
      <c r="G436" s="168">
        <v>0</v>
      </c>
      <c r="H436" s="168">
        <v>0</v>
      </c>
      <c r="I436" s="168">
        <v>0</v>
      </c>
      <c r="J436" s="168">
        <v>0</v>
      </c>
      <c r="K436" s="168">
        <v>0</v>
      </c>
      <c r="L436" s="168">
        <v>0</v>
      </c>
      <c r="M436" s="168">
        <v>2</v>
      </c>
      <c r="N436" s="168">
        <v>4</v>
      </c>
      <c r="O436" s="168">
        <v>7</v>
      </c>
      <c r="P436" s="168">
        <v>6</v>
      </c>
      <c r="Q436" s="168">
        <v>7</v>
      </c>
      <c r="R436" s="168">
        <v>25</v>
      </c>
      <c r="S436" s="168">
        <v>54</v>
      </c>
    </row>
    <row r="437" spans="1:19" ht="12.75">
      <c r="A437" s="167" t="s">
        <v>273</v>
      </c>
      <c r="B437" s="168">
        <v>45</v>
      </c>
      <c r="C437" s="168">
        <v>50</v>
      </c>
      <c r="D437" s="168">
        <v>42</v>
      </c>
      <c r="E437" s="168">
        <v>50</v>
      </c>
      <c r="F437" s="168">
        <v>50</v>
      </c>
      <c r="G437" s="168">
        <v>53</v>
      </c>
      <c r="H437" s="168">
        <v>43</v>
      </c>
      <c r="I437" s="168">
        <v>46</v>
      </c>
      <c r="J437" s="168">
        <v>45</v>
      </c>
      <c r="K437" s="168">
        <v>50</v>
      </c>
      <c r="L437" s="168">
        <v>52</v>
      </c>
      <c r="M437" s="168">
        <v>60</v>
      </c>
      <c r="N437" s="168">
        <v>63</v>
      </c>
      <c r="O437" s="168">
        <v>65</v>
      </c>
      <c r="P437" s="168">
        <v>85</v>
      </c>
      <c r="Q437" s="168">
        <v>75</v>
      </c>
      <c r="R437" s="168">
        <v>90</v>
      </c>
      <c r="S437" s="168">
        <v>103</v>
      </c>
    </row>
    <row r="438" spans="1:19" ht="12.75">
      <c r="A438" s="167" t="s">
        <v>248</v>
      </c>
      <c r="B438" s="168">
        <v>34</v>
      </c>
      <c r="C438" s="168">
        <v>48</v>
      </c>
      <c r="D438" s="168">
        <v>91</v>
      </c>
      <c r="E438" s="168">
        <v>77</v>
      </c>
      <c r="F438" s="168">
        <v>90</v>
      </c>
      <c r="G438" s="168">
        <v>95</v>
      </c>
      <c r="H438" s="168">
        <v>83</v>
      </c>
      <c r="I438" s="168">
        <v>85</v>
      </c>
      <c r="J438" s="168">
        <v>105</v>
      </c>
      <c r="K438" s="168">
        <v>244</v>
      </c>
      <c r="L438" s="168">
        <v>110</v>
      </c>
      <c r="M438" s="168">
        <v>123</v>
      </c>
      <c r="N438" s="168">
        <v>73</v>
      </c>
      <c r="O438" s="168">
        <v>194</v>
      </c>
      <c r="P438" s="168">
        <v>751</v>
      </c>
      <c r="Q438" s="168">
        <v>1716</v>
      </c>
      <c r="R438" s="168">
        <v>1358</v>
      </c>
      <c r="S438" s="168">
        <v>1703</v>
      </c>
    </row>
    <row r="439" spans="1:19" ht="12.75">
      <c r="A439" s="167" t="s">
        <v>249</v>
      </c>
      <c r="B439" s="168">
        <v>0</v>
      </c>
      <c r="C439" s="168">
        <v>0</v>
      </c>
      <c r="D439" s="168">
        <v>0</v>
      </c>
      <c r="E439" s="168">
        <v>0</v>
      </c>
      <c r="F439" s="168">
        <v>0</v>
      </c>
      <c r="G439" s="168">
        <v>0</v>
      </c>
      <c r="H439" s="168">
        <v>0</v>
      </c>
      <c r="I439" s="168">
        <v>0</v>
      </c>
      <c r="J439" s="168">
        <v>0</v>
      </c>
      <c r="K439" s="168">
        <v>0</v>
      </c>
      <c r="L439" s="168">
        <v>0</v>
      </c>
      <c r="M439" s="168">
        <v>0</v>
      </c>
      <c r="N439" s="168">
        <v>0</v>
      </c>
      <c r="O439" s="168">
        <v>0</v>
      </c>
      <c r="P439" s="168">
        <v>0</v>
      </c>
      <c r="Q439" s="168">
        <v>0</v>
      </c>
      <c r="R439" s="168">
        <v>0</v>
      </c>
      <c r="S439" s="168">
        <v>0</v>
      </c>
    </row>
    <row r="440" spans="1:19" ht="12.75">
      <c r="A440" s="167" t="s">
        <v>250</v>
      </c>
      <c r="B440" s="168">
        <v>1015</v>
      </c>
      <c r="C440" s="168">
        <v>1138</v>
      </c>
      <c r="D440" s="168">
        <v>1104</v>
      </c>
      <c r="E440" s="168">
        <v>1301</v>
      </c>
      <c r="F440" s="168">
        <v>1368</v>
      </c>
      <c r="G440" s="168">
        <v>1549</v>
      </c>
      <c r="H440" s="168">
        <v>2147</v>
      </c>
      <c r="I440" s="168">
        <v>2909</v>
      </c>
      <c r="J440" s="168">
        <v>3132</v>
      </c>
      <c r="K440" s="168">
        <v>2821</v>
      </c>
      <c r="L440" s="168">
        <v>3251</v>
      </c>
      <c r="M440" s="168">
        <v>3458</v>
      </c>
      <c r="N440" s="168">
        <v>3002</v>
      </c>
      <c r="O440" s="168">
        <v>3898</v>
      </c>
      <c r="P440" s="168">
        <v>4676</v>
      </c>
      <c r="Q440" s="168">
        <v>6729</v>
      </c>
      <c r="R440" s="168">
        <v>6638</v>
      </c>
      <c r="S440" s="168">
        <v>5565</v>
      </c>
    </row>
    <row r="441" spans="1:19" ht="12.75">
      <c r="A441" s="167" t="s">
        <v>251</v>
      </c>
      <c r="B441" s="168">
        <v>1066</v>
      </c>
      <c r="C441" s="168">
        <v>1093</v>
      </c>
      <c r="D441" s="168">
        <v>1102</v>
      </c>
      <c r="E441" s="168">
        <v>1037</v>
      </c>
      <c r="F441" s="168">
        <v>1097</v>
      </c>
      <c r="G441" s="168">
        <v>1155</v>
      </c>
      <c r="H441" s="168">
        <v>1464</v>
      </c>
      <c r="I441" s="168">
        <v>1767</v>
      </c>
      <c r="J441" s="168">
        <v>1716</v>
      </c>
      <c r="K441" s="168">
        <v>1570</v>
      </c>
      <c r="L441" s="168">
        <v>1660</v>
      </c>
      <c r="M441" s="168">
        <v>1686</v>
      </c>
      <c r="N441" s="168">
        <v>1567</v>
      </c>
      <c r="O441" s="168">
        <v>1651</v>
      </c>
      <c r="P441" s="168">
        <v>2088</v>
      </c>
      <c r="Q441" s="168">
        <v>2034</v>
      </c>
      <c r="R441" s="168">
        <v>3185</v>
      </c>
      <c r="S441" s="168">
        <v>3837</v>
      </c>
    </row>
    <row r="442" spans="1:19" ht="12.75">
      <c r="A442" s="167" t="s">
        <v>252</v>
      </c>
      <c r="B442" s="168">
        <v>257</v>
      </c>
      <c r="C442" s="168">
        <v>437</v>
      </c>
      <c r="D442" s="168">
        <v>421</v>
      </c>
      <c r="E442" s="168">
        <v>365</v>
      </c>
      <c r="F442" s="168">
        <v>354</v>
      </c>
      <c r="G442" s="168">
        <v>348</v>
      </c>
      <c r="H442" s="168">
        <v>402</v>
      </c>
      <c r="I442" s="168">
        <v>598</v>
      </c>
      <c r="J442" s="168">
        <v>592</v>
      </c>
      <c r="K442" s="168">
        <v>503</v>
      </c>
      <c r="L442" s="168">
        <v>221</v>
      </c>
      <c r="M442" s="168">
        <v>444</v>
      </c>
      <c r="N442" s="168">
        <v>427</v>
      </c>
      <c r="O442" s="168">
        <v>454</v>
      </c>
      <c r="P442" s="168">
        <v>850</v>
      </c>
      <c r="Q442" s="168">
        <v>1830</v>
      </c>
      <c r="R442" s="168">
        <v>2011</v>
      </c>
      <c r="S442" s="168">
        <v>2556</v>
      </c>
    </row>
    <row r="443" spans="1:19" ht="12.75">
      <c r="A443" s="167" t="s">
        <v>253</v>
      </c>
      <c r="B443" s="168">
        <v>689</v>
      </c>
      <c r="C443" s="168">
        <v>808</v>
      </c>
      <c r="D443" s="168">
        <v>882</v>
      </c>
      <c r="E443" s="168">
        <v>901</v>
      </c>
      <c r="F443" s="168">
        <v>934</v>
      </c>
      <c r="G443" s="168">
        <v>988</v>
      </c>
      <c r="H443" s="168">
        <v>959</v>
      </c>
      <c r="I443" s="168">
        <v>1036</v>
      </c>
      <c r="J443" s="168">
        <v>1022</v>
      </c>
      <c r="K443" s="168">
        <v>1238</v>
      </c>
      <c r="L443" s="168">
        <v>1553</v>
      </c>
      <c r="M443" s="168">
        <v>1600</v>
      </c>
      <c r="N443" s="168">
        <v>1734</v>
      </c>
      <c r="O443" s="168">
        <v>1777</v>
      </c>
      <c r="P443" s="168">
        <v>1804</v>
      </c>
      <c r="Q443" s="168">
        <v>1977</v>
      </c>
      <c r="R443" s="168">
        <v>1998</v>
      </c>
      <c r="S443" s="168">
        <v>2147</v>
      </c>
    </row>
    <row r="444" spans="1:19" ht="12.75">
      <c r="A444" s="167" t="s">
        <v>254</v>
      </c>
      <c r="B444" s="168">
        <v>0</v>
      </c>
      <c r="C444" s="168">
        <v>0</v>
      </c>
      <c r="D444" s="168">
        <v>85</v>
      </c>
      <c r="E444" s="168">
        <v>69</v>
      </c>
      <c r="F444" s="168">
        <v>0</v>
      </c>
      <c r="G444" s="168">
        <v>3</v>
      </c>
      <c r="H444" s="168">
        <v>0</v>
      </c>
      <c r="I444" s="168">
        <v>11</v>
      </c>
      <c r="J444" s="168">
        <v>11</v>
      </c>
      <c r="K444" s="168">
        <v>0</v>
      </c>
      <c r="L444" s="168">
        <v>0</v>
      </c>
      <c r="M444" s="168">
        <v>0</v>
      </c>
      <c r="N444" s="168">
        <v>3</v>
      </c>
      <c r="O444" s="168">
        <v>3</v>
      </c>
      <c r="P444" s="168">
        <v>4</v>
      </c>
      <c r="Q444" s="168">
        <v>6</v>
      </c>
      <c r="R444" s="168">
        <v>4</v>
      </c>
      <c r="S444" s="168">
        <v>36</v>
      </c>
    </row>
    <row r="445" spans="1:19" ht="12.75">
      <c r="A445" s="167" t="s">
        <v>255</v>
      </c>
      <c r="B445" s="168">
        <v>0</v>
      </c>
      <c r="C445" s="168">
        <v>0</v>
      </c>
      <c r="D445" s="168">
        <v>0</v>
      </c>
      <c r="E445" s="168">
        <v>0</v>
      </c>
      <c r="F445" s="168">
        <v>0</v>
      </c>
      <c r="G445" s="168">
        <v>0</v>
      </c>
      <c r="H445" s="168">
        <v>0</v>
      </c>
      <c r="I445" s="168">
        <v>0</v>
      </c>
      <c r="J445" s="168">
        <v>0</v>
      </c>
      <c r="K445" s="168">
        <v>31</v>
      </c>
      <c r="L445" s="168">
        <v>70</v>
      </c>
      <c r="M445" s="168">
        <v>72</v>
      </c>
      <c r="N445" s="168">
        <v>102</v>
      </c>
      <c r="O445" s="168">
        <v>122</v>
      </c>
      <c r="P445" s="168">
        <v>121</v>
      </c>
      <c r="Q445" s="168">
        <v>114</v>
      </c>
      <c r="R445" s="168">
        <v>110</v>
      </c>
      <c r="S445" s="168">
        <v>111</v>
      </c>
    </row>
    <row r="446" spans="1:19" ht="12.75">
      <c r="A446" s="167" t="s">
        <v>256</v>
      </c>
      <c r="B446" s="168">
        <v>0</v>
      </c>
      <c r="C446" s="168">
        <v>0</v>
      </c>
      <c r="D446" s="168">
        <v>0</v>
      </c>
      <c r="E446" s="168">
        <v>0</v>
      </c>
      <c r="F446" s="168">
        <v>0</v>
      </c>
      <c r="G446" s="168">
        <v>0</v>
      </c>
      <c r="H446" s="168">
        <v>0</v>
      </c>
      <c r="I446" s="168">
        <v>0</v>
      </c>
      <c r="J446" s="168">
        <v>0</v>
      </c>
      <c r="K446" s="168">
        <v>0</v>
      </c>
      <c r="L446" s="168">
        <v>0</v>
      </c>
      <c r="M446" s="168">
        <v>154</v>
      </c>
      <c r="N446" s="168">
        <v>152</v>
      </c>
      <c r="O446" s="168">
        <v>112</v>
      </c>
      <c r="P446" s="168">
        <v>35</v>
      </c>
      <c r="Q446" s="168">
        <v>56</v>
      </c>
      <c r="R446" s="168">
        <v>422</v>
      </c>
      <c r="S446" s="168">
        <v>497</v>
      </c>
    </row>
    <row r="447" spans="1:19" ht="12.75">
      <c r="A447" s="167" t="s">
        <v>257</v>
      </c>
      <c r="B447" s="168">
        <v>5029</v>
      </c>
      <c r="C447" s="168">
        <v>5082</v>
      </c>
      <c r="D447" s="168">
        <v>4586</v>
      </c>
      <c r="E447" s="168">
        <v>5541</v>
      </c>
      <c r="F447" s="168">
        <v>6124</v>
      </c>
      <c r="G447" s="168">
        <v>6637</v>
      </c>
      <c r="H447" s="168">
        <v>6723</v>
      </c>
      <c r="I447" s="168">
        <v>7143</v>
      </c>
      <c r="J447" s="168">
        <v>6696</v>
      </c>
      <c r="K447" s="168">
        <v>8363</v>
      </c>
      <c r="L447" s="168">
        <v>8557</v>
      </c>
      <c r="M447" s="168">
        <v>8411</v>
      </c>
      <c r="N447" s="168">
        <v>9740</v>
      </c>
      <c r="O447" s="168">
        <v>9700</v>
      </c>
      <c r="P447" s="168">
        <v>10509</v>
      </c>
      <c r="Q447" s="168">
        <v>9607</v>
      </c>
      <c r="R447" s="168">
        <v>10860</v>
      </c>
      <c r="S447" s="168">
        <v>10060</v>
      </c>
    </row>
    <row r="448" spans="1:19" ht="12.75">
      <c r="A448" s="167" t="s">
        <v>258</v>
      </c>
      <c r="B448" s="168">
        <v>2123</v>
      </c>
      <c r="C448" s="168">
        <v>2090</v>
      </c>
      <c r="D448" s="168">
        <v>2092</v>
      </c>
      <c r="E448" s="168">
        <v>2236</v>
      </c>
      <c r="F448" s="168">
        <v>2225</v>
      </c>
      <c r="G448" s="168">
        <v>2450</v>
      </c>
      <c r="H448" s="168">
        <v>2191</v>
      </c>
      <c r="I448" s="168">
        <v>2835</v>
      </c>
      <c r="J448" s="168">
        <v>2760</v>
      </c>
      <c r="K448" s="168">
        <v>2646</v>
      </c>
      <c r="L448" s="168">
        <v>4206</v>
      </c>
      <c r="M448" s="168">
        <v>3881</v>
      </c>
      <c r="N448" s="168">
        <v>4327</v>
      </c>
      <c r="O448" s="168">
        <v>5007</v>
      </c>
      <c r="P448" s="168">
        <v>7943</v>
      </c>
      <c r="Q448" s="168">
        <v>8301</v>
      </c>
      <c r="R448" s="168">
        <v>9211</v>
      </c>
      <c r="S448" s="168">
        <v>10578</v>
      </c>
    </row>
    <row r="449" spans="1:19" ht="12.75">
      <c r="A449" s="167" t="s">
        <v>259</v>
      </c>
      <c r="B449" s="168">
        <v>678</v>
      </c>
      <c r="C449" s="168">
        <v>775</v>
      </c>
      <c r="D449" s="168">
        <v>986</v>
      </c>
      <c r="E449" s="168">
        <v>1224</v>
      </c>
      <c r="F449" s="168">
        <v>1590</v>
      </c>
      <c r="G449" s="168">
        <v>1674</v>
      </c>
      <c r="H449" s="168">
        <v>1881</v>
      </c>
      <c r="I449" s="168">
        <v>2250</v>
      </c>
      <c r="J449" s="168">
        <v>2917</v>
      </c>
      <c r="K449" s="168">
        <v>3979</v>
      </c>
      <c r="L449" s="168">
        <v>4349</v>
      </c>
      <c r="M449" s="168">
        <v>4984</v>
      </c>
      <c r="N449" s="168">
        <v>5285</v>
      </c>
      <c r="O449" s="168">
        <v>6692</v>
      </c>
      <c r="P449" s="168">
        <v>7878</v>
      </c>
      <c r="Q449" s="168">
        <v>9646</v>
      </c>
      <c r="R449" s="168">
        <v>9946</v>
      </c>
      <c r="S449" s="168">
        <v>9999</v>
      </c>
    </row>
    <row r="450" spans="1:19" ht="12.75">
      <c r="A450" s="167" t="s">
        <v>260</v>
      </c>
      <c r="B450" s="168">
        <v>0</v>
      </c>
      <c r="C450" s="168">
        <v>38</v>
      </c>
      <c r="D450" s="168">
        <v>47</v>
      </c>
      <c r="E450" s="168">
        <v>56</v>
      </c>
      <c r="F450" s="168">
        <v>51</v>
      </c>
      <c r="G450" s="168">
        <v>222</v>
      </c>
      <c r="H450" s="168">
        <v>176</v>
      </c>
      <c r="I450" s="168">
        <v>294</v>
      </c>
      <c r="J450" s="168">
        <v>249</v>
      </c>
      <c r="K450" s="168">
        <v>149</v>
      </c>
      <c r="L450" s="168">
        <v>166</v>
      </c>
      <c r="M450" s="168">
        <v>133</v>
      </c>
      <c r="N450" s="168">
        <v>130</v>
      </c>
      <c r="O450" s="168">
        <v>80</v>
      </c>
      <c r="P450" s="168">
        <v>76</v>
      </c>
      <c r="Q450" s="168">
        <v>34</v>
      </c>
      <c r="R450" s="168">
        <v>58</v>
      </c>
      <c r="S450" s="168">
        <v>95</v>
      </c>
    </row>
    <row r="451" spans="1:19" ht="12.75">
      <c r="A451" s="167" t="s">
        <v>261</v>
      </c>
      <c r="B451" s="168">
        <v>0</v>
      </c>
      <c r="C451" s="168">
        <v>0</v>
      </c>
      <c r="D451" s="168">
        <v>0</v>
      </c>
      <c r="E451" s="168">
        <v>0</v>
      </c>
      <c r="F451" s="168">
        <v>0</v>
      </c>
      <c r="G451" s="168">
        <v>0</v>
      </c>
      <c r="H451" s="168">
        <v>0</v>
      </c>
      <c r="I451" s="168">
        <v>0</v>
      </c>
      <c r="J451" s="168">
        <v>0</v>
      </c>
      <c r="K451" s="168">
        <v>0</v>
      </c>
      <c r="L451" s="168">
        <v>0</v>
      </c>
      <c r="M451" s="168">
        <v>0</v>
      </c>
      <c r="N451" s="168">
        <v>0</v>
      </c>
      <c r="O451" s="168">
        <v>0</v>
      </c>
      <c r="P451" s="168">
        <v>2</v>
      </c>
      <c r="Q451" s="168">
        <v>4</v>
      </c>
      <c r="R451" s="168">
        <v>2</v>
      </c>
      <c r="S451" s="168">
        <v>2</v>
      </c>
    </row>
    <row r="452" spans="1:19" ht="12.75">
      <c r="A452" s="167" t="s">
        <v>262</v>
      </c>
      <c r="B452" s="168">
        <v>0</v>
      </c>
      <c r="C452" s="168">
        <v>0</v>
      </c>
      <c r="D452" s="168">
        <v>0</v>
      </c>
      <c r="E452" s="168">
        <v>0</v>
      </c>
      <c r="F452" s="168">
        <v>0</v>
      </c>
      <c r="G452" s="168">
        <v>313</v>
      </c>
      <c r="H452" s="168">
        <v>331</v>
      </c>
      <c r="I452" s="168">
        <v>266</v>
      </c>
      <c r="J452" s="168">
        <v>296</v>
      </c>
      <c r="K452" s="168">
        <v>112</v>
      </c>
      <c r="L452" s="168">
        <v>173</v>
      </c>
      <c r="M452" s="168">
        <v>190</v>
      </c>
      <c r="N452" s="168">
        <v>282</v>
      </c>
      <c r="O452" s="168">
        <v>398</v>
      </c>
      <c r="P452" s="168">
        <v>421</v>
      </c>
      <c r="Q452" s="168">
        <v>379</v>
      </c>
      <c r="R452" s="168">
        <v>446</v>
      </c>
      <c r="S452" s="168">
        <v>432</v>
      </c>
    </row>
    <row r="453" spans="1:19" ht="12.75">
      <c r="A453" s="167" t="s">
        <v>263</v>
      </c>
      <c r="B453" s="168">
        <v>756</v>
      </c>
      <c r="C453" s="168">
        <v>743</v>
      </c>
      <c r="D453" s="168">
        <v>821</v>
      </c>
      <c r="E453" s="168">
        <v>866</v>
      </c>
      <c r="F453" s="168">
        <v>952</v>
      </c>
      <c r="G453" s="168">
        <v>985</v>
      </c>
      <c r="H453" s="168">
        <v>1062</v>
      </c>
      <c r="I453" s="168">
        <v>1162</v>
      </c>
      <c r="J453" s="168">
        <v>1202</v>
      </c>
      <c r="K453" s="168">
        <v>1318</v>
      </c>
      <c r="L453" s="168">
        <v>1477</v>
      </c>
      <c r="M453" s="168">
        <v>1557</v>
      </c>
      <c r="N453" s="168">
        <v>1622</v>
      </c>
      <c r="O453" s="168">
        <v>1668</v>
      </c>
      <c r="P453" s="168">
        <v>1747</v>
      </c>
      <c r="Q453" s="168">
        <v>1820</v>
      </c>
      <c r="R453" s="168">
        <v>2046</v>
      </c>
      <c r="S453" s="168">
        <v>2079</v>
      </c>
    </row>
    <row r="454" spans="2:19" ht="12.7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8"/>
      <c r="Q454" s="8"/>
      <c r="R454" s="8"/>
      <c r="S454" s="8"/>
    </row>
    <row r="455" spans="2:19" ht="12.7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8"/>
      <c r="Q455" s="8"/>
      <c r="R455" s="8"/>
      <c r="S455" s="8"/>
    </row>
    <row r="456" spans="2:19" ht="12.75">
      <c r="B456" s="8"/>
      <c r="C456" s="107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</row>
    <row r="457" spans="2:19" ht="12.75">
      <c r="B457" s="5" t="s">
        <v>1</v>
      </c>
      <c r="C457" s="107" t="s">
        <v>284</v>
      </c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</row>
    <row r="458" spans="2:19" ht="12.75">
      <c r="B458" s="5" t="s">
        <v>2</v>
      </c>
      <c r="C458" s="107" t="s">
        <v>232</v>
      </c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</row>
    <row r="459" spans="2:19" ht="12.75">
      <c r="B459" s="5" t="s">
        <v>4</v>
      </c>
      <c r="C459" s="107" t="s">
        <v>233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</row>
    <row r="460" spans="2:19" ht="12.75">
      <c r="B460" s="5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12.75">
      <c r="A461" s="165" t="s">
        <v>6</v>
      </c>
      <c r="B461" s="164" t="s">
        <v>101</v>
      </c>
      <c r="C461" s="164" t="s">
        <v>102</v>
      </c>
      <c r="D461" s="164" t="s">
        <v>103</v>
      </c>
      <c r="E461" s="164" t="s">
        <v>104</v>
      </c>
      <c r="F461" s="164" t="s">
        <v>105</v>
      </c>
      <c r="G461" s="164" t="s">
        <v>106</v>
      </c>
      <c r="H461" s="164" t="s">
        <v>107</v>
      </c>
      <c r="I461" s="164" t="s">
        <v>108</v>
      </c>
      <c r="J461" s="164" t="s">
        <v>109</v>
      </c>
      <c r="K461" s="164" t="s">
        <v>110</v>
      </c>
      <c r="L461" s="164" t="s">
        <v>111</v>
      </c>
      <c r="M461" s="164" t="s">
        <v>112</v>
      </c>
      <c r="N461" s="164" t="s">
        <v>113</v>
      </c>
      <c r="O461" s="164" t="s">
        <v>114</v>
      </c>
      <c r="P461" s="164" t="s">
        <v>115</v>
      </c>
      <c r="Q461" s="164" t="s">
        <v>148</v>
      </c>
      <c r="R461" s="164" t="s">
        <v>228</v>
      </c>
      <c r="S461" s="164" t="s">
        <v>323</v>
      </c>
    </row>
    <row r="462" spans="1:19" ht="12.75">
      <c r="A462" s="166" t="s">
        <v>7</v>
      </c>
      <c r="B462" s="3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8"/>
    </row>
    <row r="463" spans="1:19" ht="12.75">
      <c r="A463" s="167" t="s">
        <v>234</v>
      </c>
      <c r="B463" s="168">
        <v>101510</v>
      </c>
      <c r="C463" s="168">
        <v>4240</v>
      </c>
      <c r="D463" s="168">
        <v>4547</v>
      </c>
      <c r="E463" s="168">
        <v>5701</v>
      </c>
      <c r="F463" s="168">
        <v>7385</v>
      </c>
      <c r="G463" s="168">
        <v>6416</v>
      </c>
      <c r="H463" s="168">
        <v>5874</v>
      </c>
      <c r="I463" s="168">
        <v>8612</v>
      </c>
      <c r="J463" s="168">
        <v>9802</v>
      </c>
      <c r="K463" s="168">
        <v>9296</v>
      </c>
      <c r="L463" s="168">
        <v>8838</v>
      </c>
      <c r="M463" s="168">
        <v>22822</v>
      </c>
      <c r="N463" s="168">
        <v>14241</v>
      </c>
      <c r="O463" s="168">
        <v>10984</v>
      </c>
      <c r="P463" s="168">
        <v>12591</v>
      </c>
      <c r="Q463" s="168">
        <v>11735</v>
      </c>
      <c r="R463" s="168">
        <v>7921</v>
      </c>
      <c r="S463" s="168">
        <v>6012</v>
      </c>
    </row>
    <row r="464" spans="1:19" ht="12.75">
      <c r="A464" s="167" t="s">
        <v>235</v>
      </c>
      <c r="B464" s="168">
        <v>152</v>
      </c>
      <c r="C464" s="168">
        <v>281</v>
      </c>
      <c r="D464" s="168">
        <v>369</v>
      </c>
      <c r="E464" s="168">
        <v>358</v>
      </c>
      <c r="F464" s="168">
        <v>422</v>
      </c>
      <c r="G464" s="168">
        <v>462</v>
      </c>
      <c r="H464" s="168">
        <v>488</v>
      </c>
      <c r="I464" s="168">
        <v>409</v>
      </c>
      <c r="J464" s="168">
        <v>533</v>
      </c>
      <c r="K464" s="168">
        <v>380</v>
      </c>
      <c r="L464" s="168">
        <v>359</v>
      </c>
      <c r="M464" s="168">
        <v>513</v>
      </c>
      <c r="N464" s="168">
        <v>486</v>
      </c>
      <c r="O464" s="168">
        <v>270</v>
      </c>
      <c r="P464" s="168">
        <v>222</v>
      </c>
      <c r="Q464" s="168">
        <v>402</v>
      </c>
      <c r="R464" s="168">
        <v>280</v>
      </c>
      <c r="S464" s="168">
        <v>782</v>
      </c>
    </row>
    <row r="465" spans="1:19" ht="12.75">
      <c r="A465" s="167" t="s">
        <v>236</v>
      </c>
      <c r="B465" s="168">
        <v>0</v>
      </c>
      <c r="C465" s="168">
        <v>0</v>
      </c>
      <c r="D465" s="168">
        <v>0</v>
      </c>
      <c r="E465" s="168">
        <v>0</v>
      </c>
      <c r="F465" s="168">
        <v>0</v>
      </c>
      <c r="G465" s="168">
        <v>3</v>
      </c>
      <c r="H465" s="168">
        <v>0</v>
      </c>
      <c r="I465" s="168">
        <v>0</v>
      </c>
      <c r="J465" s="168">
        <v>0</v>
      </c>
      <c r="K465" s="168">
        <v>0</v>
      </c>
      <c r="L465" s="168">
        <v>0</v>
      </c>
      <c r="M465" s="168">
        <v>0</v>
      </c>
      <c r="N465" s="168">
        <v>11</v>
      </c>
      <c r="O465" s="168">
        <v>6</v>
      </c>
      <c r="P465" s="168">
        <v>19</v>
      </c>
      <c r="Q465" s="168">
        <v>17</v>
      </c>
      <c r="R465" s="168">
        <v>7</v>
      </c>
      <c r="S465" s="168">
        <v>6</v>
      </c>
    </row>
    <row r="466" spans="1:19" ht="12.75" customHeight="1">
      <c r="A466" s="167" t="s">
        <v>237</v>
      </c>
      <c r="B466" s="168">
        <v>0</v>
      </c>
      <c r="C466" s="168">
        <v>0</v>
      </c>
      <c r="D466" s="168">
        <v>0</v>
      </c>
      <c r="E466" s="168">
        <v>63</v>
      </c>
      <c r="F466" s="168">
        <v>109</v>
      </c>
      <c r="G466" s="168">
        <v>16</v>
      </c>
      <c r="H466" s="168">
        <v>96</v>
      </c>
      <c r="I466" s="168">
        <v>34</v>
      </c>
      <c r="J466" s="168">
        <v>11</v>
      </c>
      <c r="K466" s="168">
        <v>149</v>
      </c>
      <c r="L466" s="168">
        <v>201</v>
      </c>
      <c r="M466" s="168">
        <v>195</v>
      </c>
      <c r="N466" s="168">
        <v>191</v>
      </c>
      <c r="O466" s="168">
        <v>0</v>
      </c>
      <c r="P466" s="168">
        <v>0</v>
      </c>
      <c r="Q466" s="168">
        <v>0</v>
      </c>
      <c r="R466" s="168">
        <v>2</v>
      </c>
      <c r="S466" s="168">
        <v>0</v>
      </c>
    </row>
    <row r="467" spans="1:19" ht="12.75" customHeight="1">
      <c r="A467" s="167" t="s">
        <v>238</v>
      </c>
      <c r="B467" s="168">
        <v>45</v>
      </c>
      <c r="C467" s="168">
        <v>91</v>
      </c>
      <c r="D467" s="168">
        <v>148</v>
      </c>
      <c r="E467" s="168">
        <v>323</v>
      </c>
      <c r="F467" s="168">
        <v>577</v>
      </c>
      <c r="G467" s="168">
        <v>297</v>
      </c>
      <c r="H467" s="168">
        <v>244</v>
      </c>
      <c r="I467" s="168">
        <v>219</v>
      </c>
      <c r="J467" s="168">
        <v>234</v>
      </c>
      <c r="K467" s="168">
        <v>243</v>
      </c>
      <c r="L467" s="168">
        <v>225</v>
      </c>
      <c r="M467" s="168">
        <v>206</v>
      </c>
      <c r="N467" s="168">
        <v>202</v>
      </c>
      <c r="O467" s="168">
        <v>229</v>
      </c>
      <c r="P467" s="168">
        <v>205</v>
      </c>
      <c r="Q467" s="168">
        <v>150</v>
      </c>
      <c r="R467" s="168">
        <v>121</v>
      </c>
      <c r="S467" s="168">
        <v>175</v>
      </c>
    </row>
    <row r="468" spans="1:19" ht="12.75" customHeight="1">
      <c r="A468" s="167" t="s">
        <v>272</v>
      </c>
      <c r="B468" s="168">
        <v>97671</v>
      </c>
      <c r="C468" s="168">
        <v>1707</v>
      </c>
      <c r="D468" s="168">
        <v>2081</v>
      </c>
      <c r="E468" s="168">
        <v>2738</v>
      </c>
      <c r="F468" s="168">
        <v>3372</v>
      </c>
      <c r="G468" s="168">
        <v>3359</v>
      </c>
      <c r="H468" s="168">
        <v>3061</v>
      </c>
      <c r="I468" s="168">
        <v>3965</v>
      </c>
      <c r="J468" s="168">
        <v>3886</v>
      </c>
      <c r="K468" s="168">
        <v>4185</v>
      </c>
      <c r="L468" s="168">
        <v>4145</v>
      </c>
      <c r="M468" s="168">
        <v>7176</v>
      </c>
      <c r="N468" s="168">
        <v>5260</v>
      </c>
      <c r="O468" s="168">
        <v>3208</v>
      </c>
      <c r="P468" s="168">
        <v>4560</v>
      </c>
      <c r="Q468" s="168">
        <v>738</v>
      </c>
      <c r="R468" s="168">
        <v>1806</v>
      </c>
      <c r="S468" s="168">
        <v>70</v>
      </c>
    </row>
    <row r="469" spans="1:19" ht="12.75" customHeight="1">
      <c r="A469" s="167" t="s">
        <v>239</v>
      </c>
      <c r="B469" s="168">
        <v>0</v>
      </c>
      <c r="C469" s="168">
        <v>0</v>
      </c>
      <c r="D469" s="168">
        <v>0</v>
      </c>
      <c r="E469" s="168">
        <v>0</v>
      </c>
      <c r="F469" s="168">
        <v>0</v>
      </c>
      <c r="G469" s="168">
        <v>0</v>
      </c>
      <c r="H469" s="168">
        <v>0</v>
      </c>
      <c r="I469" s="168">
        <v>0</v>
      </c>
      <c r="J469" s="168">
        <v>0</v>
      </c>
      <c r="K469" s="168">
        <v>0</v>
      </c>
      <c r="L469" s="168">
        <v>0</v>
      </c>
      <c r="M469" s="168">
        <v>0</v>
      </c>
      <c r="N469" s="168">
        <v>0</v>
      </c>
      <c r="O469" s="168">
        <v>0</v>
      </c>
      <c r="P469" s="168">
        <v>0</v>
      </c>
      <c r="Q469" s="168">
        <v>14</v>
      </c>
      <c r="R469" s="168">
        <v>0</v>
      </c>
      <c r="S469" s="168">
        <v>0</v>
      </c>
    </row>
    <row r="470" spans="1:19" ht="12.75" customHeight="1">
      <c r="A470" s="167" t="s">
        <v>240</v>
      </c>
      <c r="B470" s="168">
        <v>0</v>
      </c>
      <c r="C470" s="168">
        <v>0</v>
      </c>
      <c r="D470" s="168">
        <v>0</v>
      </c>
      <c r="E470" s="168">
        <v>0</v>
      </c>
      <c r="F470" s="168">
        <v>0</v>
      </c>
      <c r="G470" s="168">
        <v>0</v>
      </c>
      <c r="H470" s="168">
        <v>0</v>
      </c>
      <c r="I470" s="168">
        <v>39</v>
      </c>
      <c r="J470" s="168">
        <v>0</v>
      </c>
      <c r="K470" s="168">
        <v>0</v>
      </c>
      <c r="L470" s="168">
        <v>0</v>
      </c>
      <c r="M470" s="168">
        <v>0</v>
      </c>
      <c r="N470" s="168">
        <v>0</v>
      </c>
      <c r="O470" s="168">
        <v>0</v>
      </c>
      <c r="P470" s="168">
        <v>0</v>
      </c>
      <c r="Q470" s="168">
        <v>0</v>
      </c>
      <c r="R470" s="168">
        <v>1</v>
      </c>
      <c r="S470" s="168">
        <v>3</v>
      </c>
    </row>
    <row r="471" spans="1:22" ht="12.75" customHeight="1">
      <c r="A471" s="167" t="s">
        <v>241</v>
      </c>
      <c r="B471" s="168">
        <v>0</v>
      </c>
      <c r="C471" s="168">
        <v>0</v>
      </c>
      <c r="D471" s="168">
        <v>135</v>
      </c>
      <c r="E471" s="168">
        <v>90</v>
      </c>
      <c r="F471" s="168">
        <v>74</v>
      </c>
      <c r="G471" s="168">
        <v>102</v>
      </c>
      <c r="H471" s="168">
        <v>106</v>
      </c>
      <c r="I471" s="168">
        <v>114</v>
      </c>
      <c r="J471" s="168">
        <v>160</v>
      </c>
      <c r="K471" s="168">
        <v>194</v>
      </c>
      <c r="L471" s="168">
        <v>163</v>
      </c>
      <c r="M471" s="168">
        <v>103</v>
      </c>
      <c r="N471" s="168">
        <v>108</v>
      </c>
      <c r="O471" s="168">
        <v>141</v>
      </c>
      <c r="P471" s="168">
        <v>140</v>
      </c>
      <c r="Q471" s="168">
        <v>100</v>
      </c>
      <c r="R471" s="168">
        <v>25</v>
      </c>
      <c r="S471" s="168">
        <v>25</v>
      </c>
      <c r="T471" s="10"/>
      <c r="U471" s="10"/>
      <c r="V471" s="11"/>
    </row>
    <row r="472" spans="1:19" ht="12.75" customHeight="1">
      <c r="A472" s="167" t="s">
        <v>242</v>
      </c>
      <c r="B472" s="168">
        <v>0</v>
      </c>
      <c r="C472" s="168">
        <v>0</v>
      </c>
      <c r="D472" s="168">
        <v>0</v>
      </c>
      <c r="E472" s="168">
        <v>0</v>
      </c>
      <c r="F472" s="168">
        <v>0</v>
      </c>
      <c r="G472" s="168">
        <v>376</v>
      </c>
      <c r="H472" s="168">
        <v>0</v>
      </c>
      <c r="I472" s="168">
        <v>586</v>
      </c>
      <c r="J472" s="168">
        <v>536</v>
      </c>
      <c r="K472" s="168">
        <v>1350</v>
      </c>
      <c r="L472" s="168">
        <v>378</v>
      </c>
      <c r="M472" s="168">
        <v>1797</v>
      </c>
      <c r="N472" s="168">
        <v>1535</v>
      </c>
      <c r="O472" s="168">
        <v>1382</v>
      </c>
      <c r="P472" s="168">
        <v>2551</v>
      </c>
      <c r="Q472" s="168">
        <v>4906</v>
      </c>
      <c r="R472" s="168">
        <v>654</v>
      </c>
      <c r="S472" s="168">
        <v>324</v>
      </c>
    </row>
    <row r="473" spans="1:19" ht="12.75" customHeight="1">
      <c r="A473" s="167" t="s">
        <v>243</v>
      </c>
      <c r="B473" s="168">
        <v>0</v>
      </c>
      <c r="C473" s="168">
        <v>0</v>
      </c>
      <c r="D473" s="168">
        <v>0</v>
      </c>
      <c r="E473" s="168">
        <v>0</v>
      </c>
      <c r="F473" s="168">
        <v>0</v>
      </c>
      <c r="G473" s="168">
        <v>0</v>
      </c>
      <c r="H473" s="168">
        <v>0</v>
      </c>
      <c r="I473" s="168">
        <v>0</v>
      </c>
      <c r="J473" s="168">
        <v>0</v>
      </c>
      <c r="K473" s="168">
        <v>0</v>
      </c>
      <c r="L473" s="168">
        <v>0</v>
      </c>
      <c r="M473" s="168">
        <v>400</v>
      </c>
      <c r="N473" s="168">
        <v>0</v>
      </c>
      <c r="O473" s="168">
        <v>0</v>
      </c>
      <c r="P473" s="168">
        <v>0</v>
      </c>
      <c r="Q473" s="168">
        <v>0</v>
      </c>
      <c r="R473" s="168">
        <v>0</v>
      </c>
      <c r="S473" s="168">
        <v>0</v>
      </c>
    </row>
    <row r="474" spans="1:19" ht="12.75" customHeight="1">
      <c r="A474" s="167" t="s">
        <v>244</v>
      </c>
      <c r="B474" s="168">
        <v>1485</v>
      </c>
      <c r="C474" s="168">
        <v>1288</v>
      </c>
      <c r="D474" s="168">
        <v>723</v>
      </c>
      <c r="E474" s="168">
        <v>748</v>
      </c>
      <c r="F474" s="168">
        <v>735</v>
      </c>
      <c r="G474" s="168">
        <v>347</v>
      </c>
      <c r="H474" s="168">
        <v>323</v>
      </c>
      <c r="I474" s="168">
        <v>663</v>
      </c>
      <c r="J474" s="168">
        <v>701</v>
      </c>
      <c r="K474" s="168">
        <v>629</v>
      </c>
      <c r="L474" s="168">
        <v>1072</v>
      </c>
      <c r="M474" s="168">
        <v>9084</v>
      </c>
      <c r="N474" s="168">
        <v>1028</v>
      </c>
      <c r="O474" s="168">
        <v>1925</v>
      </c>
      <c r="P474" s="168">
        <v>1204</v>
      </c>
      <c r="Q474" s="168">
        <v>1286</v>
      </c>
      <c r="R474" s="168">
        <v>1207</v>
      </c>
      <c r="S474" s="168">
        <v>1203</v>
      </c>
    </row>
    <row r="475" spans="1:19" s="64" customFormat="1" ht="12.75" customHeight="1">
      <c r="A475" s="167" t="s">
        <v>245</v>
      </c>
      <c r="B475" s="168">
        <v>0</v>
      </c>
      <c r="C475" s="168">
        <v>0</v>
      </c>
      <c r="D475" s="168">
        <v>0</v>
      </c>
      <c r="E475" s="168">
        <v>0</v>
      </c>
      <c r="F475" s="168">
        <v>0</v>
      </c>
      <c r="G475" s="168">
        <v>0</v>
      </c>
      <c r="H475" s="168">
        <v>0</v>
      </c>
      <c r="I475" s="168">
        <v>0</v>
      </c>
      <c r="J475" s="168">
        <v>0</v>
      </c>
      <c r="K475" s="168">
        <v>0</v>
      </c>
      <c r="L475" s="168">
        <v>0</v>
      </c>
      <c r="M475" s="168">
        <v>0</v>
      </c>
      <c r="N475" s="168">
        <v>0</v>
      </c>
      <c r="O475" s="168">
        <v>0</v>
      </c>
      <c r="P475" s="168">
        <v>0</v>
      </c>
      <c r="Q475" s="168">
        <v>0</v>
      </c>
      <c r="R475" s="168">
        <v>0</v>
      </c>
      <c r="S475" s="168">
        <v>0</v>
      </c>
    </row>
    <row r="476" spans="1:19" ht="12.75" customHeight="1">
      <c r="A476" s="167" t="s">
        <v>246</v>
      </c>
      <c r="B476" s="168">
        <v>0</v>
      </c>
      <c r="C476" s="168">
        <v>0</v>
      </c>
      <c r="D476" s="168">
        <v>0</v>
      </c>
      <c r="E476" s="168">
        <v>0</v>
      </c>
      <c r="F476" s="168">
        <v>0</v>
      </c>
      <c r="G476" s="168">
        <v>0</v>
      </c>
      <c r="H476" s="168">
        <v>0</v>
      </c>
      <c r="I476" s="168">
        <v>0</v>
      </c>
      <c r="J476" s="168">
        <v>0</v>
      </c>
      <c r="K476" s="168">
        <v>1</v>
      </c>
      <c r="L476" s="168">
        <v>0</v>
      </c>
      <c r="M476" s="168">
        <v>0</v>
      </c>
      <c r="N476" s="168">
        <v>0</v>
      </c>
      <c r="O476" s="168">
        <v>0</v>
      </c>
      <c r="P476" s="168">
        <v>0</v>
      </c>
      <c r="Q476" s="168">
        <v>0</v>
      </c>
      <c r="R476" s="168">
        <v>0</v>
      </c>
      <c r="S476" s="168">
        <v>0</v>
      </c>
    </row>
    <row r="477" spans="1:19" s="54" customFormat="1" ht="12.75" customHeight="1">
      <c r="A477" s="167" t="s">
        <v>247</v>
      </c>
      <c r="B477" s="168">
        <v>38</v>
      </c>
      <c r="C477" s="168">
        <v>34</v>
      </c>
      <c r="D477" s="168">
        <v>17</v>
      </c>
      <c r="E477" s="168">
        <v>17</v>
      </c>
      <c r="F477" s="168">
        <v>22</v>
      </c>
      <c r="G477" s="168">
        <v>29</v>
      </c>
      <c r="H477" s="168">
        <v>34</v>
      </c>
      <c r="I477" s="168">
        <v>44</v>
      </c>
      <c r="J477" s="168">
        <v>52</v>
      </c>
      <c r="K477" s="168">
        <v>60</v>
      </c>
      <c r="L477" s="168">
        <v>91</v>
      </c>
      <c r="M477" s="168">
        <v>68</v>
      </c>
      <c r="N477" s="168">
        <v>138</v>
      </c>
      <c r="O477" s="168">
        <v>167</v>
      </c>
      <c r="P477" s="168">
        <v>170</v>
      </c>
      <c r="Q477" s="168">
        <v>200</v>
      </c>
      <c r="R477" s="168">
        <v>196</v>
      </c>
      <c r="S477" s="168">
        <v>231</v>
      </c>
    </row>
    <row r="478" spans="1:19" ht="12.75" customHeight="1">
      <c r="A478" s="167" t="s">
        <v>273</v>
      </c>
      <c r="B478" s="168">
        <v>0</v>
      </c>
      <c r="C478" s="168">
        <v>0</v>
      </c>
      <c r="D478" s="168">
        <v>0</v>
      </c>
      <c r="E478" s="168">
        <v>0</v>
      </c>
      <c r="F478" s="168">
        <v>21</v>
      </c>
      <c r="G478" s="168">
        <v>11</v>
      </c>
      <c r="H478" s="168">
        <v>5</v>
      </c>
      <c r="I478" s="168">
        <v>0</v>
      </c>
      <c r="J478" s="168">
        <v>0</v>
      </c>
      <c r="K478" s="168">
        <v>2</v>
      </c>
      <c r="L478" s="168">
        <v>0</v>
      </c>
      <c r="M478" s="168">
        <v>0</v>
      </c>
      <c r="N478" s="168">
        <v>0</v>
      </c>
      <c r="O478" s="168">
        <v>0</v>
      </c>
      <c r="P478" s="168">
        <v>0</v>
      </c>
      <c r="Q478" s="168">
        <v>0</v>
      </c>
      <c r="R478" s="168">
        <v>0</v>
      </c>
      <c r="S478" s="168">
        <v>0</v>
      </c>
    </row>
    <row r="479" spans="1:19" ht="12.75" customHeight="1">
      <c r="A479" s="167" t="s">
        <v>248</v>
      </c>
      <c r="B479" s="168">
        <v>8</v>
      </c>
      <c r="C479" s="168">
        <v>10</v>
      </c>
      <c r="D479" s="168">
        <v>0</v>
      </c>
      <c r="E479" s="168">
        <v>18</v>
      </c>
      <c r="F479" s="168">
        <v>1</v>
      </c>
      <c r="G479" s="168">
        <v>0</v>
      </c>
      <c r="H479" s="168">
        <v>0</v>
      </c>
      <c r="I479" s="168">
        <v>0</v>
      </c>
      <c r="J479" s="168">
        <v>0</v>
      </c>
      <c r="K479" s="168">
        <v>0</v>
      </c>
      <c r="L479" s="168">
        <v>0</v>
      </c>
      <c r="M479" s="168">
        <v>0</v>
      </c>
      <c r="N479" s="168">
        <v>0</v>
      </c>
      <c r="O479" s="168">
        <v>0</v>
      </c>
      <c r="P479" s="168">
        <v>0</v>
      </c>
      <c r="Q479" s="168">
        <v>0</v>
      </c>
      <c r="R479" s="168">
        <v>0</v>
      </c>
      <c r="S479" s="168">
        <v>1</v>
      </c>
    </row>
    <row r="480" spans="1:19" ht="12.75" customHeight="1">
      <c r="A480" s="167" t="s">
        <v>249</v>
      </c>
      <c r="B480" s="168">
        <v>0</v>
      </c>
      <c r="C480" s="168">
        <v>0</v>
      </c>
      <c r="D480" s="168">
        <v>0</v>
      </c>
      <c r="E480" s="168">
        <v>0</v>
      </c>
      <c r="F480" s="168">
        <v>0</v>
      </c>
      <c r="G480" s="168">
        <v>0</v>
      </c>
      <c r="H480" s="168">
        <v>0</v>
      </c>
      <c r="I480" s="168">
        <v>0</v>
      </c>
      <c r="J480" s="168">
        <v>0</v>
      </c>
      <c r="K480" s="168">
        <v>0</v>
      </c>
      <c r="L480" s="168">
        <v>0</v>
      </c>
      <c r="M480" s="168">
        <v>0</v>
      </c>
      <c r="N480" s="168">
        <v>0</v>
      </c>
      <c r="O480" s="168">
        <v>0</v>
      </c>
      <c r="P480" s="168">
        <v>0</v>
      </c>
      <c r="Q480" s="168">
        <v>0</v>
      </c>
      <c r="R480" s="168">
        <v>0</v>
      </c>
      <c r="S480" s="168">
        <v>0</v>
      </c>
    </row>
    <row r="481" spans="1:19" ht="12.75" customHeight="1">
      <c r="A481" s="167" t="s">
        <v>250</v>
      </c>
      <c r="B481" s="168">
        <v>0</v>
      </c>
      <c r="C481" s="168">
        <v>0</v>
      </c>
      <c r="D481" s="168">
        <v>153</v>
      </c>
      <c r="E481" s="168">
        <v>84</v>
      </c>
      <c r="F481" s="168">
        <v>109</v>
      </c>
      <c r="G481" s="168">
        <v>321</v>
      </c>
      <c r="H481" s="168">
        <v>448</v>
      </c>
      <c r="I481" s="168">
        <v>646</v>
      </c>
      <c r="J481" s="168">
        <v>637</v>
      </c>
      <c r="K481" s="168">
        <v>1061</v>
      </c>
      <c r="L481" s="168">
        <v>1167</v>
      </c>
      <c r="M481" s="168">
        <v>241</v>
      </c>
      <c r="N481" s="168">
        <v>1310</v>
      </c>
      <c r="O481" s="168">
        <v>221</v>
      </c>
      <c r="P481" s="168">
        <v>203</v>
      </c>
      <c r="Q481" s="168">
        <v>260</v>
      </c>
      <c r="R481" s="168">
        <v>146</v>
      </c>
      <c r="S481" s="168">
        <v>176</v>
      </c>
    </row>
    <row r="482" spans="1:19" ht="12.75" customHeight="1">
      <c r="A482" s="167" t="s">
        <v>251</v>
      </c>
      <c r="B482" s="168">
        <v>114</v>
      </c>
      <c r="C482" s="168">
        <v>162</v>
      </c>
      <c r="D482" s="168">
        <v>271</v>
      </c>
      <c r="E482" s="168">
        <v>366</v>
      </c>
      <c r="F482" s="168">
        <v>149</v>
      </c>
      <c r="G482" s="168">
        <v>752</v>
      </c>
      <c r="H482" s="168">
        <v>339</v>
      </c>
      <c r="I482" s="168">
        <v>263</v>
      </c>
      <c r="J482" s="168">
        <v>200</v>
      </c>
      <c r="K482" s="168">
        <v>186</v>
      </c>
      <c r="L482" s="168">
        <v>70</v>
      </c>
      <c r="M482" s="168">
        <v>161</v>
      </c>
      <c r="N482" s="168">
        <v>233</v>
      </c>
      <c r="O482" s="168">
        <v>372</v>
      </c>
      <c r="P482" s="168">
        <v>262</v>
      </c>
      <c r="Q482" s="168">
        <v>566</v>
      </c>
      <c r="R482" s="168">
        <v>256</v>
      </c>
      <c r="S482" s="168">
        <v>330</v>
      </c>
    </row>
    <row r="483" spans="1:19" ht="12.75" customHeight="1">
      <c r="A483" s="167" t="s">
        <v>252</v>
      </c>
      <c r="B483" s="168">
        <v>0</v>
      </c>
      <c r="C483" s="168">
        <v>0</v>
      </c>
      <c r="D483" s="168">
        <v>0</v>
      </c>
      <c r="E483" s="168">
        <v>0</v>
      </c>
      <c r="F483" s="168">
        <v>0</v>
      </c>
      <c r="G483" s="168">
        <v>0</v>
      </c>
      <c r="H483" s="168">
        <v>2</v>
      </c>
      <c r="I483" s="168">
        <v>5</v>
      </c>
      <c r="J483" s="168">
        <v>5</v>
      </c>
      <c r="K483" s="168">
        <v>3</v>
      </c>
      <c r="L483" s="168">
        <v>331</v>
      </c>
      <c r="M483" s="168">
        <v>322</v>
      </c>
      <c r="N483" s="168">
        <v>464</v>
      </c>
      <c r="O483" s="168">
        <v>287</v>
      </c>
      <c r="P483" s="168">
        <v>331</v>
      </c>
      <c r="Q483" s="168">
        <v>73</v>
      </c>
      <c r="R483" s="168">
        <v>381</v>
      </c>
      <c r="S483" s="168">
        <v>334</v>
      </c>
    </row>
    <row r="484" spans="1:19" ht="12.75" customHeight="1">
      <c r="A484" s="167" t="s">
        <v>253</v>
      </c>
      <c r="B484" s="168">
        <v>1</v>
      </c>
      <c r="C484" s="168">
        <v>1</v>
      </c>
      <c r="D484" s="168">
        <v>1</v>
      </c>
      <c r="E484" s="168">
        <v>1</v>
      </c>
      <c r="F484" s="168">
        <v>1</v>
      </c>
      <c r="G484" s="168">
        <v>1</v>
      </c>
      <c r="H484" s="168">
        <v>0</v>
      </c>
      <c r="I484" s="168">
        <v>0</v>
      </c>
      <c r="J484" s="168">
        <v>0</v>
      </c>
      <c r="K484" s="168">
        <v>0</v>
      </c>
      <c r="L484" s="168">
        <v>1</v>
      </c>
      <c r="M484" s="168">
        <v>1</v>
      </c>
      <c r="N484" s="168">
        <v>2</v>
      </c>
      <c r="O484" s="168">
        <v>6</v>
      </c>
      <c r="P484" s="168">
        <v>9</v>
      </c>
      <c r="Q484" s="168">
        <v>13</v>
      </c>
      <c r="R484" s="168">
        <v>13</v>
      </c>
      <c r="S484" s="168">
        <v>3</v>
      </c>
    </row>
    <row r="485" spans="1:19" ht="12.75" customHeight="1">
      <c r="A485" s="167" t="s">
        <v>254</v>
      </c>
      <c r="B485" s="168">
        <v>101</v>
      </c>
      <c r="C485" s="168">
        <v>89</v>
      </c>
      <c r="D485" s="168">
        <v>0</v>
      </c>
      <c r="E485" s="168">
        <v>0</v>
      </c>
      <c r="F485" s="168">
        <v>0</v>
      </c>
      <c r="G485" s="168">
        <v>0</v>
      </c>
      <c r="H485" s="168">
        <v>0</v>
      </c>
      <c r="I485" s="168">
        <v>0</v>
      </c>
      <c r="J485" s="168">
        <v>0</v>
      </c>
      <c r="K485" s="168">
        <v>0</v>
      </c>
      <c r="L485" s="168">
        <v>0</v>
      </c>
      <c r="M485" s="168">
        <v>0</v>
      </c>
      <c r="N485" s="168">
        <v>0</v>
      </c>
      <c r="O485" s="168">
        <v>0</v>
      </c>
      <c r="P485" s="168">
        <v>0</v>
      </c>
      <c r="Q485" s="168">
        <v>1</v>
      </c>
      <c r="R485" s="168">
        <v>0</v>
      </c>
      <c r="S485" s="168">
        <v>0</v>
      </c>
    </row>
    <row r="486" spans="1:19" ht="12.75" customHeight="1">
      <c r="A486" s="167" t="s">
        <v>255</v>
      </c>
      <c r="B486" s="168">
        <v>0</v>
      </c>
      <c r="C486" s="168">
        <v>0</v>
      </c>
      <c r="D486" s="168">
        <v>0</v>
      </c>
      <c r="E486" s="168">
        <v>0</v>
      </c>
      <c r="F486" s="168">
        <v>0</v>
      </c>
      <c r="G486" s="168">
        <v>0</v>
      </c>
      <c r="H486" s="168">
        <v>0</v>
      </c>
      <c r="I486" s="168">
        <v>0</v>
      </c>
      <c r="J486" s="168">
        <v>0</v>
      </c>
      <c r="K486" s="168">
        <v>0</v>
      </c>
      <c r="L486" s="168">
        <v>0</v>
      </c>
      <c r="M486" s="168">
        <v>0</v>
      </c>
      <c r="N486" s="168">
        <v>0</v>
      </c>
      <c r="O486" s="168">
        <v>6</v>
      </c>
      <c r="P486" s="168">
        <v>5</v>
      </c>
      <c r="Q486" s="168">
        <v>6</v>
      </c>
      <c r="R486" s="168">
        <v>7</v>
      </c>
      <c r="S486" s="168">
        <v>5</v>
      </c>
    </row>
    <row r="487" spans="1:19" ht="12.75" customHeight="1">
      <c r="A487" s="167" t="s">
        <v>256</v>
      </c>
      <c r="B487" s="168">
        <v>0</v>
      </c>
      <c r="C487" s="168">
        <v>0</v>
      </c>
      <c r="D487" s="168">
        <v>0</v>
      </c>
      <c r="E487" s="168">
        <v>0</v>
      </c>
      <c r="F487" s="168">
        <v>0</v>
      </c>
      <c r="G487" s="168">
        <v>0</v>
      </c>
      <c r="H487" s="168">
        <v>0</v>
      </c>
      <c r="I487" s="168">
        <v>0</v>
      </c>
      <c r="J487" s="168">
        <v>0</v>
      </c>
      <c r="K487" s="168">
        <v>0</v>
      </c>
      <c r="L487" s="168">
        <v>0</v>
      </c>
      <c r="M487" s="168">
        <v>59</v>
      </c>
      <c r="N487" s="168">
        <v>49</v>
      </c>
      <c r="O487" s="168">
        <v>29</v>
      </c>
      <c r="P487" s="168">
        <v>34</v>
      </c>
      <c r="Q487" s="168">
        <v>18</v>
      </c>
      <c r="R487" s="168">
        <v>1</v>
      </c>
      <c r="S487" s="168">
        <v>52</v>
      </c>
    </row>
    <row r="488" spans="1:19" ht="12.75" customHeight="1">
      <c r="A488" s="167" t="s">
        <v>257</v>
      </c>
      <c r="B488" s="168">
        <v>0</v>
      </c>
      <c r="C488" s="168">
        <v>0</v>
      </c>
      <c r="D488" s="168">
        <v>358</v>
      </c>
      <c r="E488" s="168">
        <v>417</v>
      </c>
      <c r="F488" s="168">
        <v>361</v>
      </c>
      <c r="G488" s="168">
        <v>0</v>
      </c>
      <c r="H488" s="168">
        <v>403</v>
      </c>
      <c r="I488" s="168">
        <v>1228</v>
      </c>
      <c r="J488" s="168">
        <v>2197</v>
      </c>
      <c r="K488" s="168">
        <v>332</v>
      </c>
      <c r="L488" s="168">
        <v>322</v>
      </c>
      <c r="M488" s="168">
        <v>274</v>
      </c>
      <c r="N488" s="168">
        <v>388</v>
      </c>
      <c r="O488" s="168">
        <v>472</v>
      </c>
      <c r="P488" s="168">
        <v>349</v>
      </c>
      <c r="Q488" s="168">
        <v>306</v>
      </c>
      <c r="R488" s="168">
        <v>475</v>
      </c>
      <c r="S488" s="168">
        <v>423</v>
      </c>
    </row>
    <row r="489" spans="1:19" ht="12.75" customHeight="1">
      <c r="A489" s="167" t="s">
        <v>258</v>
      </c>
      <c r="B489" s="168">
        <v>228</v>
      </c>
      <c r="C489" s="168">
        <v>262</v>
      </c>
      <c r="D489" s="168">
        <v>291</v>
      </c>
      <c r="E489" s="168">
        <v>429</v>
      </c>
      <c r="F489" s="168">
        <v>577</v>
      </c>
      <c r="G489" s="168">
        <v>5</v>
      </c>
      <c r="H489" s="168">
        <v>0</v>
      </c>
      <c r="I489" s="168">
        <v>61</v>
      </c>
      <c r="J489" s="168">
        <v>328</v>
      </c>
      <c r="K489" s="168">
        <v>521</v>
      </c>
      <c r="L489" s="168">
        <v>207</v>
      </c>
      <c r="M489" s="168">
        <v>161</v>
      </c>
      <c r="N489" s="168">
        <v>177</v>
      </c>
      <c r="O489" s="168">
        <v>0</v>
      </c>
      <c r="P489" s="168">
        <v>745</v>
      </c>
      <c r="Q489" s="168">
        <v>604</v>
      </c>
      <c r="R489" s="168">
        <v>598</v>
      </c>
      <c r="S489" s="168">
        <v>469</v>
      </c>
    </row>
    <row r="490" spans="1:19" ht="12.75" customHeight="1">
      <c r="A490" s="167" t="s">
        <v>259</v>
      </c>
      <c r="B490" s="168">
        <v>1675</v>
      </c>
      <c r="C490" s="168">
        <v>325</v>
      </c>
      <c r="D490" s="168">
        <v>0</v>
      </c>
      <c r="E490" s="168">
        <v>67</v>
      </c>
      <c r="F490" s="168">
        <v>856</v>
      </c>
      <c r="G490" s="168">
        <v>335</v>
      </c>
      <c r="H490" s="168">
        <v>325</v>
      </c>
      <c r="I490" s="168">
        <v>336</v>
      </c>
      <c r="J490" s="168">
        <v>322</v>
      </c>
      <c r="K490" s="168">
        <v>0</v>
      </c>
      <c r="L490" s="168">
        <v>106</v>
      </c>
      <c r="M490" s="168">
        <v>2061</v>
      </c>
      <c r="N490" s="168">
        <v>2659</v>
      </c>
      <c r="O490" s="168">
        <v>2263</v>
      </c>
      <c r="P490" s="168">
        <v>1582</v>
      </c>
      <c r="Q490" s="168">
        <v>2061</v>
      </c>
      <c r="R490" s="168">
        <v>1707</v>
      </c>
      <c r="S490" s="168">
        <v>1396</v>
      </c>
    </row>
    <row r="491" spans="1:19" ht="12.75" customHeight="1">
      <c r="A491" s="167" t="s">
        <v>260</v>
      </c>
      <c r="B491" s="168">
        <v>0</v>
      </c>
      <c r="C491" s="168">
        <v>0</v>
      </c>
      <c r="D491" s="168">
        <v>0</v>
      </c>
      <c r="E491" s="168">
        <v>0</v>
      </c>
      <c r="F491" s="168">
        <v>0</v>
      </c>
      <c r="G491" s="168">
        <v>0</v>
      </c>
      <c r="H491" s="168">
        <v>0</v>
      </c>
      <c r="I491" s="168">
        <v>0</v>
      </c>
      <c r="J491" s="168">
        <v>5</v>
      </c>
      <c r="K491" s="168">
        <v>55</v>
      </c>
      <c r="L491" s="168">
        <v>54</v>
      </c>
      <c r="M491" s="168">
        <v>97</v>
      </c>
      <c r="N491" s="168">
        <v>44</v>
      </c>
      <c r="O491" s="168">
        <v>36</v>
      </c>
      <c r="P491" s="168">
        <v>28</v>
      </c>
      <c r="Q491" s="168">
        <v>88</v>
      </c>
      <c r="R491" s="168">
        <v>96</v>
      </c>
      <c r="S491" s="168">
        <v>119</v>
      </c>
    </row>
    <row r="492" spans="1:19" ht="12.75" customHeight="1">
      <c r="A492" s="167" t="s">
        <v>261</v>
      </c>
      <c r="B492" s="168">
        <v>0</v>
      </c>
      <c r="C492" s="168">
        <v>0</v>
      </c>
      <c r="D492" s="168">
        <v>0</v>
      </c>
      <c r="E492" s="168">
        <v>0</v>
      </c>
      <c r="F492" s="168">
        <v>0</v>
      </c>
      <c r="G492" s="168">
        <v>0</v>
      </c>
      <c r="H492" s="168">
        <v>0</v>
      </c>
      <c r="I492" s="168">
        <v>0</v>
      </c>
      <c r="J492" s="168">
        <v>0</v>
      </c>
      <c r="K492" s="168">
        <v>0</v>
      </c>
      <c r="L492" s="168">
        <v>0</v>
      </c>
      <c r="M492" s="168">
        <v>0</v>
      </c>
      <c r="N492" s="168">
        <v>0</v>
      </c>
      <c r="O492" s="168">
        <v>6</v>
      </c>
      <c r="P492" s="168">
        <v>0</v>
      </c>
      <c r="Q492" s="168">
        <v>0</v>
      </c>
      <c r="R492" s="168">
        <v>0</v>
      </c>
      <c r="S492" s="168">
        <v>0</v>
      </c>
    </row>
    <row r="493" spans="1:19" ht="12.75" customHeight="1">
      <c r="A493" s="167" t="s">
        <v>262</v>
      </c>
      <c r="B493" s="168">
        <v>466</v>
      </c>
      <c r="C493" s="168">
        <v>429</v>
      </c>
      <c r="D493" s="168">
        <v>441</v>
      </c>
      <c r="E493" s="168">
        <v>467</v>
      </c>
      <c r="F493" s="168">
        <v>528</v>
      </c>
      <c r="G493" s="168">
        <v>0</v>
      </c>
      <c r="H493" s="168">
        <v>0</v>
      </c>
      <c r="I493" s="168">
        <v>0</v>
      </c>
      <c r="J493" s="168">
        <v>0</v>
      </c>
      <c r="K493" s="168">
        <v>189</v>
      </c>
      <c r="L493" s="168">
        <v>182</v>
      </c>
      <c r="M493" s="168">
        <v>111</v>
      </c>
      <c r="N493" s="168">
        <v>158</v>
      </c>
      <c r="O493" s="168">
        <v>113</v>
      </c>
      <c r="P493" s="168">
        <v>145</v>
      </c>
      <c r="Q493" s="168">
        <v>199</v>
      </c>
      <c r="R493" s="168">
        <v>134</v>
      </c>
      <c r="S493" s="168">
        <v>186</v>
      </c>
    </row>
    <row r="494" spans="1:19" ht="12.75" customHeight="1">
      <c r="A494" s="167" t="s">
        <v>263</v>
      </c>
      <c r="B494" s="168">
        <v>44</v>
      </c>
      <c r="C494" s="168">
        <v>82</v>
      </c>
      <c r="D494" s="168">
        <v>98</v>
      </c>
      <c r="E494" s="168">
        <v>107</v>
      </c>
      <c r="F494" s="168">
        <v>99</v>
      </c>
      <c r="G494" s="168">
        <v>107</v>
      </c>
      <c r="H494" s="168">
        <v>113</v>
      </c>
      <c r="I494" s="168">
        <v>224</v>
      </c>
      <c r="J494" s="168">
        <v>301</v>
      </c>
      <c r="K494" s="168">
        <v>311</v>
      </c>
      <c r="L494" s="168">
        <v>269</v>
      </c>
      <c r="M494" s="168">
        <v>270</v>
      </c>
      <c r="N494" s="168">
        <v>262</v>
      </c>
      <c r="O494" s="168">
        <v>232</v>
      </c>
      <c r="P494" s="168">
        <v>245</v>
      </c>
      <c r="Q494" s="168">
        <v>278</v>
      </c>
      <c r="R494" s="168">
        <v>284</v>
      </c>
      <c r="S494" s="168">
        <v>230</v>
      </c>
    </row>
    <row r="495" spans="2:19" ht="12.75" customHeight="1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8"/>
      <c r="Q495" s="8"/>
      <c r="R495" s="8"/>
      <c r="S495" s="8"/>
    </row>
    <row r="496" spans="2:19" ht="12.75" customHeight="1"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</row>
    <row r="497" spans="2:19" ht="12.75" customHeight="1">
      <c r="B497" s="5"/>
      <c r="C497" s="107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</row>
    <row r="498" spans="2:19" ht="12.75" customHeight="1">
      <c r="B498" s="5" t="s">
        <v>1</v>
      </c>
      <c r="C498" s="107" t="s">
        <v>264</v>
      </c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</row>
    <row r="499" spans="2:19" ht="12.75" customHeight="1">
      <c r="B499" s="5" t="s">
        <v>2</v>
      </c>
      <c r="C499" s="107" t="s">
        <v>232</v>
      </c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</row>
    <row r="500" spans="2:19" ht="12.75" customHeight="1">
      <c r="B500" s="5" t="s">
        <v>4</v>
      </c>
      <c r="C500" s="107" t="s">
        <v>233</v>
      </c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</row>
    <row r="501" spans="2:19" ht="12.75" customHeight="1"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12.75" customHeight="1">
      <c r="A502" s="165" t="s">
        <v>6</v>
      </c>
      <c r="B502" s="164" t="s">
        <v>101</v>
      </c>
      <c r="C502" s="164" t="s">
        <v>102</v>
      </c>
      <c r="D502" s="164" t="s">
        <v>103</v>
      </c>
      <c r="E502" s="164" t="s">
        <v>104</v>
      </c>
      <c r="F502" s="164" t="s">
        <v>105</v>
      </c>
      <c r="G502" s="164" t="s">
        <v>106</v>
      </c>
      <c r="H502" s="164" t="s">
        <v>107</v>
      </c>
      <c r="I502" s="164" t="s">
        <v>108</v>
      </c>
      <c r="J502" s="164" t="s">
        <v>109</v>
      </c>
      <c r="K502" s="164" t="s">
        <v>110</v>
      </c>
      <c r="L502" s="164" t="s">
        <v>111</v>
      </c>
      <c r="M502" s="164" t="s">
        <v>112</v>
      </c>
      <c r="N502" s="164" t="s">
        <v>113</v>
      </c>
      <c r="O502" s="164" t="s">
        <v>114</v>
      </c>
      <c r="P502" s="164" t="s">
        <v>115</v>
      </c>
      <c r="Q502" s="164" t="s">
        <v>148</v>
      </c>
      <c r="R502" s="164" t="s">
        <v>228</v>
      </c>
      <c r="S502" s="164" t="s">
        <v>323</v>
      </c>
    </row>
    <row r="503" spans="1:19" ht="12.75" customHeight="1">
      <c r="A503" s="166" t="s">
        <v>7</v>
      </c>
      <c r="B503" s="3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8"/>
    </row>
    <row r="504" spans="1:19" ht="12.75" customHeight="1">
      <c r="A504" s="167" t="s">
        <v>234</v>
      </c>
      <c r="B504" s="168">
        <v>5</v>
      </c>
      <c r="C504" s="168">
        <v>7</v>
      </c>
      <c r="D504" s="168">
        <v>13</v>
      </c>
      <c r="E504" s="168">
        <v>18</v>
      </c>
      <c r="F504" s="168">
        <v>23</v>
      </c>
      <c r="G504" s="168">
        <v>26</v>
      </c>
      <c r="H504" s="168">
        <v>33</v>
      </c>
      <c r="I504" s="168">
        <v>41</v>
      </c>
      <c r="J504" s="168">
        <v>62</v>
      </c>
      <c r="K504" s="168">
        <v>76</v>
      </c>
      <c r="L504" s="168">
        <v>117</v>
      </c>
      <c r="M504" s="168">
        <v>192</v>
      </c>
      <c r="N504" s="168">
        <v>280</v>
      </c>
      <c r="O504" s="168">
        <v>459</v>
      </c>
      <c r="P504" s="168">
        <v>720</v>
      </c>
      <c r="Q504" s="168">
        <v>1450</v>
      </c>
      <c r="R504" s="168">
        <v>2488</v>
      </c>
      <c r="S504" s="168">
        <v>3758</v>
      </c>
    </row>
    <row r="505" spans="1:19" ht="12.75" customHeight="1">
      <c r="A505" s="167" t="s">
        <v>235</v>
      </c>
      <c r="B505" s="168">
        <v>0</v>
      </c>
      <c r="C505" s="168">
        <v>0</v>
      </c>
      <c r="D505" s="168">
        <v>0</v>
      </c>
      <c r="E505" s="168">
        <v>0</v>
      </c>
      <c r="F505" s="168">
        <v>0</v>
      </c>
      <c r="G505" s="168">
        <v>0</v>
      </c>
      <c r="H505" s="168">
        <v>0</v>
      </c>
      <c r="I505" s="168">
        <v>0</v>
      </c>
      <c r="J505" s="168">
        <v>0</v>
      </c>
      <c r="K505" s="168">
        <v>0</v>
      </c>
      <c r="L505" s="168">
        <v>0</v>
      </c>
      <c r="M505" s="168">
        <v>0</v>
      </c>
      <c r="N505" s="168">
        <v>0</v>
      </c>
      <c r="O505" s="168">
        <v>0</v>
      </c>
      <c r="P505" s="168">
        <v>1</v>
      </c>
      <c r="Q505" s="168">
        <v>1</v>
      </c>
      <c r="R505" s="168">
        <v>2</v>
      </c>
      <c r="S505" s="168">
        <v>6</v>
      </c>
    </row>
    <row r="506" spans="1:19" ht="12.75" customHeight="1">
      <c r="A506" s="167" t="s">
        <v>236</v>
      </c>
      <c r="B506" s="168">
        <v>0</v>
      </c>
      <c r="C506" s="168">
        <v>0</v>
      </c>
      <c r="D506" s="168">
        <v>0</v>
      </c>
      <c r="E506" s="168">
        <v>0</v>
      </c>
      <c r="F506" s="168">
        <v>0</v>
      </c>
      <c r="G506" s="168">
        <v>0</v>
      </c>
      <c r="H506" s="168">
        <v>0</v>
      </c>
      <c r="I506" s="168">
        <v>0</v>
      </c>
      <c r="J506" s="168">
        <v>0</v>
      </c>
      <c r="K506" s="168">
        <v>0</v>
      </c>
      <c r="L506" s="168">
        <v>0</v>
      </c>
      <c r="M506" s="168">
        <v>0</v>
      </c>
      <c r="N506" s="168">
        <v>0</v>
      </c>
      <c r="O506" s="168">
        <v>0</v>
      </c>
      <c r="P506" s="168">
        <v>0</v>
      </c>
      <c r="Q506" s="168">
        <v>0</v>
      </c>
      <c r="R506" s="168">
        <v>0</v>
      </c>
      <c r="S506" s="168">
        <v>0</v>
      </c>
    </row>
    <row r="507" spans="1:19" s="69" customFormat="1" ht="12.75">
      <c r="A507" s="167" t="s">
        <v>237</v>
      </c>
      <c r="B507" s="168">
        <v>0</v>
      </c>
      <c r="C507" s="168">
        <v>0</v>
      </c>
      <c r="D507" s="168">
        <v>0</v>
      </c>
      <c r="E507" s="168">
        <v>0</v>
      </c>
      <c r="F507" s="168">
        <v>0</v>
      </c>
      <c r="G507" s="168">
        <v>0</v>
      </c>
      <c r="H507" s="168">
        <v>0</v>
      </c>
      <c r="I507" s="168">
        <v>0</v>
      </c>
      <c r="J507" s="168">
        <v>0</v>
      </c>
      <c r="K507" s="168">
        <v>0</v>
      </c>
      <c r="L507" s="168">
        <v>0</v>
      </c>
      <c r="M507" s="168">
        <v>0</v>
      </c>
      <c r="N507" s="168">
        <v>0</v>
      </c>
      <c r="O507" s="168">
        <v>0</v>
      </c>
      <c r="P507" s="168">
        <v>0</v>
      </c>
      <c r="Q507" s="168">
        <v>0</v>
      </c>
      <c r="R507" s="168">
        <v>1</v>
      </c>
      <c r="S507" s="168">
        <v>2</v>
      </c>
    </row>
    <row r="508" spans="1:19" s="55" customFormat="1" ht="12.75">
      <c r="A508" s="167" t="s">
        <v>238</v>
      </c>
      <c r="B508" s="168">
        <v>0</v>
      </c>
      <c r="C508" s="168">
        <v>0</v>
      </c>
      <c r="D508" s="168">
        <v>0</v>
      </c>
      <c r="E508" s="168">
        <v>0</v>
      </c>
      <c r="F508" s="168">
        <v>0</v>
      </c>
      <c r="G508" s="168">
        <v>0</v>
      </c>
      <c r="H508" s="168">
        <v>0</v>
      </c>
      <c r="I508" s="168">
        <v>0</v>
      </c>
      <c r="J508" s="168">
        <v>0</v>
      </c>
      <c r="K508" s="168">
        <v>1</v>
      </c>
      <c r="L508" s="168">
        <v>1</v>
      </c>
      <c r="M508" s="168">
        <v>1</v>
      </c>
      <c r="N508" s="168">
        <v>1</v>
      </c>
      <c r="O508" s="168">
        <v>2</v>
      </c>
      <c r="P508" s="168">
        <v>2</v>
      </c>
      <c r="Q508" s="168">
        <v>2</v>
      </c>
      <c r="R508" s="168">
        <v>2</v>
      </c>
      <c r="S508" s="168">
        <v>2</v>
      </c>
    </row>
    <row r="509" spans="1:19" s="55" customFormat="1" ht="12.75">
      <c r="A509" s="167" t="s">
        <v>272</v>
      </c>
      <c r="B509" s="168">
        <v>1</v>
      </c>
      <c r="C509" s="168">
        <v>1</v>
      </c>
      <c r="D509" s="168">
        <v>3</v>
      </c>
      <c r="E509" s="168">
        <v>3</v>
      </c>
      <c r="F509" s="168">
        <v>7</v>
      </c>
      <c r="G509" s="168">
        <v>7</v>
      </c>
      <c r="H509" s="168">
        <v>12</v>
      </c>
      <c r="I509" s="168">
        <v>17</v>
      </c>
      <c r="J509" s="168">
        <v>35</v>
      </c>
      <c r="K509" s="168">
        <v>30</v>
      </c>
      <c r="L509" s="168">
        <v>60</v>
      </c>
      <c r="M509" s="168">
        <v>116</v>
      </c>
      <c r="N509" s="168">
        <v>188</v>
      </c>
      <c r="O509" s="168">
        <v>333</v>
      </c>
      <c r="P509" s="168">
        <v>557</v>
      </c>
      <c r="Q509" s="168">
        <v>1282</v>
      </c>
      <c r="R509" s="168">
        <v>2220</v>
      </c>
      <c r="S509" s="168">
        <v>3075</v>
      </c>
    </row>
    <row r="510" spans="1:19" s="55" customFormat="1" ht="12.75">
      <c r="A510" s="167" t="s">
        <v>239</v>
      </c>
      <c r="B510" s="168">
        <v>0</v>
      </c>
      <c r="C510" s="168">
        <v>0</v>
      </c>
      <c r="D510" s="168">
        <v>0</v>
      </c>
      <c r="E510" s="168">
        <v>0</v>
      </c>
      <c r="F510" s="168">
        <v>0</v>
      </c>
      <c r="G510" s="168">
        <v>0</v>
      </c>
      <c r="H510" s="168">
        <v>0</v>
      </c>
      <c r="I510" s="168">
        <v>0</v>
      </c>
      <c r="J510" s="168">
        <v>0</v>
      </c>
      <c r="K510" s="168">
        <v>0</v>
      </c>
      <c r="L510" s="168">
        <v>0</v>
      </c>
      <c r="M510" s="168">
        <v>0</v>
      </c>
      <c r="N510" s="168">
        <v>0</v>
      </c>
      <c r="O510" s="168">
        <v>0</v>
      </c>
      <c r="P510" s="168">
        <v>0</v>
      </c>
      <c r="Q510" s="168">
        <v>0</v>
      </c>
      <c r="R510" s="168">
        <v>0</v>
      </c>
      <c r="S510" s="168">
        <v>0</v>
      </c>
    </row>
    <row r="511" spans="1:19" s="55" customFormat="1" ht="12.75">
      <c r="A511" s="167" t="s">
        <v>240</v>
      </c>
      <c r="B511" s="168">
        <v>0</v>
      </c>
      <c r="C511" s="168">
        <v>0</v>
      </c>
      <c r="D511" s="168">
        <v>0</v>
      </c>
      <c r="E511" s="168">
        <v>0</v>
      </c>
      <c r="F511" s="168">
        <v>0</v>
      </c>
      <c r="G511" s="168">
        <v>0</v>
      </c>
      <c r="H511" s="168">
        <v>0</v>
      </c>
      <c r="I511" s="168">
        <v>0</v>
      </c>
      <c r="J511" s="168">
        <v>0</v>
      </c>
      <c r="K511" s="168">
        <v>0</v>
      </c>
      <c r="L511" s="168">
        <v>0</v>
      </c>
      <c r="M511" s="168">
        <v>0</v>
      </c>
      <c r="N511" s="168">
        <v>0</v>
      </c>
      <c r="O511" s="168">
        <v>0</v>
      </c>
      <c r="P511" s="168">
        <v>0</v>
      </c>
      <c r="Q511" s="168">
        <v>0</v>
      </c>
      <c r="R511" s="168">
        <v>0</v>
      </c>
      <c r="S511" s="168">
        <v>0</v>
      </c>
    </row>
    <row r="512" spans="1:19" s="55" customFormat="1" ht="12.75">
      <c r="A512" s="167" t="s">
        <v>241</v>
      </c>
      <c r="B512" s="168">
        <v>0</v>
      </c>
      <c r="C512" s="168">
        <v>0</v>
      </c>
      <c r="D512" s="168">
        <v>0</v>
      </c>
      <c r="E512" s="168">
        <v>0</v>
      </c>
      <c r="F512" s="168">
        <v>0</v>
      </c>
      <c r="G512" s="168">
        <v>0</v>
      </c>
      <c r="H512" s="168">
        <v>0</v>
      </c>
      <c r="I512" s="168">
        <v>0</v>
      </c>
      <c r="J512" s="168">
        <v>0</v>
      </c>
      <c r="K512" s="168">
        <v>0</v>
      </c>
      <c r="L512" s="168">
        <v>0</v>
      </c>
      <c r="M512" s="168">
        <v>0</v>
      </c>
      <c r="N512" s="168">
        <v>0</v>
      </c>
      <c r="O512" s="168">
        <v>0</v>
      </c>
      <c r="P512" s="168">
        <v>1</v>
      </c>
      <c r="Q512" s="168">
        <v>1</v>
      </c>
      <c r="R512" s="168">
        <v>1</v>
      </c>
      <c r="S512" s="168">
        <v>1</v>
      </c>
    </row>
    <row r="513" spans="1:19" s="55" customFormat="1" ht="12.75">
      <c r="A513" s="167" t="s">
        <v>242</v>
      </c>
      <c r="B513" s="168">
        <v>0</v>
      </c>
      <c r="C513" s="168">
        <v>0</v>
      </c>
      <c r="D513" s="168">
        <v>0</v>
      </c>
      <c r="E513" s="168">
        <v>1</v>
      </c>
      <c r="F513" s="168">
        <v>2</v>
      </c>
      <c r="G513" s="168">
        <v>3</v>
      </c>
      <c r="H513" s="168">
        <v>3</v>
      </c>
      <c r="I513" s="168">
        <v>3</v>
      </c>
      <c r="J513" s="168">
        <v>4</v>
      </c>
      <c r="K513" s="168">
        <v>17</v>
      </c>
      <c r="L513" s="168">
        <v>18</v>
      </c>
      <c r="M513" s="168">
        <v>24</v>
      </c>
      <c r="N513" s="168">
        <v>30</v>
      </c>
      <c r="O513" s="168">
        <v>41</v>
      </c>
      <c r="P513" s="168">
        <v>56</v>
      </c>
      <c r="Q513" s="168">
        <v>41</v>
      </c>
      <c r="R513" s="168">
        <v>125</v>
      </c>
      <c r="S513" s="168">
        <v>501</v>
      </c>
    </row>
    <row r="514" spans="1:19" s="55" customFormat="1" ht="12.75">
      <c r="A514" s="167" t="s">
        <v>243</v>
      </c>
      <c r="B514" s="168">
        <v>0</v>
      </c>
      <c r="C514" s="168">
        <v>0</v>
      </c>
      <c r="D514" s="168">
        <v>0</v>
      </c>
      <c r="E514" s="168">
        <v>0</v>
      </c>
      <c r="F514" s="168">
        <v>0</v>
      </c>
      <c r="G514" s="168">
        <v>0</v>
      </c>
      <c r="H514" s="168">
        <v>0</v>
      </c>
      <c r="I514" s="168">
        <v>0</v>
      </c>
      <c r="J514" s="168">
        <v>0</v>
      </c>
      <c r="K514" s="168">
        <v>0</v>
      </c>
      <c r="L514" s="168">
        <v>5</v>
      </c>
      <c r="M514" s="168">
        <v>6</v>
      </c>
      <c r="N514" s="168">
        <v>7</v>
      </c>
      <c r="O514" s="168">
        <v>7</v>
      </c>
      <c r="P514" s="168">
        <v>8</v>
      </c>
      <c r="Q514" s="168">
        <v>10</v>
      </c>
      <c r="R514" s="168">
        <v>12</v>
      </c>
      <c r="S514" s="168">
        <v>17</v>
      </c>
    </row>
    <row r="515" spans="1:19" s="55" customFormat="1" ht="12.75">
      <c r="A515" s="167" t="s">
        <v>244</v>
      </c>
      <c r="B515" s="168">
        <v>4</v>
      </c>
      <c r="C515" s="168">
        <v>5</v>
      </c>
      <c r="D515" s="168">
        <v>9</v>
      </c>
      <c r="E515" s="168">
        <v>11</v>
      </c>
      <c r="F515" s="168">
        <v>11</v>
      </c>
      <c r="G515" s="168">
        <v>13</v>
      </c>
      <c r="H515" s="168">
        <v>14</v>
      </c>
      <c r="I515" s="168">
        <v>15</v>
      </c>
      <c r="J515" s="168">
        <v>16</v>
      </c>
      <c r="K515" s="168">
        <v>17</v>
      </c>
      <c r="L515" s="168">
        <v>18</v>
      </c>
      <c r="M515" s="168">
        <v>19</v>
      </c>
      <c r="N515" s="168">
        <v>21</v>
      </c>
      <c r="O515" s="168">
        <v>24</v>
      </c>
      <c r="P515" s="168">
        <v>29</v>
      </c>
      <c r="Q515" s="168">
        <v>31</v>
      </c>
      <c r="R515" s="168">
        <v>35</v>
      </c>
      <c r="S515" s="168">
        <v>39</v>
      </c>
    </row>
    <row r="516" spans="1:19" s="55" customFormat="1" ht="12.75">
      <c r="A516" s="167" t="s">
        <v>245</v>
      </c>
      <c r="B516" s="168">
        <v>0</v>
      </c>
      <c r="C516" s="168">
        <v>0</v>
      </c>
      <c r="D516" s="168">
        <v>0</v>
      </c>
      <c r="E516" s="168">
        <v>0</v>
      </c>
      <c r="F516" s="168">
        <v>0</v>
      </c>
      <c r="G516" s="168">
        <v>0</v>
      </c>
      <c r="H516" s="168">
        <v>0</v>
      </c>
      <c r="I516" s="168">
        <v>0</v>
      </c>
      <c r="J516" s="168">
        <v>0</v>
      </c>
      <c r="K516" s="168">
        <v>0</v>
      </c>
      <c r="L516" s="168">
        <v>0</v>
      </c>
      <c r="M516" s="168">
        <v>0</v>
      </c>
      <c r="N516" s="168">
        <v>0</v>
      </c>
      <c r="O516" s="168">
        <v>1</v>
      </c>
      <c r="P516" s="168">
        <v>1</v>
      </c>
      <c r="Q516" s="168">
        <v>1</v>
      </c>
      <c r="R516" s="168">
        <v>1</v>
      </c>
      <c r="S516" s="168">
        <v>2</v>
      </c>
    </row>
    <row r="517" spans="1:19" s="55" customFormat="1" ht="12.75">
      <c r="A517" s="167" t="s">
        <v>246</v>
      </c>
      <c r="B517" s="168">
        <v>0</v>
      </c>
      <c r="C517" s="168">
        <v>0</v>
      </c>
      <c r="D517" s="168">
        <v>0</v>
      </c>
      <c r="E517" s="168">
        <v>0</v>
      </c>
      <c r="F517" s="168">
        <v>0</v>
      </c>
      <c r="G517" s="168">
        <v>0</v>
      </c>
      <c r="H517" s="168">
        <v>0</v>
      </c>
      <c r="I517" s="168">
        <v>0</v>
      </c>
      <c r="J517" s="168">
        <v>0</v>
      </c>
      <c r="K517" s="168">
        <v>0</v>
      </c>
      <c r="L517" s="168">
        <v>0</v>
      </c>
      <c r="M517" s="168">
        <v>0</v>
      </c>
      <c r="N517" s="168">
        <v>0</v>
      </c>
      <c r="O517" s="168">
        <v>0</v>
      </c>
      <c r="P517" s="168">
        <v>0</v>
      </c>
      <c r="Q517" s="168">
        <v>0</v>
      </c>
      <c r="R517" s="168">
        <v>0</v>
      </c>
      <c r="S517" s="168">
        <v>0</v>
      </c>
    </row>
    <row r="518" spans="1:19" s="55" customFormat="1" ht="12.75">
      <c r="A518" s="167" t="s">
        <v>247</v>
      </c>
      <c r="B518" s="168">
        <v>0</v>
      </c>
      <c r="C518" s="168">
        <v>0</v>
      </c>
      <c r="D518" s="168">
        <v>0</v>
      </c>
      <c r="E518" s="168">
        <v>0</v>
      </c>
      <c r="F518" s="168">
        <v>0</v>
      </c>
      <c r="G518" s="168">
        <v>0</v>
      </c>
      <c r="H518" s="168">
        <v>0</v>
      </c>
      <c r="I518" s="168">
        <v>0</v>
      </c>
      <c r="J518" s="168">
        <v>0</v>
      </c>
      <c r="K518" s="168">
        <v>0</v>
      </c>
      <c r="L518" s="168">
        <v>0</v>
      </c>
      <c r="M518" s="168">
        <v>0</v>
      </c>
      <c r="N518" s="168">
        <v>0</v>
      </c>
      <c r="O518" s="168">
        <v>0</v>
      </c>
      <c r="P518" s="168">
        <v>0</v>
      </c>
      <c r="Q518" s="168">
        <v>0</v>
      </c>
      <c r="R518" s="168">
        <v>0</v>
      </c>
      <c r="S518" s="168">
        <v>0</v>
      </c>
    </row>
    <row r="519" spans="1:19" s="55" customFormat="1" ht="12.75">
      <c r="A519" s="167" t="s">
        <v>273</v>
      </c>
      <c r="B519" s="168">
        <v>0</v>
      </c>
      <c r="C519" s="168">
        <v>0</v>
      </c>
      <c r="D519" s="168">
        <v>0</v>
      </c>
      <c r="E519" s="168">
        <v>0</v>
      </c>
      <c r="F519" s="168">
        <v>0</v>
      </c>
      <c r="G519" s="168">
        <v>0</v>
      </c>
      <c r="H519" s="168">
        <v>0</v>
      </c>
      <c r="I519" s="168">
        <v>0</v>
      </c>
      <c r="J519" s="168">
        <v>0</v>
      </c>
      <c r="K519" s="168">
        <v>0</v>
      </c>
      <c r="L519" s="168">
        <v>0</v>
      </c>
      <c r="M519" s="168">
        <v>1</v>
      </c>
      <c r="N519" s="168">
        <v>1</v>
      </c>
      <c r="O519" s="168">
        <v>1</v>
      </c>
      <c r="P519" s="168">
        <v>9</v>
      </c>
      <c r="Q519" s="168">
        <v>18</v>
      </c>
      <c r="R519" s="168">
        <v>21</v>
      </c>
      <c r="S519" s="168">
        <v>21</v>
      </c>
    </row>
    <row r="520" spans="1:19" s="55" customFormat="1" ht="12.75">
      <c r="A520" s="167" t="s">
        <v>248</v>
      </c>
      <c r="B520" s="168">
        <v>0</v>
      </c>
      <c r="C520" s="168">
        <v>0</v>
      </c>
      <c r="D520" s="168">
        <v>0</v>
      </c>
      <c r="E520" s="168">
        <v>0</v>
      </c>
      <c r="F520" s="168">
        <v>0</v>
      </c>
      <c r="G520" s="168">
        <v>0</v>
      </c>
      <c r="H520" s="168">
        <v>0</v>
      </c>
      <c r="I520" s="168">
        <v>0</v>
      </c>
      <c r="J520" s="168">
        <v>0</v>
      </c>
      <c r="K520" s="168">
        <v>0</v>
      </c>
      <c r="L520" s="168">
        <v>0</v>
      </c>
      <c r="M520" s="168">
        <v>0</v>
      </c>
      <c r="N520" s="168">
        <v>0</v>
      </c>
      <c r="O520" s="168">
        <v>0</v>
      </c>
      <c r="P520" s="168">
        <v>0</v>
      </c>
      <c r="Q520" s="168">
        <v>0</v>
      </c>
      <c r="R520" s="168">
        <v>0</v>
      </c>
      <c r="S520" s="168">
        <v>0</v>
      </c>
    </row>
    <row r="521" spans="1:19" s="55" customFormat="1" ht="12.75">
      <c r="A521" s="167" t="s">
        <v>249</v>
      </c>
      <c r="B521" s="168">
        <v>0</v>
      </c>
      <c r="C521" s="168">
        <v>0</v>
      </c>
      <c r="D521" s="168">
        <v>0</v>
      </c>
      <c r="E521" s="168">
        <v>0</v>
      </c>
      <c r="F521" s="168">
        <v>0</v>
      </c>
      <c r="G521" s="168">
        <v>0</v>
      </c>
      <c r="H521" s="168">
        <v>0</v>
      </c>
      <c r="I521" s="168">
        <v>0</v>
      </c>
      <c r="J521" s="168">
        <v>0</v>
      </c>
      <c r="K521" s="168">
        <v>0</v>
      </c>
      <c r="L521" s="168">
        <v>0</v>
      </c>
      <c r="M521" s="168">
        <v>0</v>
      </c>
      <c r="N521" s="168">
        <v>0</v>
      </c>
      <c r="O521" s="168">
        <v>0</v>
      </c>
      <c r="P521" s="168">
        <v>0</v>
      </c>
      <c r="Q521" s="168">
        <v>0</v>
      </c>
      <c r="R521" s="168">
        <v>0</v>
      </c>
      <c r="S521" s="168">
        <v>0</v>
      </c>
    </row>
    <row r="522" spans="1:19" s="55" customFormat="1" ht="12.75">
      <c r="A522" s="167" t="s">
        <v>250</v>
      </c>
      <c r="B522" s="168">
        <v>0</v>
      </c>
      <c r="C522" s="168">
        <v>0</v>
      </c>
      <c r="D522" s="168">
        <v>0</v>
      </c>
      <c r="E522" s="168">
        <v>1</v>
      </c>
      <c r="F522" s="168">
        <v>1</v>
      </c>
      <c r="G522" s="168">
        <v>1</v>
      </c>
      <c r="H522" s="168">
        <v>1</v>
      </c>
      <c r="I522" s="168">
        <v>2</v>
      </c>
      <c r="J522" s="168">
        <v>3</v>
      </c>
      <c r="K522" s="168">
        <v>6</v>
      </c>
      <c r="L522" s="168">
        <v>8</v>
      </c>
      <c r="M522" s="168">
        <v>14</v>
      </c>
      <c r="N522" s="168">
        <v>17</v>
      </c>
      <c r="O522" s="168">
        <v>31</v>
      </c>
      <c r="P522" s="168">
        <v>33</v>
      </c>
      <c r="Q522" s="168">
        <v>34</v>
      </c>
      <c r="R522" s="168">
        <v>35</v>
      </c>
      <c r="S522" s="168">
        <v>36</v>
      </c>
    </row>
    <row r="523" spans="1:19" s="55" customFormat="1" ht="12.75">
      <c r="A523" s="167" t="s">
        <v>251</v>
      </c>
      <c r="B523" s="168">
        <v>0</v>
      </c>
      <c r="C523" s="168">
        <v>0</v>
      </c>
      <c r="D523" s="168">
        <v>0</v>
      </c>
      <c r="E523" s="168">
        <v>1</v>
      </c>
      <c r="F523" s="168">
        <v>1</v>
      </c>
      <c r="G523" s="168">
        <v>1</v>
      </c>
      <c r="H523" s="168">
        <v>1</v>
      </c>
      <c r="I523" s="168">
        <v>2</v>
      </c>
      <c r="J523" s="168">
        <v>2</v>
      </c>
      <c r="K523" s="168">
        <v>2</v>
      </c>
      <c r="L523" s="168">
        <v>3</v>
      </c>
      <c r="M523" s="168">
        <v>4</v>
      </c>
      <c r="N523" s="168">
        <v>7</v>
      </c>
      <c r="O523" s="168">
        <v>11</v>
      </c>
      <c r="P523" s="168">
        <v>14</v>
      </c>
      <c r="Q523" s="168">
        <v>15</v>
      </c>
      <c r="R523" s="168">
        <v>15</v>
      </c>
      <c r="S523" s="168">
        <v>17</v>
      </c>
    </row>
    <row r="524" spans="1:19" s="55" customFormat="1" ht="12.75">
      <c r="A524" s="167" t="s">
        <v>252</v>
      </c>
      <c r="B524" s="168">
        <v>0</v>
      </c>
      <c r="C524" s="168">
        <v>0</v>
      </c>
      <c r="D524" s="168">
        <v>0</v>
      </c>
      <c r="E524" s="168">
        <v>0</v>
      </c>
      <c r="F524" s="168">
        <v>0</v>
      </c>
      <c r="G524" s="168">
        <v>0</v>
      </c>
      <c r="H524" s="168">
        <v>0</v>
      </c>
      <c r="I524" s="168">
        <v>0</v>
      </c>
      <c r="J524" s="168">
        <v>0</v>
      </c>
      <c r="K524" s="168">
        <v>0</v>
      </c>
      <c r="L524" s="168">
        <v>0</v>
      </c>
      <c r="M524" s="168">
        <v>0</v>
      </c>
      <c r="N524" s="168">
        <v>0</v>
      </c>
      <c r="O524" s="168">
        <v>0</v>
      </c>
      <c r="P524" s="168">
        <v>0</v>
      </c>
      <c r="Q524" s="168">
        <v>0</v>
      </c>
      <c r="R524" s="168">
        <v>0</v>
      </c>
      <c r="S524" s="168">
        <v>0</v>
      </c>
    </row>
    <row r="525" spans="1:19" s="55" customFormat="1" ht="12.75">
      <c r="A525" s="167" t="s">
        <v>253</v>
      </c>
      <c r="B525" s="168">
        <v>0</v>
      </c>
      <c r="C525" s="168">
        <v>0</v>
      </c>
      <c r="D525" s="168">
        <v>0</v>
      </c>
      <c r="E525" s="168">
        <v>0</v>
      </c>
      <c r="F525" s="168">
        <v>0</v>
      </c>
      <c r="G525" s="168">
        <v>0</v>
      </c>
      <c r="H525" s="168">
        <v>1</v>
      </c>
      <c r="I525" s="168">
        <v>1</v>
      </c>
      <c r="J525" s="168">
        <v>1</v>
      </c>
      <c r="K525" s="168">
        <v>1</v>
      </c>
      <c r="L525" s="168">
        <v>1</v>
      </c>
      <c r="M525" s="168">
        <v>1</v>
      </c>
      <c r="N525" s="168">
        <v>2</v>
      </c>
      <c r="O525" s="168">
        <v>3</v>
      </c>
      <c r="P525" s="168">
        <v>3</v>
      </c>
      <c r="Q525" s="168">
        <v>3</v>
      </c>
      <c r="R525" s="168">
        <v>5</v>
      </c>
      <c r="S525" s="168">
        <v>24</v>
      </c>
    </row>
    <row r="526" spans="1:19" s="55" customFormat="1" ht="12.75">
      <c r="A526" s="167" t="s">
        <v>254</v>
      </c>
      <c r="B526" s="168">
        <v>0</v>
      </c>
      <c r="C526" s="168">
        <v>0</v>
      </c>
      <c r="D526" s="168">
        <v>0</v>
      </c>
      <c r="E526" s="168">
        <v>0</v>
      </c>
      <c r="F526" s="168">
        <v>0</v>
      </c>
      <c r="G526" s="168">
        <v>0</v>
      </c>
      <c r="H526" s="168">
        <v>0</v>
      </c>
      <c r="I526" s="168">
        <v>0</v>
      </c>
      <c r="J526" s="168">
        <v>0</v>
      </c>
      <c r="K526" s="168">
        <v>0</v>
      </c>
      <c r="L526" s="168">
        <v>0</v>
      </c>
      <c r="M526" s="168">
        <v>0</v>
      </c>
      <c r="N526" s="168">
        <v>0</v>
      </c>
      <c r="O526" s="168">
        <v>0</v>
      </c>
      <c r="P526" s="168">
        <v>0</v>
      </c>
      <c r="Q526" s="168">
        <v>0</v>
      </c>
      <c r="R526" s="168">
        <v>0</v>
      </c>
      <c r="S526" s="168">
        <v>0</v>
      </c>
    </row>
    <row r="527" spans="1:19" s="55" customFormat="1" ht="12.75">
      <c r="A527" s="167" t="s">
        <v>255</v>
      </c>
      <c r="B527" s="168">
        <v>0</v>
      </c>
      <c r="C527" s="168">
        <v>0</v>
      </c>
      <c r="D527" s="168">
        <v>0</v>
      </c>
      <c r="E527" s="168">
        <v>0</v>
      </c>
      <c r="F527" s="168">
        <v>0</v>
      </c>
      <c r="G527" s="168">
        <v>0</v>
      </c>
      <c r="H527" s="168">
        <v>0</v>
      </c>
      <c r="I527" s="168">
        <v>0</v>
      </c>
      <c r="J527" s="168">
        <v>0</v>
      </c>
      <c r="K527" s="168">
        <v>0</v>
      </c>
      <c r="L527" s="168">
        <v>0</v>
      </c>
      <c r="M527" s="168">
        <v>0</v>
      </c>
      <c r="N527" s="168">
        <v>0</v>
      </c>
      <c r="O527" s="168">
        <v>0</v>
      </c>
      <c r="P527" s="168">
        <v>0</v>
      </c>
      <c r="Q527" s="168">
        <v>0</v>
      </c>
      <c r="R527" s="168">
        <v>0</v>
      </c>
      <c r="S527" s="168">
        <v>0</v>
      </c>
    </row>
    <row r="528" spans="1:19" s="55" customFormat="1" ht="12.75">
      <c r="A528" s="167" t="s">
        <v>256</v>
      </c>
      <c r="B528" s="168">
        <v>0</v>
      </c>
      <c r="C528" s="168">
        <v>0</v>
      </c>
      <c r="D528" s="168">
        <v>0</v>
      </c>
      <c r="E528" s="168">
        <v>0</v>
      </c>
      <c r="F528" s="168">
        <v>0</v>
      </c>
      <c r="G528" s="168">
        <v>0</v>
      </c>
      <c r="H528" s="168">
        <v>0</v>
      </c>
      <c r="I528" s="168">
        <v>0</v>
      </c>
      <c r="J528" s="168">
        <v>0</v>
      </c>
      <c r="K528" s="168">
        <v>0</v>
      </c>
      <c r="L528" s="168">
        <v>0</v>
      </c>
      <c r="M528" s="168">
        <v>0</v>
      </c>
      <c r="N528" s="168">
        <v>0</v>
      </c>
      <c r="O528" s="168">
        <v>0</v>
      </c>
      <c r="P528" s="168">
        <v>0</v>
      </c>
      <c r="Q528" s="168">
        <v>0</v>
      </c>
      <c r="R528" s="168">
        <v>0</v>
      </c>
      <c r="S528" s="168">
        <v>0</v>
      </c>
    </row>
    <row r="529" spans="1:19" s="55" customFormat="1" ht="12.75">
      <c r="A529" s="167" t="s">
        <v>257</v>
      </c>
      <c r="B529" s="168">
        <v>0</v>
      </c>
      <c r="C529" s="168">
        <v>1</v>
      </c>
      <c r="D529" s="168">
        <v>1</v>
      </c>
      <c r="E529" s="168">
        <v>1</v>
      </c>
      <c r="F529" s="168">
        <v>1</v>
      </c>
      <c r="G529" s="168">
        <v>1</v>
      </c>
      <c r="H529" s="168">
        <v>1</v>
      </c>
      <c r="I529" s="168">
        <v>1</v>
      </c>
      <c r="J529" s="168">
        <v>1</v>
      </c>
      <c r="K529" s="168">
        <v>1</v>
      </c>
      <c r="L529" s="168">
        <v>2</v>
      </c>
      <c r="M529" s="168">
        <v>2</v>
      </c>
      <c r="N529" s="168">
        <v>2</v>
      </c>
      <c r="O529" s="168">
        <v>2</v>
      </c>
      <c r="P529" s="168">
        <v>2</v>
      </c>
      <c r="Q529" s="168">
        <v>3</v>
      </c>
      <c r="R529" s="168">
        <v>3</v>
      </c>
      <c r="S529" s="168">
        <v>4</v>
      </c>
    </row>
    <row r="530" spans="1:19" s="55" customFormat="1" ht="12.75">
      <c r="A530" s="167" t="s">
        <v>258</v>
      </c>
      <c r="B530" s="168">
        <v>0</v>
      </c>
      <c r="C530" s="168">
        <v>0</v>
      </c>
      <c r="D530" s="168">
        <v>0</v>
      </c>
      <c r="E530" s="168">
        <v>0</v>
      </c>
      <c r="F530" s="168">
        <v>0</v>
      </c>
      <c r="G530" s="168">
        <v>0</v>
      </c>
      <c r="H530" s="168">
        <v>0</v>
      </c>
      <c r="I530" s="168">
        <v>0</v>
      </c>
      <c r="J530" s="168">
        <v>0</v>
      </c>
      <c r="K530" s="168">
        <v>0</v>
      </c>
      <c r="L530" s="168">
        <v>0</v>
      </c>
      <c r="M530" s="168">
        <v>1</v>
      </c>
      <c r="N530" s="168">
        <v>0</v>
      </c>
      <c r="O530" s="168">
        <v>0</v>
      </c>
      <c r="P530" s="168">
        <v>0</v>
      </c>
      <c r="Q530" s="168">
        <v>0</v>
      </c>
      <c r="R530" s="168">
        <v>0</v>
      </c>
      <c r="S530" s="168">
        <v>0</v>
      </c>
    </row>
    <row r="531" spans="1:19" s="55" customFormat="1" ht="12.75">
      <c r="A531" s="167" t="s">
        <v>259</v>
      </c>
      <c r="B531" s="168">
        <v>0</v>
      </c>
      <c r="C531" s="168">
        <v>0</v>
      </c>
      <c r="D531" s="168">
        <v>0</v>
      </c>
      <c r="E531" s="168">
        <v>0</v>
      </c>
      <c r="F531" s="168">
        <v>0</v>
      </c>
      <c r="G531" s="168">
        <v>0</v>
      </c>
      <c r="H531" s="168">
        <v>0</v>
      </c>
      <c r="I531" s="168">
        <v>0</v>
      </c>
      <c r="J531" s="168">
        <v>0</v>
      </c>
      <c r="K531" s="168">
        <v>1</v>
      </c>
      <c r="L531" s="168">
        <v>1</v>
      </c>
      <c r="M531" s="168">
        <v>3</v>
      </c>
      <c r="N531" s="168">
        <v>4</v>
      </c>
      <c r="O531" s="168">
        <v>3</v>
      </c>
      <c r="P531" s="168">
        <v>4</v>
      </c>
      <c r="Q531" s="168">
        <v>8</v>
      </c>
      <c r="R531" s="168">
        <v>10</v>
      </c>
      <c r="S531" s="168">
        <v>11</v>
      </c>
    </row>
    <row r="532" spans="1:19" s="55" customFormat="1" ht="12.75">
      <c r="A532" s="167" t="s">
        <v>260</v>
      </c>
      <c r="B532" s="168">
        <v>0</v>
      </c>
      <c r="C532" s="168">
        <v>0</v>
      </c>
      <c r="D532" s="168">
        <v>0</v>
      </c>
      <c r="E532" s="168">
        <v>0</v>
      </c>
      <c r="F532" s="168">
        <v>0</v>
      </c>
      <c r="G532" s="168">
        <v>0</v>
      </c>
      <c r="H532" s="168">
        <v>0</v>
      </c>
      <c r="I532" s="168">
        <v>0</v>
      </c>
      <c r="J532" s="168">
        <v>0</v>
      </c>
      <c r="K532" s="168">
        <v>0</v>
      </c>
      <c r="L532" s="168">
        <v>0</v>
      </c>
      <c r="M532" s="168">
        <v>0</v>
      </c>
      <c r="N532" s="168">
        <v>0</v>
      </c>
      <c r="O532" s="168">
        <v>0</v>
      </c>
      <c r="P532" s="168">
        <v>0</v>
      </c>
      <c r="Q532" s="168">
        <v>0</v>
      </c>
      <c r="R532" s="168">
        <v>0</v>
      </c>
      <c r="S532" s="168">
        <v>0</v>
      </c>
    </row>
    <row r="533" spans="1:19" s="55" customFormat="1" ht="12.75">
      <c r="A533" s="167" t="s">
        <v>261</v>
      </c>
      <c r="B533" s="168">
        <v>0</v>
      </c>
      <c r="C533" s="168">
        <v>0</v>
      </c>
      <c r="D533" s="168">
        <v>0</v>
      </c>
      <c r="E533" s="168">
        <v>0</v>
      </c>
      <c r="F533" s="168">
        <v>0</v>
      </c>
      <c r="G533" s="168">
        <v>0</v>
      </c>
      <c r="H533" s="168">
        <v>0</v>
      </c>
      <c r="I533" s="168">
        <v>0</v>
      </c>
      <c r="J533" s="168">
        <v>0</v>
      </c>
      <c r="K533" s="168">
        <v>0</v>
      </c>
      <c r="L533" s="168">
        <v>0</v>
      </c>
      <c r="M533" s="168">
        <v>0</v>
      </c>
      <c r="N533" s="168">
        <v>0</v>
      </c>
      <c r="O533" s="168">
        <v>0</v>
      </c>
      <c r="P533" s="168">
        <v>0</v>
      </c>
      <c r="Q533" s="168">
        <v>0</v>
      </c>
      <c r="R533" s="168">
        <v>0</v>
      </c>
      <c r="S533" s="168">
        <v>0</v>
      </c>
    </row>
    <row r="534" spans="1:19" s="55" customFormat="1" ht="12.75">
      <c r="A534" s="167" t="s">
        <v>262</v>
      </c>
      <c r="B534" s="168">
        <v>0</v>
      </c>
      <c r="C534" s="168">
        <v>0</v>
      </c>
      <c r="D534" s="168">
        <v>0</v>
      </c>
      <c r="E534" s="168">
        <v>0</v>
      </c>
      <c r="F534" s="168">
        <v>0</v>
      </c>
      <c r="G534" s="168">
        <v>0</v>
      </c>
      <c r="H534" s="168">
        <v>0</v>
      </c>
      <c r="I534" s="168">
        <v>0</v>
      </c>
      <c r="J534" s="168">
        <v>3</v>
      </c>
      <c r="K534" s="168">
        <v>0</v>
      </c>
      <c r="L534" s="168">
        <v>0</v>
      </c>
      <c r="M534" s="168">
        <v>0</v>
      </c>
      <c r="N534" s="168">
        <v>0</v>
      </c>
      <c r="O534" s="168">
        <v>0</v>
      </c>
      <c r="P534" s="168">
        <v>0</v>
      </c>
      <c r="Q534" s="168">
        <v>0</v>
      </c>
      <c r="R534" s="168">
        <v>0</v>
      </c>
      <c r="S534" s="168">
        <v>0</v>
      </c>
    </row>
    <row r="535" spans="1:19" s="55" customFormat="1" ht="12.75">
      <c r="A535" s="167" t="s">
        <v>263</v>
      </c>
      <c r="B535" s="168">
        <v>1</v>
      </c>
      <c r="C535" s="168">
        <v>2</v>
      </c>
      <c r="D535" s="168">
        <v>3</v>
      </c>
      <c r="E535" s="168">
        <v>4</v>
      </c>
      <c r="F535" s="168">
        <v>5</v>
      </c>
      <c r="G535" s="168">
        <v>5</v>
      </c>
      <c r="H535" s="168">
        <v>6</v>
      </c>
      <c r="I535" s="168">
        <v>8</v>
      </c>
      <c r="J535" s="168">
        <v>8</v>
      </c>
      <c r="K535" s="168">
        <v>9</v>
      </c>
      <c r="L535" s="168">
        <v>11</v>
      </c>
      <c r="M535" s="168">
        <v>12</v>
      </c>
      <c r="N535" s="168">
        <v>14</v>
      </c>
      <c r="O535" s="168">
        <v>17</v>
      </c>
      <c r="P535" s="168">
        <v>17</v>
      </c>
      <c r="Q535" s="168">
        <v>19</v>
      </c>
      <c r="R535" s="168">
        <v>23</v>
      </c>
      <c r="S535" s="168">
        <v>27</v>
      </c>
    </row>
    <row r="536" spans="1:19" s="55" customFormat="1" ht="12.75">
      <c r="A536" s="106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</row>
    <row r="537" spans="1:19" s="55" customFormat="1" ht="12.75">
      <c r="A537" s="106" t="s">
        <v>265</v>
      </c>
      <c r="B537" s="8" t="s">
        <v>266</v>
      </c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</row>
    <row r="538" spans="1:19" s="55" customFormat="1" ht="12.75">
      <c r="A538" s="106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</row>
    <row r="539" spans="1:19" s="55" customFormat="1" ht="51">
      <c r="A539" s="106" t="s">
        <v>285</v>
      </c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</row>
    <row r="540" spans="1:19" s="55" customFormat="1" ht="12.75">
      <c r="A540" s="106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</row>
    <row r="541" spans="1:19" s="55" customFormat="1" ht="12.75">
      <c r="A541" s="106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</row>
    <row r="542" spans="1:19" s="55" customFormat="1" ht="25.5">
      <c r="A542" s="106" t="s">
        <v>267</v>
      </c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</row>
    <row r="543" spans="1:19" s="55" customFormat="1" ht="25.5">
      <c r="A543" s="106" t="s">
        <v>268</v>
      </c>
      <c r="B543" s="5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</row>
    <row r="544" spans="1:19" s="55" customFormat="1" ht="12.75">
      <c r="A544" s="106"/>
      <c r="B544" s="5" t="s">
        <v>2</v>
      </c>
      <c r="C544" s="107" t="s">
        <v>232</v>
      </c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</row>
    <row r="545" spans="1:19" s="55" customFormat="1" ht="12.75">
      <c r="A545" s="106"/>
      <c r="B545" s="5" t="s">
        <v>1</v>
      </c>
      <c r="C545" s="107" t="s">
        <v>269</v>
      </c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</row>
    <row r="546" spans="1:19" s="55" customFormat="1" ht="13.5" thickBot="1">
      <c r="A546" s="106"/>
      <c r="B546" s="5" t="s">
        <v>4</v>
      </c>
      <c r="C546" s="107" t="s">
        <v>270</v>
      </c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</row>
    <row r="547" spans="1:19" s="55" customFormat="1" ht="13.5" thickTop="1">
      <c r="A547" s="106"/>
      <c r="B547" s="72"/>
      <c r="C547" s="107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S547" s="105"/>
    </row>
    <row r="548" spans="1:19" ht="12.75">
      <c r="A548" s="165" t="s">
        <v>6</v>
      </c>
      <c r="B548" s="164" t="s">
        <v>101</v>
      </c>
      <c r="C548" s="164" t="s">
        <v>102</v>
      </c>
      <c r="D548" s="164" t="s">
        <v>103</v>
      </c>
      <c r="E548" s="164" t="s">
        <v>104</v>
      </c>
      <c r="F548" s="164" t="s">
        <v>105</v>
      </c>
      <c r="G548" s="164" t="s">
        <v>106</v>
      </c>
      <c r="H548" s="164" t="s">
        <v>107</v>
      </c>
      <c r="I548" s="164" t="s">
        <v>108</v>
      </c>
      <c r="J548" s="164" t="s">
        <v>109</v>
      </c>
      <c r="K548" s="164" t="s">
        <v>110</v>
      </c>
      <c r="L548" s="164" t="s">
        <v>111</v>
      </c>
      <c r="M548" s="164" t="s">
        <v>112</v>
      </c>
      <c r="N548" s="164" t="s">
        <v>113</v>
      </c>
      <c r="O548" s="164" t="s">
        <v>114</v>
      </c>
      <c r="P548" s="164" t="s">
        <v>115</v>
      </c>
      <c r="Q548" s="164" t="s">
        <v>148</v>
      </c>
      <c r="R548" s="164" t="s">
        <v>228</v>
      </c>
      <c r="S548" s="164" t="s">
        <v>323</v>
      </c>
    </row>
    <row r="549" spans="1:19" ht="12.75">
      <c r="A549" s="166" t="s">
        <v>7</v>
      </c>
      <c r="B549" s="3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8"/>
    </row>
    <row r="550" spans="1:19" ht="12.75">
      <c r="A550" s="167" t="s">
        <v>234</v>
      </c>
      <c r="B550" s="168">
        <v>291920</v>
      </c>
      <c r="C550" s="168">
        <v>295624</v>
      </c>
      <c r="D550" s="168">
        <v>311108</v>
      </c>
      <c r="E550" s="168">
        <v>316870</v>
      </c>
      <c r="F550" s="168">
        <v>327135</v>
      </c>
      <c r="G550" s="168">
        <v>326270</v>
      </c>
      <c r="H550" s="168">
        <v>323296</v>
      </c>
      <c r="I550" s="168">
        <v>332400</v>
      </c>
      <c r="J550" s="168">
        <v>343464</v>
      </c>
      <c r="K550" s="168">
        <v>340908</v>
      </c>
      <c r="L550" s="168">
        <v>353247</v>
      </c>
      <c r="M550" s="168">
        <v>372695</v>
      </c>
      <c r="N550" s="168">
        <v>315402</v>
      </c>
      <c r="O550" s="168">
        <v>306242</v>
      </c>
      <c r="P550" s="168">
        <v>323633</v>
      </c>
      <c r="Q550" s="168">
        <v>306970</v>
      </c>
      <c r="R550" s="168">
        <v>308996</v>
      </c>
      <c r="S550" s="168">
        <v>309972</v>
      </c>
    </row>
    <row r="551" spans="1:19" ht="12.75">
      <c r="A551" s="167" t="s">
        <v>235</v>
      </c>
      <c r="B551" s="168">
        <v>267</v>
      </c>
      <c r="C551" s="168">
        <v>229</v>
      </c>
      <c r="D551" s="168">
        <v>341</v>
      </c>
      <c r="E551" s="168">
        <v>254</v>
      </c>
      <c r="F551" s="168">
        <v>346</v>
      </c>
      <c r="G551" s="168">
        <v>338</v>
      </c>
      <c r="H551" s="168">
        <v>239</v>
      </c>
      <c r="I551" s="168">
        <v>305</v>
      </c>
      <c r="J551" s="168">
        <v>389</v>
      </c>
      <c r="K551" s="168">
        <v>341</v>
      </c>
      <c r="L551" s="168">
        <v>459</v>
      </c>
      <c r="M551" s="168">
        <v>440</v>
      </c>
      <c r="N551" s="168">
        <v>358</v>
      </c>
      <c r="O551" s="168">
        <v>247</v>
      </c>
      <c r="P551" s="168">
        <v>317</v>
      </c>
      <c r="Q551" s="168">
        <v>288</v>
      </c>
      <c r="R551" s="168">
        <v>359</v>
      </c>
      <c r="S551" s="168">
        <v>389</v>
      </c>
    </row>
    <row r="552" spans="1:19" ht="12.75">
      <c r="A552" s="167" t="s">
        <v>236</v>
      </c>
      <c r="B552" s="168">
        <v>1878</v>
      </c>
      <c r="C552" s="168">
        <v>2441</v>
      </c>
      <c r="D552" s="168">
        <v>2063</v>
      </c>
      <c r="E552" s="168">
        <v>1116</v>
      </c>
      <c r="F552" s="168">
        <v>819</v>
      </c>
      <c r="G552" s="168">
        <v>1751</v>
      </c>
      <c r="H552" s="168">
        <v>2703</v>
      </c>
      <c r="I552" s="168">
        <v>2765</v>
      </c>
      <c r="J552" s="168">
        <v>3097</v>
      </c>
      <c r="K552" s="168">
        <v>2753</v>
      </c>
      <c r="L552" s="168">
        <v>2673</v>
      </c>
      <c r="M552" s="168">
        <v>1737</v>
      </c>
      <c r="N552" s="168">
        <v>2194</v>
      </c>
      <c r="O552" s="168">
        <v>3029</v>
      </c>
      <c r="P552" s="168">
        <v>3168</v>
      </c>
      <c r="Q552" s="168">
        <v>4337</v>
      </c>
      <c r="R552" s="168">
        <v>4238</v>
      </c>
      <c r="S552" s="168">
        <v>2874</v>
      </c>
    </row>
    <row r="553" spans="1:19" ht="12.75">
      <c r="A553" s="167" t="s">
        <v>237</v>
      </c>
      <c r="B553" s="168">
        <v>1161</v>
      </c>
      <c r="C553" s="168">
        <v>1089</v>
      </c>
      <c r="D553" s="168">
        <v>1402</v>
      </c>
      <c r="E553" s="168">
        <v>1369</v>
      </c>
      <c r="F553" s="168">
        <v>1460</v>
      </c>
      <c r="G553" s="168">
        <v>2002</v>
      </c>
      <c r="H553" s="168">
        <v>1969</v>
      </c>
      <c r="I553" s="168">
        <v>1699</v>
      </c>
      <c r="J553" s="168">
        <v>1396</v>
      </c>
      <c r="K553" s="168">
        <v>1681</v>
      </c>
      <c r="L553" s="168">
        <v>1758</v>
      </c>
      <c r="M553" s="168">
        <v>2054</v>
      </c>
      <c r="N553" s="168">
        <v>2492</v>
      </c>
      <c r="O553" s="168">
        <v>1383</v>
      </c>
      <c r="P553" s="168">
        <v>2019</v>
      </c>
      <c r="Q553" s="168">
        <v>2380</v>
      </c>
      <c r="R553" s="168">
        <v>2550</v>
      </c>
      <c r="S553" s="168">
        <v>2089</v>
      </c>
    </row>
    <row r="554" spans="1:19" ht="12.75">
      <c r="A554" s="167" t="s">
        <v>238</v>
      </c>
      <c r="B554" s="168">
        <v>28</v>
      </c>
      <c r="C554" s="168">
        <v>25</v>
      </c>
      <c r="D554" s="168">
        <v>28</v>
      </c>
      <c r="E554" s="168">
        <v>28</v>
      </c>
      <c r="F554" s="168">
        <v>33</v>
      </c>
      <c r="G554" s="168">
        <v>30</v>
      </c>
      <c r="H554" s="168">
        <v>19</v>
      </c>
      <c r="I554" s="168">
        <v>19</v>
      </c>
      <c r="J554" s="168">
        <v>27</v>
      </c>
      <c r="K554" s="168">
        <v>30</v>
      </c>
      <c r="L554" s="168">
        <v>30</v>
      </c>
      <c r="M554" s="168">
        <v>28</v>
      </c>
      <c r="N554" s="168">
        <v>32</v>
      </c>
      <c r="O554" s="168">
        <v>21</v>
      </c>
      <c r="P554" s="168">
        <v>26</v>
      </c>
      <c r="Q554" s="168">
        <v>22</v>
      </c>
      <c r="R554" s="168">
        <v>23</v>
      </c>
      <c r="S554" s="168">
        <v>28</v>
      </c>
    </row>
    <row r="555" spans="1:19" ht="12.75">
      <c r="A555" s="167" t="s">
        <v>272</v>
      </c>
      <c r="B555" s="168">
        <v>17426</v>
      </c>
      <c r="C555" s="168">
        <v>14891</v>
      </c>
      <c r="D555" s="168">
        <v>17397</v>
      </c>
      <c r="E555" s="168">
        <v>17878</v>
      </c>
      <c r="F555" s="168">
        <v>19930</v>
      </c>
      <c r="G555" s="168">
        <v>21780</v>
      </c>
      <c r="H555" s="168">
        <v>21957</v>
      </c>
      <c r="I555" s="168">
        <v>17357</v>
      </c>
      <c r="J555" s="168">
        <v>17216</v>
      </c>
      <c r="K555" s="168">
        <v>19647</v>
      </c>
      <c r="L555" s="168">
        <v>21732</v>
      </c>
      <c r="M555" s="168">
        <v>22733</v>
      </c>
      <c r="N555" s="168">
        <v>23124</v>
      </c>
      <c r="O555" s="168">
        <v>19264</v>
      </c>
      <c r="P555" s="168">
        <v>21077</v>
      </c>
      <c r="Q555" s="168">
        <v>19581</v>
      </c>
      <c r="R555" s="168">
        <v>19931</v>
      </c>
      <c r="S555" s="168">
        <v>20904</v>
      </c>
    </row>
    <row r="556" spans="1:19" ht="12.75">
      <c r="A556" s="167" t="s">
        <v>239</v>
      </c>
      <c r="B556" s="168">
        <v>0</v>
      </c>
      <c r="C556" s="168">
        <v>0</v>
      </c>
      <c r="D556" s="168">
        <v>1</v>
      </c>
      <c r="E556" s="168">
        <v>1</v>
      </c>
      <c r="F556" s="168">
        <v>3</v>
      </c>
      <c r="G556" s="168">
        <v>2</v>
      </c>
      <c r="H556" s="168">
        <v>2</v>
      </c>
      <c r="I556" s="168">
        <v>3</v>
      </c>
      <c r="J556" s="168">
        <v>4</v>
      </c>
      <c r="K556" s="168">
        <v>4</v>
      </c>
      <c r="L556" s="168">
        <v>5</v>
      </c>
      <c r="M556" s="168">
        <v>7</v>
      </c>
      <c r="N556" s="168">
        <v>6</v>
      </c>
      <c r="O556" s="168">
        <v>13</v>
      </c>
      <c r="P556" s="168">
        <v>22</v>
      </c>
      <c r="Q556" s="168">
        <v>22</v>
      </c>
      <c r="R556" s="168">
        <v>13</v>
      </c>
      <c r="S556" s="168">
        <v>21</v>
      </c>
    </row>
    <row r="557" spans="1:19" ht="12.75">
      <c r="A557" s="167" t="s">
        <v>240</v>
      </c>
      <c r="B557" s="168">
        <v>697</v>
      </c>
      <c r="C557" s="168">
        <v>746</v>
      </c>
      <c r="D557" s="168">
        <v>817</v>
      </c>
      <c r="E557" s="168">
        <v>765</v>
      </c>
      <c r="F557" s="168">
        <v>920</v>
      </c>
      <c r="G557" s="168">
        <v>713</v>
      </c>
      <c r="H557" s="168">
        <v>722</v>
      </c>
      <c r="I557" s="168">
        <v>678</v>
      </c>
      <c r="J557" s="168">
        <v>916</v>
      </c>
      <c r="K557" s="168">
        <v>846</v>
      </c>
      <c r="L557" s="168">
        <v>846</v>
      </c>
      <c r="M557" s="168">
        <v>596</v>
      </c>
      <c r="N557" s="168">
        <v>912</v>
      </c>
      <c r="O557" s="168">
        <v>598</v>
      </c>
      <c r="P557" s="168">
        <v>630</v>
      </c>
      <c r="Q557" s="168">
        <v>631</v>
      </c>
      <c r="R557" s="168">
        <v>724</v>
      </c>
      <c r="S557" s="168">
        <v>667</v>
      </c>
    </row>
    <row r="558" spans="1:19" ht="12.75">
      <c r="A558" s="167" t="s">
        <v>241</v>
      </c>
      <c r="B558" s="168">
        <v>1768</v>
      </c>
      <c r="C558" s="168">
        <v>3099</v>
      </c>
      <c r="D558" s="168">
        <v>2203</v>
      </c>
      <c r="E558" s="168">
        <v>2282</v>
      </c>
      <c r="F558" s="168">
        <v>2599</v>
      </c>
      <c r="G558" s="168">
        <v>3529</v>
      </c>
      <c r="H558" s="168">
        <v>4348</v>
      </c>
      <c r="I558" s="168">
        <v>3882</v>
      </c>
      <c r="J558" s="168">
        <v>3717</v>
      </c>
      <c r="K558" s="168">
        <v>4592</v>
      </c>
      <c r="L558" s="168">
        <v>3693</v>
      </c>
      <c r="M558" s="168">
        <v>2097</v>
      </c>
      <c r="N558" s="168">
        <v>2800</v>
      </c>
      <c r="O558" s="168">
        <v>4766</v>
      </c>
      <c r="P558" s="168">
        <v>4672</v>
      </c>
      <c r="Q558" s="168">
        <v>5017</v>
      </c>
      <c r="R558" s="168">
        <v>6048</v>
      </c>
      <c r="S558" s="168">
        <v>2591</v>
      </c>
    </row>
    <row r="559" spans="1:19" ht="12.75">
      <c r="A559" s="167" t="s">
        <v>242</v>
      </c>
      <c r="B559" s="168">
        <v>25400</v>
      </c>
      <c r="C559" s="168">
        <v>27282</v>
      </c>
      <c r="D559" s="168">
        <v>18828</v>
      </c>
      <c r="E559" s="168">
        <v>24261</v>
      </c>
      <c r="F559" s="168">
        <v>28005</v>
      </c>
      <c r="G559" s="168">
        <v>23112</v>
      </c>
      <c r="H559" s="168">
        <v>39464</v>
      </c>
      <c r="I559" s="168">
        <v>34758</v>
      </c>
      <c r="J559" s="168">
        <v>34005</v>
      </c>
      <c r="K559" s="168">
        <v>22863</v>
      </c>
      <c r="L559" s="168">
        <v>29470</v>
      </c>
      <c r="M559" s="168">
        <v>41021</v>
      </c>
      <c r="N559" s="168">
        <v>23038</v>
      </c>
      <c r="O559" s="168">
        <v>41054</v>
      </c>
      <c r="P559" s="168">
        <v>31554</v>
      </c>
      <c r="Q559" s="168">
        <v>19553</v>
      </c>
      <c r="R559" s="168">
        <v>25890</v>
      </c>
      <c r="S559" s="168">
        <v>27763</v>
      </c>
    </row>
    <row r="560" spans="1:19" ht="12.75">
      <c r="A560" s="167" t="s">
        <v>243</v>
      </c>
      <c r="B560" s="168">
        <v>53900</v>
      </c>
      <c r="C560" s="168">
        <v>57429</v>
      </c>
      <c r="D560" s="168">
        <v>69581</v>
      </c>
      <c r="E560" s="168">
        <v>65505</v>
      </c>
      <c r="F560" s="168">
        <v>79407</v>
      </c>
      <c r="G560" s="168">
        <v>73529</v>
      </c>
      <c r="H560" s="168">
        <v>65703</v>
      </c>
      <c r="I560" s="168">
        <v>64404</v>
      </c>
      <c r="J560" s="168">
        <v>62667</v>
      </c>
      <c r="K560" s="168">
        <v>72929</v>
      </c>
      <c r="L560" s="168">
        <v>67710</v>
      </c>
      <c r="M560" s="168">
        <v>75177</v>
      </c>
      <c r="N560" s="168">
        <v>61134</v>
      </c>
      <c r="O560" s="168">
        <v>59698</v>
      </c>
      <c r="P560" s="168">
        <v>60397</v>
      </c>
      <c r="Q560" s="168">
        <v>52286</v>
      </c>
      <c r="R560" s="168">
        <v>56659</v>
      </c>
      <c r="S560" s="168">
        <v>58706</v>
      </c>
    </row>
    <row r="561" spans="1:19" ht="12.75">
      <c r="A561" s="167" t="s">
        <v>244</v>
      </c>
      <c r="B561" s="168">
        <v>31624</v>
      </c>
      <c r="C561" s="168">
        <v>42239</v>
      </c>
      <c r="D561" s="168">
        <v>42199</v>
      </c>
      <c r="E561" s="168">
        <v>41422</v>
      </c>
      <c r="F561" s="168">
        <v>44658</v>
      </c>
      <c r="G561" s="168">
        <v>37782</v>
      </c>
      <c r="H561" s="168">
        <v>42037</v>
      </c>
      <c r="I561" s="168">
        <v>41603</v>
      </c>
      <c r="J561" s="168">
        <v>41220</v>
      </c>
      <c r="K561" s="168">
        <v>45365</v>
      </c>
      <c r="L561" s="168">
        <v>44336</v>
      </c>
      <c r="M561" s="168">
        <v>46811</v>
      </c>
      <c r="N561" s="168">
        <v>39519</v>
      </c>
      <c r="O561" s="168">
        <v>36932</v>
      </c>
      <c r="P561" s="168">
        <v>42698</v>
      </c>
      <c r="Q561" s="168">
        <v>36067</v>
      </c>
      <c r="R561" s="168">
        <v>36994</v>
      </c>
      <c r="S561" s="168">
        <v>32816</v>
      </c>
    </row>
    <row r="562" spans="1:19" ht="12.75">
      <c r="A562" s="167" t="s">
        <v>245</v>
      </c>
      <c r="B562" s="168">
        <v>0</v>
      </c>
      <c r="C562" s="168">
        <v>0</v>
      </c>
      <c r="D562" s="168">
        <v>0</v>
      </c>
      <c r="E562" s="168">
        <v>0</v>
      </c>
      <c r="F562" s="168">
        <v>0</v>
      </c>
      <c r="G562" s="168">
        <v>0</v>
      </c>
      <c r="H562" s="168">
        <v>0</v>
      </c>
      <c r="I562" s="168">
        <v>0</v>
      </c>
      <c r="J562" s="168">
        <v>0</v>
      </c>
      <c r="K562" s="168">
        <v>0</v>
      </c>
      <c r="L562" s="168">
        <v>0</v>
      </c>
      <c r="M562" s="168">
        <v>0</v>
      </c>
      <c r="N562" s="168">
        <v>0</v>
      </c>
      <c r="O562" s="168">
        <v>0</v>
      </c>
      <c r="P562" s="168">
        <v>0</v>
      </c>
      <c r="Q562" s="168">
        <v>0</v>
      </c>
      <c r="R562" s="168">
        <v>0</v>
      </c>
      <c r="S562" s="168">
        <v>0</v>
      </c>
    </row>
    <row r="563" spans="1:19" ht="12.75">
      <c r="A563" s="167" t="s">
        <v>246</v>
      </c>
      <c r="B563" s="168">
        <v>4496</v>
      </c>
      <c r="C563" s="168">
        <v>3275</v>
      </c>
      <c r="D563" s="168">
        <v>2521</v>
      </c>
      <c r="E563" s="168">
        <v>2875</v>
      </c>
      <c r="F563" s="168">
        <v>3305</v>
      </c>
      <c r="G563" s="168">
        <v>2937</v>
      </c>
      <c r="H563" s="168">
        <v>1860</v>
      </c>
      <c r="I563" s="168">
        <v>2953</v>
      </c>
      <c r="J563" s="168">
        <v>4316</v>
      </c>
      <c r="K563" s="168">
        <v>2757</v>
      </c>
      <c r="L563" s="168">
        <v>2819</v>
      </c>
      <c r="M563" s="168">
        <v>2833</v>
      </c>
      <c r="N563" s="168">
        <v>2463</v>
      </c>
      <c r="O563" s="168">
        <v>2266</v>
      </c>
      <c r="P563" s="168">
        <v>3109</v>
      </c>
      <c r="Q563" s="168">
        <v>3325</v>
      </c>
      <c r="R563" s="168">
        <v>2698</v>
      </c>
      <c r="S563" s="168">
        <v>2733</v>
      </c>
    </row>
    <row r="564" spans="1:19" ht="12.75">
      <c r="A564" s="167" t="s">
        <v>247</v>
      </c>
      <c r="B564" s="168">
        <v>414</v>
      </c>
      <c r="C564" s="168">
        <v>338</v>
      </c>
      <c r="D564" s="168">
        <v>311</v>
      </c>
      <c r="E564" s="168">
        <v>393</v>
      </c>
      <c r="F564" s="168">
        <v>452</v>
      </c>
      <c r="G564" s="168">
        <v>373</v>
      </c>
      <c r="H564" s="168">
        <v>326</v>
      </c>
      <c r="I564" s="168">
        <v>295</v>
      </c>
      <c r="J564" s="168">
        <v>417</v>
      </c>
      <c r="K564" s="168">
        <v>414</v>
      </c>
      <c r="L564" s="168">
        <v>339</v>
      </c>
      <c r="M564" s="168">
        <v>326</v>
      </c>
      <c r="N564" s="168">
        <v>354</v>
      </c>
      <c r="O564" s="168">
        <v>325</v>
      </c>
      <c r="P564" s="168">
        <v>421</v>
      </c>
      <c r="Q564" s="168">
        <v>451</v>
      </c>
      <c r="R564" s="168">
        <v>397</v>
      </c>
      <c r="S564" s="168">
        <v>421</v>
      </c>
    </row>
    <row r="565" spans="1:19" ht="12.75">
      <c r="A565" s="167" t="s">
        <v>273</v>
      </c>
      <c r="B565" s="168">
        <v>68</v>
      </c>
      <c r="C565" s="168">
        <v>54</v>
      </c>
      <c r="D565" s="168">
        <v>70</v>
      </c>
      <c r="E565" s="168">
        <v>67</v>
      </c>
      <c r="F565" s="168">
        <v>118</v>
      </c>
      <c r="G565" s="168">
        <v>84</v>
      </c>
      <c r="H565" s="168">
        <v>60</v>
      </c>
      <c r="I565" s="168">
        <v>80</v>
      </c>
      <c r="J565" s="168">
        <v>115</v>
      </c>
      <c r="K565" s="168">
        <v>96</v>
      </c>
      <c r="L565" s="168">
        <v>120</v>
      </c>
      <c r="M565" s="168">
        <v>20</v>
      </c>
      <c r="N565" s="168">
        <v>113</v>
      </c>
      <c r="O565" s="168">
        <v>77</v>
      </c>
      <c r="P565" s="168">
        <v>106</v>
      </c>
      <c r="Q565" s="168">
        <v>93</v>
      </c>
      <c r="R565" s="168">
        <v>103</v>
      </c>
      <c r="S565" s="168">
        <v>107</v>
      </c>
    </row>
    <row r="566" spans="1:19" ht="12.75">
      <c r="A566" s="167" t="s">
        <v>248</v>
      </c>
      <c r="B566" s="168">
        <v>178</v>
      </c>
      <c r="C566" s="168">
        <v>194</v>
      </c>
      <c r="D566" s="168">
        <v>158</v>
      </c>
      <c r="E566" s="168">
        <v>166</v>
      </c>
      <c r="F566" s="168">
        <v>161</v>
      </c>
      <c r="G566" s="168">
        <v>163</v>
      </c>
      <c r="H566" s="168">
        <v>207</v>
      </c>
      <c r="I566" s="168">
        <v>216</v>
      </c>
      <c r="J566" s="168">
        <v>155</v>
      </c>
      <c r="K566" s="168">
        <v>181</v>
      </c>
      <c r="L566" s="168">
        <v>178</v>
      </c>
      <c r="M566" s="168">
        <v>186</v>
      </c>
      <c r="N566" s="168">
        <v>194</v>
      </c>
      <c r="O566" s="168">
        <v>171</v>
      </c>
      <c r="P566" s="168">
        <v>205</v>
      </c>
      <c r="Q566" s="168">
        <v>203</v>
      </c>
      <c r="R566" s="168">
        <v>186</v>
      </c>
      <c r="S566" s="168">
        <v>210</v>
      </c>
    </row>
    <row r="567" spans="1:19" ht="12.75">
      <c r="A567" s="167" t="s">
        <v>250</v>
      </c>
      <c r="B567" s="168">
        <v>85</v>
      </c>
      <c r="C567" s="168">
        <v>104</v>
      </c>
      <c r="D567" s="168">
        <v>120</v>
      </c>
      <c r="E567" s="168">
        <v>92</v>
      </c>
      <c r="F567" s="168">
        <v>101</v>
      </c>
      <c r="G567" s="168">
        <v>88</v>
      </c>
      <c r="H567" s="168">
        <v>80</v>
      </c>
      <c r="I567" s="168">
        <v>92</v>
      </c>
      <c r="J567" s="168">
        <v>106</v>
      </c>
      <c r="K567" s="168">
        <v>90</v>
      </c>
      <c r="L567" s="168">
        <v>142</v>
      </c>
      <c r="M567" s="168">
        <v>117</v>
      </c>
      <c r="N567" s="168">
        <v>108</v>
      </c>
      <c r="O567" s="168">
        <v>72</v>
      </c>
      <c r="P567" s="168">
        <v>95</v>
      </c>
      <c r="Q567" s="168">
        <v>88</v>
      </c>
      <c r="R567" s="168">
        <v>106</v>
      </c>
      <c r="S567" s="168">
        <v>107</v>
      </c>
    </row>
    <row r="568" spans="1:19" ht="12.75">
      <c r="A568" s="167" t="s">
        <v>251</v>
      </c>
      <c r="B568" s="168">
        <v>31509</v>
      </c>
      <c r="C568" s="168">
        <v>31443</v>
      </c>
      <c r="D568" s="168">
        <v>34848</v>
      </c>
      <c r="E568" s="168">
        <v>36706</v>
      </c>
      <c r="F568" s="168">
        <v>35708</v>
      </c>
      <c r="G568" s="168">
        <v>37067</v>
      </c>
      <c r="H568" s="168">
        <v>34216</v>
      </c>
      <c r="I568" s="168">
        <v>36105</v>
      </c>
      <c r="J568" s="168">
        <v>37164</v>
      </c>
      <c r="K568" s="168">
        <v>40493</v>
      </c>
      <c r="L568" s="168">
        <v>41840</v>
      </c>
      <c r="M568" s="168">
        <v>40187</v>
      </c>
      <c r="N568" s="168">
        <v>39931</v>
      </c>
      <c r="O568" s="168">
        <v>32878</v>
      </c>
      <c r="P568" s="168">
        <v>36423</v>
      </c>
      <c r="Q568" s="168">
        <v>35874</v>
      </c>
      <c r="R568" s="168">
        <v>34878</v>
      </c>
      <c r="S568" s="168">
        <v>35993</v>
      </c>
    </row>
    <row r="569" spans="1:19" ht="12.75">
      <c r="A569" s="167" t="s">
        <v>252</v>
      </c>
      <c r="B569" s="168">
        <v>1617</v>
      </c>
      <c r="C569" s="168">
        <v>1425</v>
      </c>
      <c r="D569" s="168">
        <v>1507</v>
      </c>
      <c r="E569" s="168">
        <v>1488</v>
      </c>
      <c r="F569" s="168">
        <v>1733</v>
      </c>
      <c r="G569" s="168">
        <v>1887</v>
      </c>
      <c r="H569" s="168">
        <v>1931</v>
      </c>
      <c r="I569" s="168">
        <v>1961</v>
      </c>
      <c r="J569" s="168">
        <v>2309</v>
      </c>
      <c r="K569" s="168">
        <v>2155</v>
      </c>
      <c r="L569" s="168">
        <v>2106</v>
      </c>
      <c r="M569" s="168">
        <v>2325</v>
      </c>
      <c r="N569" s="168">
        <v>2279</v>
      </c>
      <c r="O569" s="168">
        <v>1671</v>
      </c>
      <c r="P569" s="168">
        <v>2082</v>
      </c>
      <c r="Q569" s="168">
        <v>2201</v>
      </c>
      <c r="R569" s="168">
        <v>2042</v>
      </c>
      <c r="S569" s="168">
        <v>2352</v>
      </c>
    </row>
    <row r="570" spans="1:19" ht="12.75">
      <c r="A570" s="167" t="s">
        <v>253</v>
      </c>
      <c r="B570" s="168">
        <v>9157</v>
      </c>
      <c r="C570" s="168">
        <v>9043</v>
      </c>
      <c r="D570" s="168">
        <v>4646</v>
      </c>
      <c r="E570" s="168">
        <v>8538</v>
      </c>
      <c r="F570" s="168">
        <v>10658</v>
      </c>
      <c r="G570" s="168">
        <v>8343</v>
      </c>
      <c r="H570" s="168">
        <v>14761</v>
      </c>
      <c r="I570" s="168">
        <v>13105</v>
      </c>
      <c r="J570" s="168">
        <v>12983</v>
      </c>
      <c r="K570" s="168">
        <v>7274</v>
      </c>
      <c r="L570" s="168">
        <v>11323</v>
      </c>
      <c r="M570" s="168">
        <v>14034</v>
      </c>
      <c r="N570" s="168">
        <v>7800</v>
      </c>
      <c r="O570" s="168">
        <v>15723</v>
      </c>
      <c r="P570" s="168">
        <v>9869</v>
      </c>
      <c r="Q570" s="168">
        <v>4731</v>
      </c>
      <c r="R570" s="168">
        <v>11002</v>
      </c>
      <c r="S570" s="168">
        <v>10092</v>
      </c>
    </row>
    <row r="571" spans="1:19" ht="12.75">
      <c r="A571" s="167" t="s">
        <v>254</v>
      </c>
      <c r="B571" s="168">
        <v>16980</v>
      </c>
      <c r="C571" s="168">
        <v>14249</v>
      </c>
      <c r="D571" s="168">
        <v>11700</v>
      </c>
      <c r="E571" s="168">
        <v>12768</v>
      </c>
      <c r="F571" s="168">
        <v>13046</v>
      </c>
      <c r="G571" s="168">
        <v>16693</v>
      </c>
      <c r="H571" s="168">
        <v>15755</v>
      </c>
      <c r="I571" s="168">
        <v>17509</v>
      </c>
      <c r="J571" s="168">
        <v>18879</v>
      </c>
      <c r="K571" s="168">
        <v>18290</v>
      </c>
      <c r="L571" s="168">
        <v>14778</v>
      </c>
      <c r="M571" s="168">
        <v>14923</v>
      </c>
      <c r="N571" s="168">
        <v>16046</v>
      </c>
      <c r="O571" s="168">
        <v>13259</v>
      </c>
      <c r="P571" s="168">
        <v>16513</v>
      </c>
      <c r="Q571" s="168">
        <v>20207</v>
      </c>
      <c r="R571" s="168">
        <v>18356</v>
      </c>
      <c r="S571" s="168">
        <v>15966</v>
      </c>
    </row>
    <row r="572" spans="1:19" ht="12.75">
      <c r="A572" s="167" t="s">
        <v>255</v>
      </c>
      <c r="B572" s="168">
        <v>2950</v>
      </c>
      <c r="C572" s="168">
        <v>3608</v>
      </c>
      <c r="D572" s="168">
        <v>3413</v>
      </c>
      <c r="E572" s="168">
        <v>3022</v>
      </c>
      <c r="F572" s="168">
        <v>3399</v>
      </c>
      <c r="G572" s="168">
        <v>3241</v>
      </c>
      <c r="H572" s="168">
        <v>3673</v>
      </c>
      <c r="I572" s="168">
        <v>3092</v>
      </c>
      <c r="J572" s="168">
        <v>3449</v>
      </c>
      <c r="K572" s="168">
        <v>3741</v>
      </c>
      <c r="L572" s="168">
        <v>3834</v>
      </c>
      <c r="M572" s="168">
        <v>3796</v>
      </c>
      <c r="N572" s="168">
        <v>3313</v>
      </c>
      <c r="O572" s="168">
        <v>2957</v>
      </c>
      <c r="P572" s="168">
        <v>4094</v>
      </c>
      <c r="Q572" s="168">
        <v>3461</v>
      </c>
      <c r="R572" s="168">
        <v>3591</v>
      </c>
      <c r="S572" s="168">
        <v>3266</v>
      </c>
    </row>
    <row r="573" spans="1:19" ht="12.75">
      <c r="A573" s="167" t="s">
        <v>256</v>
      </c>
      <c r="B573" s="168">
        <v>1880</v>
      </c>
      <c r="C573" s="168">
        <v>1408</v>
      </c>
      <c r="D573" s="168">
        <v>1937</v>
      </c>
      <c r="E573" s="168">
        <v>3467</v>
      </c>
      <c r="F573" s="168">
        <v>4300</v>
      </c>
      <c r="G573" s="168">
        <v>4961</v>
      </c>
      <c r="H573" s="168">
        <v>4303</v>
      </c>
      <c r="I573" s="168">
        <v>4137</v>
      </c>
      <c r="J573" s="168">
        <v>4301</v>
      </c>
      <c r="K573" s="168">
        <v>4534</v>
      </c>
      <c r="L573" s="168">
        <v>4726</v>
      </c>
      <c r="M573" s="168">
        <v>4927</v>
      </c>
      <c r="N573" s="168">
        <v>5268</v>
      </c>
      <c r="O573" s="168">
        <v>3480</v>
      </c>
      <c r="P573" s="168">
        <v>4100</v>
      </c>
      <c r="Q573" s="168">
        <v>4638</v>
      </c>
      <c r="R573" s="168">
        <v>4399</v>
      </c>
      <c r="S573" s="168">
        <v>4451</v>
      </c>
    </row>
    <row r="574" spans="1:19" ht="12.75">
      <c r="A574" s="167" t="s">
        <v>257</v>
      </c>
      <c r="B574" s="168">
        <v>10859</v>
      </c>
      <c r="C574" s="168">
        <v>13197</v>
      </c>
      <c r="D574" s="168">
        <v>15135</v>
      </c>
      <c r="E574" s="168">
        <v>13476</v>
      </c>
      <c r="F574" s="168">
        <v>11780</v>
      </c>
      <c r="G574" s="168">
        <v>12925</v>
      </c>
      <c r="H574" s="168">
        <v>11860</v>
      </c>
      <c r="I574" s="168">
        <v>12242</v>
      </c>
      <c r="J574" s="168">
        <v>15051</v>
      </c>
      <c r="K574" s="168">
        <v>12780</v>
      </c>
      <c r="L574" s="168">
        <v>14660</v>
      </c>
      <c r="M574" s="168">
        <v>13204</v>
      </c>
      <c r="N574" s="168">
        <v>10776</v>
      </c>
      <c r="O574" s="168">
        <v>9591</v>
      </c>
      <c r="P574" s="168">
        <v>15070</v>
      </c>
      <c r="Q574" s="168">
        <v>13784</v>
      </c>
      <c r="R574" s="168">
        <v>11494</v>
      </c>
      <c r="S574" s="168">
        <v>14177</v>
      </c>
    </row>
    <row r="575" spans="1:19" ht="12.75">
      <c r="A575" s="167" t="s">
        <v>258</v>
      </c>
      <c r="B575" s="168">
        <v>72503</v>
      </c>
      <c r="C575" s="168">
        <v>63236</v>
      </c>
      <c r="D575" s="168">
        <v>74368</v>
      </c>
      <c r="E575" s="168">
        <v>74651</v>
      </c>
      <c r="F575" s="168">
        <v>59100</v>
      </c>
      <c r="G575" s="168">
        <v>68102</v>
      </c>
      <c r="H575" s="168">
        <v>51740</v>
      </c>
      <c r="I575" s="168">
        <v>69013</v>
      </c>
      <c r="J575" s="168">
        <v>74328</v>
      </c>
      <c r="K575" s="168">
        <v>71691</v>
      </c>
      <c r="L575" s="168">
        <v>78584</v>
      </c>
      <c r="M575" s="168">
        <v>79060</v>
      </c>
      <c r="N575" s="168">
        <v>66360</v>
      </c>
      <c r="O575" s="168">
        <v>53540</v>
      </c>
      <c r="P575" s="168">
        <v>60123</v>
      </c>
      <c r="Q575" s="168">
        <v>72808</v>
      </c>
      <c r="R575" s="168">
        <v>61722</v>
      </c>
      <c r="S575" s="168">
        <v>66160</v>
      </c>
    </row>
    <row r="576" spans="1:19" ht="12.75">
      <c r="A576" s="167" t="s">
        <v>259</v>
      </c>
      <c r="B576" s="168">
        <v>5075</v>
      </c>
      <c r="C576" s="168">
        <v>4580</v>
      </c>
      <c r="D576" s="168">
        <v>5514</v>
      </c>
      <c r="E576" s="168">
        <v>4280</v>
      </c>
      <c r="F576" s="168">
        <v>5094</v>
      </c>
      <c r="G576" s="168">
        <v>4838</v>
      </c>
      <c r="H576" s="168">
        <v>3361</v>
      </c>
      <c r="I576" s="168">
        <v>4127</v>
      </c>
      <c r="J576" s="168">
        <v>5237</v>
      </c>
      <c r="K576" s="168">
        <v>5361</v>
      </c>
      <c r="L576" s="168">
        <v>5086</v>
      </c>
      <c r="M576" s="168">
        <v>4056</v>
      </c>
      <c r="N576" s="168">
        <v>4788</v>
      </c>
      <c r="O576" s="168">
        <v>3227</v>
      </c>
      <c r="P576" s="168">
        <v>4843</v>
      </c>
      <c r="Q576" s="168">
        <v>4922</v>
      </c>
      <c r="R576" s="168">
        <v>4593</v>
      </c>
      <c r="S576" s="168">
        <v>5089</v>
      </c>
    </row>
    <row r="577" spans="1:19" ht="12.75">
      <c r="A577" s="167" t="s">
        <v>260</v>
      </c>
      <c r="B577" s="168">
        <v>23148</v>
      </c>
      <c r="C577" s="168">
        <v>22683</v>
      </c>
      <c r="D577" s="168">
        <v>26568</v>
      </c>
      <c r="E577" s="168">
        <v>33951</v>
      </c>
      <c r="F577" s="168">
        <v>30586</v>
      </c>
      <c r="G577" s="168">
        <v>35541</v>
      </c>
      <c r="H577" s="168">
        <v>40475</v>
      </c>
      <c r="I577" s="168">
        <v>39816</v>
      </c>
      <c r="J577" s="168">
        <v>42229</v>
      </c>
      <c r="K577" s="168">
        <v>34677</v>
      </c>
      <c r="L577" s="168">
        <v>30879</v>
      </c>
      <c r="M577" s="168">
        <v>24010</v>
      </c>
      <c r="N577" s="168">
        <v>33683</v>
      </c>
      <c r="O577" s="168">
        <v>35330</v>
      </c>
      <c r="P577" s="168">
        <v>46084</v>
      </c>
      <c r="Q577" s="168">
        <v>39561</v>
      </c>
      <c r="R577" s="168">
        <v>44244</v>
      </c>
      <c r="S577" s="168">
        <v>35851</v>
      </c>
    </row>
    <row r="578" spans="1:19" ht="12.75">
      <c r="A578" s="167" t="s">
        <v>261</v>
      </c>
      <c r="B578" s="168">
        <v>4204</v>
      </c>
      <c r="C578" s="168">
        <v>4204</v>
      </c>
      <c r="D578" s="168">
        <v>4310</v>
      </c>
      <c r="E578" s="168">
        <v>4466</v>
      </c>
      <c r="F578" s="168">
        <v>4515</v>
      </c>
      <c r="G578" s="168">
        <v>4682</v>
      </c>
      <c r="H578" s="168">
        <v>4772</v>
      </c>
      <c r="I578" s="168">
        <v>5207</v>
      </c>
      <c r="J578" s="168">
        <v>5621</v>
      </c>
      <c r="K578" s="168">
        <v>6047</v>
      </c>
      <c r="L578" s="168">
        <v>6356</v>
      </c>
      <c r="M578" s="168">
        <v>6578</v>
      </c>
      <c r="N578" s="168">
        <v>6977</v>
      </c>
      <c r="O578" s="168">
        <v>7088</v>
      </c>
      <c r="P578" s="168">
        <v>7134</v>
      </c>
      <c r="Q578" s="168">
        <v>7019</v>
      </c>
      <c r="R578" s="168">
        <v>7293</v>
      </c>
      <c r="S578" s="168">
        <v>7293</v>
      </c>
    </row>
    <row r="579" spans="1:19" ht="12.75">
      <c r="A579" s="167" t="s">
        <v>262</v>
      </c>
      <c r="B579" s="168">
        <v>121382</v>
      </c>
      <c r="C579" s="168">
        <v>110580</v>
      </c>
      <c r="D579" s="168">
        <v>117062</v>
      </c>
      <c r="E579" s="168">
        <v>119614</v>
      </c>
      <c r="F579" s="168">
        <v>112533</v>
      </c>
      <c r="G579" s="168">
        <v>121343</v>
      </c>
      <c r="H579" s="168">
        <v>103591</v>
      </c>
      <c r="I579" s="168">
        <v>109775</v>
      </c>
      <c r="J579" s="168">
        <v>115676</v>
      </c>
      <c r="K579" s="168">
        <v>121454</v>
      </c>
      <c r="L579" s="168">
        <v>138916</v>
      </c>
      <c r="M579" s="168">
        <v>120417</v>
      </c>
      <c r="N579" s="168">
        <v>129415</v>
      </c>
      <c r="O579" s="168">
        <v>105612</v>
      </c>
      <c r="P579" s="168">
        <v>108863</v>
      </c>
      <c r="Q579" s="168">
        <v>135665</v>
      </c>
      <c r="R579" s="168">
        <v>119351</v>
      </c>
      <c r="S579" s="168">
        <v>133934</v>
      </c>
    </row>
    <row r="580" spans="1:19" ht="12.75">
      <c r="A580" s="167" t="s">
        <v>263</v>
      </c>
      <c r="B580" s="168">
        <v>29795</v>
      </c>
      <c r="C580" s="168">
        <v>32077</v>
      </c>
      <c r="D580" s="168">
        <v>32700</v>
      </c>
      <c r="E580" s="168">
        <v>35774</v>
      </c>
      <c r="F580" s="168">
        <v>39069</v>
      </c>
      <c r="G580" s="168">
        <v>35169</v>
      </c>
      <c r="H580" s="168">
        <v>28745</v>
      </c>
      <c r="I580" s="168">
        <v>34043</v>
      </c>
      <c r="J580" s="168">
        <v>33471</v>
      </c>
      <c r="K580" s="168">
        <v>40004</v>
      </c>
      <c r="L580" s="168">
        <v>36834</v>
      </c>
      <c r="M580" s="168">
        <v>41308</v>
      </c>
      <c r="N580" s="168">
        <v>35214</v>
      </c>
      <c r="O580" s="168">
        <v>34819</v>
      </c>
      <c r="P580" s="168">
        <v>33748</v>
      </c>
      <c r="Q580" s="168">
        <v>31226</v>
      </c>
      <c r="R580" s="168">
        <v>30959</v>
      </c>
      <c r="S580" s="168">
        <v>35250</v>
      </c>
    </row>
    <row r="581" spans="1:19" ht="12.75">
      <c r="A581" s="167"/>
      <c r="B581" s="168"/>
      <c r="C581" s="168"/>
      <c r="D581" s="168"/>
      <c r="E581" s="168"/>
      <c r="F581" s="168"/>
      <c r="G581" s="168"/>
      <c r="H581" s="168"/>
      <c r="I581" s="168"/>
      <c r="J581" s="168"/>
      <c r="K581" s="168"/>
      <c r="L581" s="168"/>
      <c r="M581" s="168"/>
      <c r="N581" s="168"/>
      <c r="O581" s="168"/>
      <c r="P581" s="168"/>
      <c r="Q581" s="168"/>
      <c r="R581" s="168"/>
      <c r="S581" s="168"/>
    </row>
    <row r="591" ht="12.75"/>
    <row r="592" ht="12.75"/>
    <row r="593" ht="12.75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18"/>
  <sheetViews>
    <sheetView tabSelected="1" workbookViewId="0" topLeftCell="A32">
      <selection activeCell="B49" sqref="B49"/>
    </sheetView>
  </sheetViews>
  <sheetFormatPr defaultColWidth="9.140625" defaultRowHeight="12.75"/>
  <cols>
    <col min="1" max="1" width="22.7109375" style="55" customWidth="1"/>
    <col min="2" max="16384" width="9.140625" style="55" customWidth="1"/>
  </cols>
  <sheetData>
    <row r="1" ht="11.25">
      <c r="A1" s="63" t="s">
        <v>116</v>
      </c>
    </row>
    <row r="3" spans="2:20" ht="11.25">
      <c r="B3" s="57" t="s">
        <v>101</v>
      </c>
      <c r="C3" s="57" t="s">
        <v>102</v>
      </c>
      <c r="D3" s="57" t="s">
        <v>103</v>
      </c>
      <c r="E3" s="57" t="s">
        <v>104</v>
      </c>
      <c r="F3" s="57" t="s">
        <v>105</v>
      </c>
      <c r="G3" s="57" t="s">
        <v>106</v>
      </c>
      <c r="H3" s="57" t="s">
        <v>107</v>
      </c>
      <c r="I3" s="57" t="s">
        <v>108</v>
      </c>
      <c r="J3" s="57" t="s">
        <v>109</v>
      </c>
      <c r="K3" s="57" t="s">
        <v>110</v>
      </c>
      <c r="L3" s="57" t="s">
        <v>111</v>
      </c>
      <c r="M3" s="57" t="s">
        <v>112</v>
      </c>
      <c r="N3" s="57" t="s">
        <v>113</v>
      </c>
      <c r="O3" s="57" t="s">
        <v>114</v>
      </c>
      <c r="P3" s="57" t="s">
        <v>115</v>
      </c>
      <c r="Q3" s="57" t="s">
        <v>148</v>
      </c>
      <c r="R3" s="63" t="s">
        <v>228</v>
      </c>
      <c r="S3" s="57" t="s">
        <v>323</v>
      </c>
      <c r="T3" s="63" t="s">
        <v>149</v>
      </c>
    </row>
    <row r="4" spans="1:19" ht="11.25">
      <c r="A4" s="56" t="s">
        <v>8</v>
      </c>
      <c r="B4" s="55">
        <f aca="true" t="shared" si="0" ref="B4:R4">B45-B86</f>
        <v>15734</v>
      </c>
      <c r="C4" s="55">
        <f t="shared" si="0"/>
        <v>19167</v>
      </c>
      <c r="D4" s="55">
        <f t="shared" si="0"/>
        <v>22408</v>
      </c>
      <c r="E4" s="55">
        <f t="shared" si="0"/>
        <v>20191</v>
      </c>
      <c r="F4" s="55">
        <f t="shared" si="0"/>
        <v>17527</v>
      </c>
      <c r="G4" s="55">
        <f t="shared" si="0"/>
        <v>19698</v>
      </c>
      <c r="H4" s="55">
        <f t="shared" si="0"/>
        <v>22894</v>
      </c>
      <c r="I4" s="55">
        <f t="shared" si="0"/>
        <v>21634</v>
      </c>
      <c r="J4" s="55">
        <f t="shared" si="0"/>
        <v>25519</v>
      </c>
      <c r="K4" s="55">
        <f t="shared" si="0"/>
        <v>28216</v>
      </c>
      <c r="L4" s="55">
        <f t="shared" si="0"/>
        <v>28690</v>
      </c>
      <c r="M4" s="55">
        <f t="shared" si="0"/>
        <v>29356</v>
      </c>
      <c r="N4" s="55">
        <f t="shared" si="0"/>
        <v>32527</v>
      </c>
      <c r="O4" s="55">
        <f t="shared" si="0"/>
        <v>32065</v>
      </c>
      <c r="P4" s="55">
        <f t="shared" si="0"/>
        <v>33514</v>
      </c>
      <c r="Q4" s="55">
        <f t="shared" si="0"/>
        <v>34418</v>
      </c>
      <c r="R4" s="55">
        <f t="shared" si="0"/>
        <v>35618</v>
      </c>
      <c r="S4" s="55">
        <f aca="true" t="shared" si="1" ref="S4:S20">S45-S86</f>
        <v>33796</v>
      </c>
    </row>
    <row r="5" spans="1:19" ht="11.25">
      <c r="A5" s="56" t="s">
        <v>9</v>
      </c>
      <c r="B5" s="55">
        <f aca="true" t="shared" si="2" ref="B5:R5">B46-B87</f>
        <v>633</v>
      </c>
      <c r="C5" s="55">
        <f t="shared" si="2"/>
        <v>750</v>
      </c>
      <c r="D5" s="55">
        <f t="shared" si="2"/>
        <v>815</v>
      </c>
      <c r="E5" s="55">
        <f t="shared" si="2"/>
        <v>766</v>
      </c>
      <c r="F5" s="55">
        <f t="shared" si="2"/>
        <v>838</v>
      </c>
      <c r="G5" s="55">
        <f t="shared" si="2"/>
        <v>892</v>
      </c>
      <c r="H5" s="55">
        <f t="shared" si="2"/>
        <v>961</v>
      </c>
      <c r="I5" s="55">
        <f t="shared" si="2"/>
        <v>972</v>
      </c>
      <c r="J5" s="55">
        <f t="shared" si="2"/>
        <v>1108</v>
      </c>
      <c r="K5" s="55">
        <f t="shared" si="2"/>
        <v>1148</v>
      </c>
      <c r="L5" s="55">
        <f t="shared" si="2"/>
        <v>1240</v>
      </c>
      <c r="M5" s="55">
        <f t="shared" si="2"/>
        <v>1208</v>
      </c>
      <c r="N5" s="55">
        <f t="shared" si="2"/>
        <v>1130</v>
      </c>
      <c r="O5" s="55">
        <f t="shared" si="2"/>
        <v>1069</v>
      </c>
      <c r="P5" s="55">
        <f t="shared" si="2"/>
        <v>1290</v>
      </c>
      <c r="Q5" s="55">
        <f t="shared" si="2"/>
        <v>1316</v>
      </c>
      <c r="R5" s="55">
        <f t="shared" si="2"/>
        <v>1269</v>
      </c>
      <c r="S5" s="55">
        <f t="shared" si="1"/>
        <v>1294</v>
      </c>
    </row>
    <row r="6" spans="1:19" ht="11.25">
      <c r="A6" s="56" t="s">
        <v>10</v>
      </c>
      <c r="B6" s="55">
        <f aca="true" t="shared" si="3" ref="B6:R6">B47-B88</f>
        <v>0</v>
      </c>
      <c r="C6" s="55">
        <f t="shared" si="3"/>
        <v>0</v>
      </c>
      <c r="D6" s="55">
        <f t="shared" si="3"/>
        <v>0</v>
      </c>
      <c r="E6" s="55">
        <f t="shared" si="3"/>
        <v>826</v>
      </c>
      <c r="F6" s="55">
        <f t="shared" si="3"/>
        <v>649</v>
      </c>
      <c r="G6" s="55">
        <f t="shared" si="3"/>
        <v>563</v>
      </c>
      <c r="H6" s="55">
        <f t="shared" si="3"/>
        <v>216</v>
      </c>
      <c r="I6" s="55">
        <f t="shared" si="3"/>
        <v>171</v>
      </c>
      <c r="J6" s="55">
        <f t="shared" si="3"/>
        <v>228</v>
      </c>
      <c r="K6" s="55">
        <f t="shared" si="3"/>
        <v>229</v>
      </c>
      <c r="L6" s="55">
        <f t="shared" si="3"/>
        <v>278</v>
      </c>
      <c r="M6" s="55">
        <f t="shared" si="3"/>
        <v>434</v>
      </c>
      <c r="N6" s="55">
        <f t="shared" si="3"/>
        <v>510</v>
      </c>
      <c r="O6" s="55">
        <f t="shared" si="3"/>
        <v>272</v>
      </c>
      <c r="P6" s="55">
        <f t="shared" si="3"/>
        <v>195</v>
      </c>
      <c r="Q6" s="55">
        <f t="shared" si="3"/>
        <v>393</v>
      </c>
      <c r="R6" s="55">
        <f t="shared" si="3"/>
        <v>341</v>
      </c>
      <c r="S6" s="55">
        <f t="shared" si="1"/>
        <v>360</v>
      </c>
    </row>
    <row r="7" spans="1:19" ht="11.25">
      <c r="A7" s="56" t="s">
        <v>11</v>
      </c>
      <c r="B7" s="55">
        <f aca="true" t="shared" si="4" ref="B7:R7">B48-B89</f>
        <v>288</v>
      </c>
      <c r="C7" s="55">
        <f t="shared" si="4"/>
        <v>230</v>
      </c>
      <c r="D7" s="55">
        <f t="shared" si="4"/>
        <v>236</v>
      </c>
      <c r="E7" s="55">
        <f t="shared" si="4"/>
        <v>227</v>
      </c>
      <c r="F7" s="55">
        <f t="shared" si="4"/>
        <v>316</v>
      </c>
      <c r="G7" s="55">
        <f t="shared" si="4"/>
        <v>272</v>
      </c>
      <c r="H7" s="55">
        <f t="shared" si="4"/>
        <v>434</v>
      </c>
      <c r="I7" s="55">
        <f t="shared" si="4"/>
        <v>381</v>
      </c>
      <c r="J7" s="55">
        <f t="shared" si="4"/>
        <v>488</v>
      </c>
      <c r="K7" s="55">
        <f t="shared" si="4"/>
        <v>535</v>
      </c>
      <c r="L7" s="55">
        <f t="shared" si="4"/>
        <v>555</v>
      </c>
      <c r="M7" s="55">
        <f t="shared" si="4"/>
        <v>413</v>
      </c>
      <c r="N7" s="55">
        <f t="shared" si="4"/>
        <v>353</v>
      </c>
      <c r="O7" s="55">
        <f t="shared" si="4"/>
        <v>411</v>
      </c>
      <c r="P7" s="55">
        <f t="shared" si="4"/>
        <v>543</v>
      </c>
      <c r="Q7" s="55">
        <f t="shared" si="4"/>
        <v>647</v>
      </c>
      <c r="R7" s="55">
        <f t="shared" si="4"/>
        <v>707</v>
      </c>
      <c r="S7" s="55">
        <f t="shared" si="1"/>
        <v>434</v>
      </c>
    </row>
    <row r="8" spans="1:19" ht="11.25">
      <c r="A8" s="56" t="s">
        <v>12</v>
      </c>
      <c r="B8" s="55">
        <f aca="true" t="shared" si="5" ref="B8:R8">B49-B90</f>
        <v>0</v>
      </c>
      <c r="C8" s="55">
        <f t="shared" si="5"/>
        <v>0</v>
      </c>
      <c r="D8" s="55">
        <f t="shared" si="5"/>
        <v>0</v>
      </c>
      <c r="E8" s="55">
        <f t="shared" si="5"/>
        <v>0</v>
      </c>
      <c r="F8" s="55">
        <f t="shared" si="5"/>
        <v>0</v>
      </c>
      <c r="G8" s="55">
        <f t="shared" si="5"/>
        <v>0</v>
      </c>
      <c r="H8" s="55">
        <f t="shared" si="5"/>
        <v>0</v>
      </c>
      <c r="I8" s="55">
        <f t="shared" si="5"/>
        <v>0</v>
      </c>
      <c r="J8" s="55">
        <f t="shared" si="5"/>
        <v>0</v>
      </c>
      <c r="K8" s="55">
        <f t="shared" si="5"/>
        <v>0</v>
      </c>
      <c r="L8" s="55">
        <f t="shared" si="5"/>
        <v>0</v>
      </c>
      <c r="M8" s="55">
        <f t="shared" si="5"/>
        <v>0</v>
      </c>
      <c r="N8" s="55">
        <f t="shared" si="5"/>
        <v>0</v>
      </c>
      <c r="O8" s="55">
        <f t="shared" si="5"/>
        <v>0</v>
      </c>
      <c r="P8" s="55">
        <f t="shared" si="5"/>
        <v>0</v>
      </c>
      <c r="Q8" s="55">
        <f t="shared" si="5"/>
        <v>0</v>
      </c>
      <c r="R8" s="55">
        <f t="shared" si="5"/>
        <v>0</v>
      </c>
      <c r="S8" s="55">
        <f t="shared" si="1"/>
        <v>0</v>
      </c>
    </row>
    <row r="9" spans="1:19" ht="11.25">
      <c r="A9" s="56" t="s">
        <v>13</v>
      </c>
      <c r="B9" s="55">
        <f aca="true" t="shared" si="6" ref="B9:R9">B50-B91</f>
        <v>2294</v>
      </c>
      <c r="C9" s="55">
        <f t="shared" si="6"/>
        <v>3569</v>
      </c>
      <c r="D9" s="55">
        <f t="shared" si="6"/>
        <v>3718</v>
      </c>
      <c r="E9" s="55">
        <f t="shared" si="6"/>
        <v>3587</v>
      </c>
      <c r="F9" s="55">
        <f t="shared" si="6"/>
        <v>2531</v>
      </c>
      <c r="G9" s="55">
        <f t="shared" si="6"/>
        <v>2437</v>
      </c>
      <c r="H9" s="55">
        <f t="shared" si="6"/>
        <v>2726</v>
      </c>
      <c r="I9" s="55">
        <f t="shared" si="6"/>
        <v>3577</v>
      </c>
      <c r="J9" s="55">
        <f t="shared" si="6"/>
        <v>4374</v>
      </c>
      <c r="K9" s="55">
        <f t="shared" si="6"/>
        <v>3966</v>
      </c>
      <c r="L9" s="55">
        <f t="shared" si="6"/>
        <v>4230</v>
      </c>
      <c r="M9" s="55">
        <f t="shared" si="6"/>
        <v>4520</v>
      </c>
      <c r="N9" s="55">
        <f t="shared" si="6"/>
        <v>4740</v>
      </c>
      <c r="O9" s="55">
        <f t="shared" si="6"/>
        <v>5176</v>
      </c>
      <c r="P9" s="55">
        <f t="shared" si="6"/>
        <v>6797</v>
      </c>
      <c r="Q9" s="55">
        <f t="shared" si="6"/>
        <v>7136</v>
      </c>
      <c r="R9" s="55">
        <f t="shared" si="6"/>
        <v>7373</v>
      </c>
      <c r="S9" s="55">
        <f t="shared" si="1"/>
        <v>7554</v>
      </c>
    </row>
    <row r="10" spans="1:19" ht="11.25">
      <c r="A10" s="56" t="s">
        <v>14</v>
      </c>
      <c r="B10" s="55">
        <f aca="true" t="shared" si="7" ref="B10:R10">B51-B92</f>
        <v>0</v>
      </c>
      <c r="C10" s="55">
        <f t="shared" si="7"/>
        <v>0</v>
      </c>
      <c r="D10" s="55">
        <f t="shared" si="7"/>
        <v>0</v>
      </c>
      <c r="E10" s="55">
        <f t="shared" si="7"/>
        <v>0</v>
      </c>
      <c r="F10" s="55">
        <f t="shared" si="7"/>
        <v>0</v>
      </c>
      <c r="G10" s="55">
        <f t="shared" si="7"/>
        <v>0</v>
      </c>
      <c r="H10" s="55">
        <f t="shared" si="7"/>
        <v>0</v>
      </c>
      <c r="I10" s="55">
        <f t="shared" si="7"/>
        <v>0</v>
      </c>
      <c r="J10" s="55">
        <f t="shared" si="7"/>
        <v>0</v>
      </c>
      <c r="K10" s="55">
        <f t="shared" si="7"/>
        <v>0</v>
      </c>
      <c r="L10" s="55">
        <f t="shared" si="7"/>
        <v>0</v>
      </c>
      <c r="M10" s="55">
        <f t="shared" si="7"/>
        <v>0</v>
      </c>
      <c r="N10" s="55">
        <f t="shared" si="7"/>
        <v>0</v>
      </c>
      <c r="O10" s="55">
        <f t="shared" si="7"/>
        <v>0</v>
      </c>
      <c r="P10" s="55">
        <f t="shared" si="7"/>
        <v>0</v>
      </c>
      <c r="Q10" s="55">
        <f t="shared" si="7"/>
        <v>0</v>
      </c>
      <c r="R10" s="55">
        <f t="shared" si="7"/>
        <v>0</v>
      </c>
      <c r="S10" s="55">
        <f t="shared" si="1"/>
        <v>0</v>
      </c>
    </row>
    <row r="11" spans="1:19" ht="11.25">
      <c r="A11" s="56" t="s">
        <v>15</v>
      </c>
      <c r="B11" s="55">
        <f aca="true" t="shared" si="8" ref="B11:R11">B52-B93</f>
        <v>286</v>
      </c>
      <c r="C11" s="55">
        <f t="shared" si="8"/>
        <v>218</v>
      </c>
      <c r="D11" s="55">
        <f t="shared" si="8"/>
        <v>233</v>
      </c>
      <c r="E11" s="55">
        <f t="shared" si="8"/>
        <v>247</v>
      </c>
      <c r="F11" s="55">
        <f t="shared" si="8"/>
        <v>278</v>
      </c>
      <c r="G11" s="55">
        <f t="shared" si="8"/>
        <v>255</v>
      </c>
      <c r="H11" s="55">
        <f t="shared" si="8"/>
        <v>260</v>
      </c>
      <c r="I11" s="55">
        <f t="shared" si="8"/>
        <v>264</v>
      </c>
      <c r="J11" s="55">
        <f t="shared" si="8"/>
        <v>273</v>
      </c>
      <c r="K11" s="55">
        <f t="shared" si="8"/>
        <v>244</v>
      </c>
      <c r="L11" s="55">
        <f t="shared" si="8"/>
        <v>304</v>
      </c>
      <c r="M11" s="55">
        <f t="shared" si="8"/>
        <v>324</v>
      </c>
      <c r="N11" s="55">
        <f t="shared" si="8"/>
        <v>352</v>
      </c>
      <c r="O11" s="55">
        <f t="shared" si="8"/>
        <v>358</v>
      </c>
      <c r="P11" s="55">
        <f t="shared" si="8"/>
        <v>354</v>
      </c>
      <c r="Q11" s="55">
        <f t="shared" si="8"/>
        <v>344</v>
      </c>
      <c r="R11" s="55">
        <f t="shared" si="8"/>
        <v>364</v>
      </c>
      <c r="S11" s="55">
        <f t="shared" si="1"/>
        <v>349</v>
      </c>
    </row>
    <row r="12" spans="1:19" ht="11.25">
      <c r="A12" s="56" t="s">
        <v>16</v>
      </c>
      <c r="B12" s="55">
        <f aca="true" t="shared" si="9" ref="B12:R12">B53-B94</f>
        <v>232</v>
      </c>
      <c r="C12" s="55">
        <f t="shared" si="9"/>
        <v>72</v>
      </c>
      <c r="D12" s="55">
        <f t="shared" si="9"/>
        <v>186</v>
      </c>
      <c r="E12" s="55">
        <f t="shared" si="9"/>
        <v>259</v>
      </c>
      <c r="F12" s="55">
        <f t="shared" si="9"/>
        <v>243</v>
      </c>
      <c r="G12" s="55">
        <f t="shared" si="9"/>
        <v>253</v>
      </c>
      <c r="H12" s="55">
        <f t="shared" si="9"/>
        <v>156</v>
      </c>
      <c r="I12" s="55">
        <f t="shared" si="9"/>
        <v>214</v>
      </c>
      <c r="J12" s="55">
        <f t="shared" si="9"/>
        <v>149</v>
      </c>
      <c r="K12" s="55">
        <f t="shared" si="9"/>
        <v>466</v>
      </c>
      <c r="L12" s="55">
        <f t="shared" si="9"/>
        <v>418</v>
      </c>
      <c r="M12" s="55">
        <f t="shared" si="9"/>
        <v>628</v>
      </c>
      <c r="N12" s="55">
        <f t="shared" si="9"/>
        <v>663</v>
      </c>
      <c r="O12" s="55">
        <f t="shared" si="9"/>
        <v>566</v>
      </c>
      <c r="P12" s="55">
        <f t="shared" si="9"/>
        <v>533</v>
      </c>
      <c r="Q12" s="55">
        <f t="shared" si="9"/>
        <v>593</v>
      </c>
      <c r="R12" s="55">
        <f t="shared" si="9"/>
        <v>427</v>
      </c>
      <c r="S12" s="55">
        <f t="shared" si="1"/>
        <v>785</v>
      </c>
    </row>
    <row r="13" spans="1:19" ht="11.25">
      <c r="A13" s="56" t="s">
        <v>17</v>
      </c>
      <c r="B13" s="55">
        <f aca="true" t="shared" si="10" ref="B13:R13">B54-B95</f>
        <v>780</v>
      </c>
      <c r="C13" s="55">
        <f t="shared" si="10"/>
        <v>1011</v>
      </c>
      <c r="D13" s="55">
        <f t="shared" si="10"/>
        <v>2106</v>
      </c>
      <c r="E13" s="55">
        <f t="shared" si="10"/>
        <v>1518</v>
      </c>
      <c r="F13" s="55">
        <f t="shared" si="10"/>
        <v>1177</v>
      </c>
      <c r="G13" s="55">
        <f t="shared" si="10"/>
        <v>1457</v>
      </c>
      <c r="H13" s="55">
        <f t="shared" si="10"/>
        <v>1410</v>
      </c>
      <c r="I13" s="55">
        <f t="shared" si="10"/>
        <v>1244</v>
      </c>
      <c r="J13" s="55">
        <f t="shared" si="10"/>
        <v>1801</v>
      </c>
      <c r="K13" s="55">
        <f t="shared" si="10"/>
        <v>2574</v>
      </c>
      <c r="L13" s="55">
        <f t="shared" si="10"/>
        <v>2337</v>
      </c>
      <c r="M13" s="55">
        <f t="shared" si="10"/>
        <v>2837</v>
      </c>
      <c r="N13" s="55">
        <f t="shared" si="10"/>
        <v>3350</v>
      </c>
      <c r="O13" s="55">
        <f t="shared" si="10"/>
        <v>2843</v>
      </c>
      <c r="P13" s="55">
        <f t="shared" si="10"/>
        <v>2885</v>
      </c>
      <c r="Q13" s="55">
        <f t="shared" si="10"/>
        <v>3470</v>
      </c>
      <c r="R13" s="55">
        <f t="shared" si="10"/>
        <v>3941</v>
      </c>
      <c r="S13" s="55">
        <f t="shared" si="1"/>
        <v>3044</v>
      </c>
    </row>
    <row r="14" spans="1:19" ht="11.25">
      <c r="A14" s="56" t="s">
        <v>18</v>
      </c>
      <c r="B14" s="55">
        <f aca="true" t="shared" si="11" ref="B14:R14">B55-B96</f>
        <v>4002</v>
      </c>
      <c r="C14" s="55">
        <f t="shared" si="11"/>
        <v>4610</v>
      </c>
      <c r="D14" s="55">
        <f t="shared" si="11"/>
        <v>3504</v>
      </c>
      <c r="E14" s="55">
        <f t="shared" si="11"/>
        <v>2931</v>
      </c>
      <c r="F14" s="55">
        <f t="shared" si="11"/>
        <v>2171</v>
      </c>
      <c r="G14" s="55">
        <f t="shared" si="11"/>
        <v>2961</v>
      </c>
      <c r="H14" s="55">
        <f t="shared" si="11"/>
        <v>5070</v>
      </c>
      <c r="I14" s="55">
        <f t="shared" si="11"/>
        <v>3666</v>
      </c>
      <c r="J14" s="55">
        <f t="shared" si="11"/>
        <v>3960</v>
      </c>
      <c r="K14" s="55">
        <f t="shared" si="11"/>
        <v>4672</v>
      </c>
      <c r="L14" s="55">
        <f t="shared" si="11"/>
        <v>4680</v>
      </c>
      <c r="M14" s="55">
        <f t="shared" si="11"/>
        <v>4125</v>
      </c>
      <c r="N14" s="55">
        <f t="shared" si="11"/>
        <v>5320</v>
      </c>
      <c r="O14" s="55">
        <f t="shared" si="11"/>
        <v>5174</v>
      </c>
      <c r="P14" s="55">
        <f t="shared" si="11"/>
        <v>5191</v>
      </c>
      <c r="Q14" s="55">
        <f t="shared" si="11"/>
        <v>4705</v>
      </c>
      <c r="R14" s="55">
        <f t="shared" si="11"/>
        <v>5281</v>
      </c>
      <c r="S14" s="55">
        <f t="shared" si="1"/>
        <v>5475</v>
      </c>
    </row>
    <row r="15" spans="1:19" ht="11.25">
      <c r="A15" s="56" t="s">
        <v>19</v>
      </c>
      <c r="B15" s="55">
        <f aca="true" t="shared" si="12" ref="B15:R15">B56-B97</f>
        <v>3456</v>
      </c>
      <c r="C15" s="55">
        <f t="shared" si="12"/>
        <v>3367</v>
      </c>
      <c r="D15" s="55">
        <f t="shared" si="12"/>
        <v>3587</v>
      </c>
      <c r="E15" s="55">
        <f t="shared" si="12"/>
        <v>3060</v>
      </c>
      <c r="F15" s="55">
        <f t="shared" si="12"/>
        <v>3073</v>
      </c>
      <c r="G15" s="55">
        <f t="shared" si="12"/>
        <v>4125</v>
      </c>
      <c r="H15" s="55">
        <f t="shared" si="12"/>
        <v>5035</v>
      </c>
      <c r="I15" s="55">
        <f t="shared" si="12"/>
        <v>4949</v>
      </c>
      <c r="J15" s="55">
        <f t="shared" si="12"/>
        <v>6145</v>
      </c>
      <c r="K15" s="55">
        <f t="shared" si="12"/>
        <v>6412</v>
      </c>
      <c r="L15" s="55">
        <f t="shared" si="12"/>
        <v>6564</v>
      </c>
      <c r="M15" s="55">
        <f t="shared" si="12"/>
        <v>7115</v>
      </c>
      <c r="N15" s="55">
        <f t="shared" si="12"/>
        <v>7743</v>
      </c>
      <c r="O15" s="55">
        <f t="shared" si="12"/>
        <v>7345</v>
      </c>
      <c r="P15" s="55">
        <f t="shared" si="12"/>
        <v>7210</v>
      </c>
      <c r="Q15" s="55">
        <f t="shared" si="12"/>
        <v>6860</v>
      </c>
      <c r="R15" s="55">
        <f t="shared" si="12"/>
        <v>6431</v>
      </c>
      <c r="S15" s="55">
        <f t="shared" si="1"/>
        <v>5666</v>
      </c>
    </row>
    <row r="16" spans="1:19" ht="11.25">
      <c r="A16" s="56" t="s">
        <v>20</v>
      </c>
      <c r="B16" s="55">
        <f aca="true" t="shared" si="13" ref="B16:R16">B57-B98</f>
        <v>0</v>
      </c>
      <c r="C16" s="55">
        <f t="shared" si="13"/>
        <v>0</v>
      </c>
      <c r="D16" s="55">
        <f t="shared" si="13"/>
        <v>0</v>
      </c>
      <c r="E16" s="55">
        <f t="shared" si="13"/>
        <v>0</v>
      </c>
      <c r="F16" s="55">
        <f t="shared" si="13"/>
        <v>0</v>
      </c>
      <c r="G16" s="55">
        <f t="shared" si="13"/>
        <v>0</v>
      </c>
      <c r="H16" s="55">
        <f t="shared" si="13"/>
        <v>0</v>
      </c>
      <c r="I16" s="55">
        <f t="shared" si="13"/>
        <v>0</v>
      </c>
      <c r="J16" s="55">
        <f t="shared" si="13"/>
        <v>0</v>
      </c>
      <c r="K16" s="55">
        <f t="shared" si="13"/>
        <v>0</v>
      </c>
      <c r="L16" s="55">
        <f t="shared" si="13"/>
        <v>0</v>
      </c>
      <c r="M16" s="55">
        <f t="shared" si="13"/>
        <v>0</v>
      </c>
      <c r="N16" s="55">
        <f t="shared" si="13"/>
        <v>0</v>
      </c>
      <c r="O16" s="55">
        <f t="shared" si="13"/>
        <v>0</v>
      </c>
      <c r="P16" s="55">
        <f t="shared" si="13"/>
        <v>0</v>
      </c>
      <c r="Q16" s="55">
        <f t="shared" si="13"/>
        <v>0</v>
      </c>
      <c r="R16" s="55">
        <f t="shared" si="13"/>
        <v>0</v>
      </c>
      <c r="S16" s="55">
        <f t="shared" si="1"/>
        <v>0</v>
      </c>
    </row>
    <row r="17" spans="1:19" ht="11.25">
      <c r="A17" s="56" t="s">
        <v>21</v>
      </c>
      <c r="B17" s="55">
        <f aca="true" t="shared" si="14" ref="B17:R17">B58-B99</f>
        <v>0</v>
      </c>
      <c r="C17" s="55">
        <f t="shared" si="14"/>
        <v>0</v>
      </c>
      <c r="D17" s="55">
        <f t="shared" si="14"/>
        <v>0</v>
      </c>
      <c r="E17" s="55">
        <f t="shared" si="14"/>
        <v>0</v>
      </c>
      <c r="F17" s="55">
        <f t="shared" si="14"/>
        <v>0</v>
      </c>
      <c r="G17" s="55">
        <f t="shared" si="14"/>
        <v>0</v>
      </c>
      <c r="H17" s="55">
        <f t="shared" si="14"/>
        <v>0</v>
      </c>
      <c r="I17" s="55">
        <f t="shared" si="14"/>
        <v>0</v>
      </c>
      <c r="J17" s="55">
        <f t="shared" si="14"/>
        <v>0</v>
      </c>
      <c r="K17" s="55">
        <f t="shared" si="14"/>
        <v>0</v>
      </c>
      <c r="L17" s="55">
        <f t="shared" si="14"/>
        <v>0</v>
      </c>
      <c r="M17" s="55">
        <f t="shared" si="14"/>
        <v>0</v>
      </c>
      <c r="N17" s="55">
        <f t="shared" si="14"/>
        <v>0</v>
      </c>
      <c r="O17" s="55">
        <f t="shared" si="14"/>
        <v>0</v>
      </c>
      <c r="P17" s="55">
        <f t="shared" si="14"/>
        <v>0</v>
      </c>
      <c r="Q17" s="55">
        <f t="shared" si="14"/>
        <v>0</v>
      </c>
      <c r="R17" s="55">
        <f t="shared" si="14"/>
        <v>0</v>
      </c>
      <c r="S17" s="55">
        <f t="shared" si="1"/>
        <v>0</v>
      </c>
    </row>
    <row r="18" spans="1:19" ht="11.25">
      <c r="A18" s="56" t="s">
        <v>22</v>
      </c>
      <c r="B18" s="55">
        <f aca="true" t="shared" si="15" ref="B18:R18">B59-B100</f>
        <v>0</v>
      </c>
      <c r="C18" s="55">
        <f t="shared" si="15"/>
        <v>0</v>
      </c>
      <c r="D18" s="55">
        <f t="shared" si="15"/>
        <v>159</v>
      </c>
      <c r="E18" s="55">
        <f t="shared" si="15"/>
        <v>187</v>
      </c>
      <c r="F18" s="55">
        <f t="shared" si="15"/>
        <v>266</v>
      </c>
      <c r="G18" s="55">
        <f t="shared" si="15"/>
        <v>378</v>
      </c>
      <c r="H18" s="55">
        <f t="shared" si="15"/>
        <v>548</v>
      </c>
      <c r="I18" s="55">
        <f t="shared" si="15"/>
        <v>474</v>
      </c>
      <c r="J18" s="55">
        <f t="shared" si="15"/>
        <v>478</v>
      </c>
      <c r="K18" s="55">
        <f t="shared" si="15"/>
        <v>447</v>
      </c>
      <c r="L18" s="55">
        <f t="shared" si="15"/>
        <v>304</v>
      </c>
      <c r="M18" s="55">
        <f t="shared" si="15"/>
        <v>375</v>
      </c>
      <c r="N18" s="55">
        <f t="shared" si="15"/>
        <v>427</v>
      </c>
      <c r="O18" s="55">
        <f t="shared" si="15"/>
        <v>660</v>
      </c>
      <c r="P18" s="55">
        <f t="shared" si="15"/>
        <v>522</v>
      </c>
      <c r="Q18" s="55">
        <f t="shared" si="15"/>
        <v>369</v>
      </c>
      <c r="R18" s="55">
        <f t="shared" si="15"/>
        <v>405</v>
      </c>
      <c r="S18" s="55">
        <f t="shared" si="1"/>
        <v>537</v>
      </c>
    </row>
    <row r="19" spans="1:19" ht="11.25">
      <c r="A19" s="56" t="s">
        <v>23</v>
      </c>
      <c r="B19" s="55">
        <f aca="true" t="shared" si="16" ref="B19:R19">B60-B101</f>
        <v>752</v>
      </c>
      <c r="C19" s="55">
        <f t="shared" si="16"/>
        <v>713</v>
      </c>
      <c r="D19" s="55">
        <f t="shared" si="16"/>
        <v>538</v>
      </c>
      <c r="E19" s="55">
        <f t="shared" si="16"/>
        <v>396</v>
      </c>
      <c r="F19" s="55">
        <f t="shared" si="16"/>
        <v>570</v>
      </c>
      <c r="G19" s="55">
        <f t="shared" si="16"/>
        <v>743</v>
      </c>
      <c r="H19" s="55">
        <f t="shared" si="16"/>
        <v>816</v>
      </c>
      <c r="I19" s="55">
        <f t="shared" si="16"/>
        <v>857</v>
      </c>
      <c r="J19" s="55">
        <f t="shared" si="16"/>
        <v>934</v>
      </c>
      <c r="K19" s="55">
        <f t="shared" si="16"/>
        <v>651</v>
      </c>
      <c r="L19" s="55">
        <f t="shared" si="16"/>
        <v>742</v>
      </c>
      <c r="M19" s="55">
        <f t="shared" si="16"/>
        <v>857</v>
      </c>
      <c r="N19" s="55">
        <f t="shared" si="16"/>
        <v>881</v>
      </c>
      <c r="O19" s="55">
        <f t="shared" si="16"/>
        <v>840</v>
      </c>
      <c r="P19" s="55">
        <f t="shared" si="16"/>
        <v>753</v>
      </c>
      <c r="Q19" s="55">
        <f t="shared" si="16"/>
        <v>784</v>
      </c>
      <c r="R19" s="55">
        <f t="shared" si="16"/>
        <v>814</v>
      </c>
      <c r="S19" s="55">
        <f t="shared" si="1"/>
        <v>811</v>
      </c>
    </row>
    <row r="20" spans="1:19" ht="11.25">
      <c r="A20" s="56" t="s">
        <v>24</v>
      </c>
      <c r="B20" s="55">
        <f aca="true" t="shared" si="17" ref="B20:R20">B61-B102</f>
        <v>0</v>
      </c>
      <c r="C20" s="55">
        <f t="shared" si="17"/>
        <v>0</v>
      </c>
      <c r="D20" s="55">
        <f t="shared" si="17"/>
        <v>0</v>
      </c>
      <c r="E20" s="55">
        <f t="shared" si="17"/>
        <v>0</v>
      </c>
      <c r="F20" s="55">
        <f t="shared" si="17"/>
        <v>0</v>
      </c>
      <c r="G20" s="55">
        <f t="shared" si="17"/>
        <v>0</v>
      </c>
      <c r="H20" s="55">
        <f t="shared" si="17"/>
        <v>0</v>
      </c>
      <c r="I20" s="55">
        <f t="shared" si="17"/>
        <v>0</v>
      </c>
      <c r="J20" s="55">
        <f t="shared" si="17"/>
        <v>0</v>
      </c>
      <c r="K20" s="55">
        <f t="shared" si="17"/>
        <v>0</v>
      </c>
      <c r="L20" s="55">
        <f t="shared" si="17"/>
        <v>0</v>
      </c>
      <c r="M20" s="55">
        <f t="shared" si="17"/>
        <v>0</v>
      </c>
      <c r="N20" s="55">
        <f t="shared" si="17"/>
        <v>0</v>
      </c>
      <c r="O20" s="55">
        <f t="shared" si="17"/>
        <v>0</v>
      </c>
      <c r="P20" s="55">
        <f t="shared" si="17"/>
        <v>0</v>
      </c>
      <c r="Q20" s="55">
        <f t="shared" si="17"/>
        <v>0</v>
      </c>
      <c r="R20" s="55">
        <f t="shared" si="17"/>
        <v>0</v>
      </c>
      <c r="S20" s="55">
        <f t="shared" si="1"/>
        <v>0</v>
      </c>
    </row>
    <row r="21" spans="1:19" ht="11.25">
      <c r="A21" s="56" t="s">
        <v>25</v>
      </c>
      <c r="B21" s="55">
        <f>B62</f>
        <v>0</v>
      </c>
      <c r="C21" s="55">
        <f aca="true" t="shared" si="18" ref="C21:R21">C62</f>
        <v>0</v>
      </c>
      <c r="D21" s="55">
        <f t="shared" si="18"/>
        <v>0</v>
      </c>
      <c r="E21" s="55">
        <f t="shared" si="18"/>
        <v>0</v>
      </c>
      <c r="F21" s="55">
        <f t="shared" si="18"/>
        <v>0</v>
      </c>
      <c r="G21" s="55">
        <f t="shared" si="18"/>
        <v>0</v>
      </c>
      <c r="H21" s="55">
        <f t="shared" si="18"/>
        <v>0</v>
      </c>
      <c r="I21" s="55">
        <f t="shared" si="18"/>
        <v>0</v>
      </c>
      <c r="J21" s="55">
        <f t="shared" si="18"/>
        <v>0</v>
      </c>
      <c r="K21" s="55">
        <f t="shared" si="18"/>
        <v>0</v>
      </c>
      <c r="L21" s="55">
        <f t="shared" si="18"/>
        <v>0</v>
      </c>
      <c r="M21" s="55">
        <f t="shared" si="18"/>
        <v>0</v>
      </c>
      <c r="N21" s="55">
        <f t="shared" si="18"/>
        <v>0</v>
      </c>
      <c r="O21" s="55">
        <f t="shared" si="18"/>
        <v>0</v>
      </c>
      <c r="P21" s="55">
        <f t="shared" si="18"/>
        <v>0</v>
      </c>
      <c r="Q21" s="55">
        <f t="shared" si="18"/>
        <v>0</v>
      </c>
      <c r="R21" s="55">
        <f t="shared" si="18"/>
        <v>0</v>
      </c>
      <c r="S21" s="55">
        <f>S62</f>
        <v>0</v>
      </c>
    </row>
    <row r="22" spans="1:19" ht="11.25">
      <c r="A22" s="56" t="s">
        <v>26</v>
      </c>
      <c r="B22" s="55">
        <f aca="true" t="shared" si="19" ref="B22:R22">B63-B103</f>
        <v>35</v>
      </c>
      <c r="C22" s="55">
        <f t="shared" si="19"/>
        <v>-24</v>
      </c>
      <c r="D22" s="55">
        <f t="shared" si="19"/>
        <v>0</v>
      </c>
      <c r="E22" s="55">
        <f t="shared" si="19"/>
        <v>0</v>
      </c>
      <c r="F22" s="55">
        <f t="shared" si="19"/>
        <v>0</v>
      </c>
      <c r="G22" s="55">
        <f t="shared" si="19"/>
        <v>2</v>
      </c>
      <c r="H22" s="55">
        <f t="shared" si="19"/>
        <v>2</v>
      </c>
      <c r="I22" s="55">
        <f t="shared" si="19"/>
        <v>2</v>
      </c>
      <c r="J22" s="55">
        <f t="shared" si="19"/>
        <v>0</v>
      </c>
      <c r="K22" s="55">
        <f t="shared" si="19"/>
        <v>0</v>
      </c>
      <c r="L22" s="55">
        <f t="shared" si="19"/>
        <v>0</v>
      </c>
      <c r="M22" s="55">
        <f t="shared" si="19"/>
        <v>0</v>
      </c>
      <c r="N22" s="55">
        <f t="shared" si="19"/>
        <v>0</v>
      </c>
      <c r="O22" s="55">
        <f t="shared" si="19"/>
        <v>0</v>
      </c>
      <c r="P22" s="55">
        <f t="shared" si="19"/>
        <v>0</v>
      </c>
      <c r="Q22" s="55">
        <f t="shared" si="19"/>
        <v>0</v>
      </c>
      <c r="R22" s="55">
        <f t="shared" si="19"/>
        <v>0</v>
      </c>
      <c r="S22" s="55">
        <f aca="true" t="shared" si="20" ref="S22:S35">S63-S103</f>
        <v>0</v>
      </c>
    </row>
    <row r="23" spans="1:19" ht="11.25">
      <c r="A23" s="56" t="s">
        <v>27</v>
      </c>
      <c r="B23" s="55">
        <f aca="true" t="shared" si="21" ref="B23:R23">B64-B104</f>
        <v>998</v>
      </c>
      <c r="C23" s="55">
        <f t="shared" si="21"/>
        <v>1302</v>
      </c>
      <c r="D23" s="55">
        <f t="shared" si="21"/>
        <v>1251</v>
      </c>
      <c r="E23" s="55">
        <f t="shared" si="21"/>
        <v>1314</v>
      </c>
      <c r="F23" s="55">
        <f t="shared" si="21"/>
        <v>1186</v>
      </c>
      <c r="G23" s="55">
        <f t="shared" si="21"/>
        <v>1410</v>
      </c>
      <c r="H23" s="55">
        <f t="shared" si="21"/>
        <v>1364</v>
      </c>
      <c r="I23" s="55">
        <f t="shared" si="21"/>
        <v>1188</v>
      </c>
      <c r="J23" s="55">
        <f t="shared" si="21"/>
        <v>1552</v>
      </c>
      <c r="K23" s="55">
        <f t="shared" si="21"/>
        <v>1234</v>
      </c>
      <c r="L23" s="55">
        <f t="shared" si="21"/>
        <v>1658</v>
      </c>
      <c r="M23" s="55">
        <f t="shared" si="21"/>
        <v>1650</v>
      </c>
      <c r="N23" s="55">
        <f t="shared" si="21"/>
        <v>2073</v>
      </c>
      <c r="O23" s="55">
        <f t="shared" si="21"/>
        <v>2414</v>
      </c>
      <c r="P23" s="55">
        <f t="shared" si="21"/>
        <v>2543</v>
      </c>
      <c r="Q23" s="55">
        <f t="shared" si="21"/>
        <v>2738</v>
      </c>
      <c r="R23" s="55">
        <f t="shared" si="21"/>
        <v>2786</v>
      </c>
      <c r="S23" s="55">
        <f t="shared" si="20"/>
        <v>2492</v>
      </c>
    </row>
    <row r="24" spans="1:19" ht="11.25">
      <c r="A24" s="56" t="s">
        <v>28</v>
      </c>
      <c r="B24" s="55">
        <f aca="true" t="shared" si="22" ref="B24:R24">B65-B105</f>
        <v>1696</v>
      </c>
      <c r="C24" s="55">
        <f t="shared" si="22"/>
        <v>1986</v>
      </c>
      <c r="D24" s="55">
        <f t="shared" si="22"/>
        <v>2063</v>
      </c>
      <c r="E24" s="55">
        <f t="shared" si="22"/>
        <v>2088</v>
      </c>
      <c r="F24" s="55">
        <f t="shared" si="22"/>
        <v>2053</v>
      </c>
      <c r="G24" s="55">
        <f t="shared" si="22"/>
        <v>1964</v>
      </c>
      <c r="H24" s="55">
        <f t="shared" si="22"/>
        <v>1979</v>
      </c>
      <c r="I24" s="55">
        <f t="shared" si="22"/>
        <v>1855</v>
      </c>
      <c r="J24" s="55">
        <f t="shared" si="22"/>
        <v>2018</v>
      </c>
      <c r="K24" s="55">
        <f t="shared" si="22"/>
        <v>2127</v>
      </c>
      <c r="L24" s="55">
        <f t="shared" si="22"/>
        <v>2010</v>
      </c>
      <c r="M24" s="55">
        <f t="shared" si="22"/>
        <v>1895</v>
      </c>
      <c r="N24" s="55">
        <f t="shared" si="22"/>
        <v>1627</v>
      </c>
      <c r="O24" s="55">
        <f t="shared" si="22"/>
        <v>1622</v>
      </c>
      <c r="P24" s="55">
        <f t="shared" si="22"/>
        <v>1609</v>
      </c>
      <c r="Q24" s="55">
        <f t="shared" si="22"/>
        <v>1577</v>
      </c>
      <c r="R24" s="55">
        <f t="shared" si="22"/>
        <v>978</v>
      </c>
      <c r="S24" s="55">
        <f t="shared" si="20"/>
        <v>587</v>
      </c>
    </row>
    <row r="25" spans="1:19" ht="11.25">
      <c r="A25" s="56" t="s">
        <v>29</v>
      </c>
      <c r="B25" s="55">
        <f aca="true" t="shared" si="23" ref="B25:R25">B66-B106</f>
        <v>146</v>
      </c>
      <c r="C25" s="55">
        <f t="shared" si="23"/>
        <v>133</v>
      </c>
      <c r="D25" s="55">
        <f t="shared" si="23"/>
        <v>428</v>
      </c>
      <c r="E25" s="55">
        <f t="shared" si="23"/>
        <v>199</v>
      </c>
      <c r="F25" s="55">
        <f t="shared" si="23"/>
        <v>44</v>
      </c>
      <c r="G25" s="55">
        <f t="shared" si="23"/>
        <v>111</v>
      </c>
      <c r="H25" s="55">
        <f t="shared" si="23"/>
        <v>96</v>
      </c>
      <c r="I25" s="55">
        <f t="shared" si="23"/>
        <v>70</v>
      </c>
      <c r="J25" s="55">
        <f t="shared" si="23"/>
        <v>71</v>
      </c>
      <c r="K25" s="55">
        <f t="shared" si="23"/>
        <v>345</v>
      </c>
      <c r="L25" s="55">
        <f t="shared" si="23"/>
        <v>392</v>
      </c>
      <c r="M25" s="55">
        <f t="shared" si="23"/>
        <v>341</v>
      </c>
      <c r="N25" s="55">
        <f t="shared" si="23"/>
        <v>457</v>
      </c>
      <c r="O25" s="55">
        <f t="shared" si="23"/>
        <v>331</v>
      </c>
      <c r="P25" s="55">
        <f t="shared" si="23"/>
        <v>278</v>
      </c>
      <c r="Q25" s="55">
        <f t="shared" si="23"/>
        <v>387</v>
      </c>
      <c r="R25" s="55">
        <f t="shared" si="23"/>
        <v>465</v>
      </c>
      <c r="S25" s="55">
        <f t="shared" si="20"/>
        <v>357</v>
      </c>
    </row>
    <row r="26" spans="1:19" ht="11.25">
      <c r="A26" s="56" t="s">
        <v>30</v>
      </c>
      <c r="B26" s="55">
        <f aca="true" t="shared" si="24" ref="B26:R26">B67-B107</f>
        <v>-3097</v>
      </c>
      <c r="C26" s="55">
        <f t="shared" si="24"/>
        <v>-1962</v>
      </c>
      <c r="D26" s="55">
        <f t="shared" si="24"/>
        <v>0</v>
      </c>
      <c r="E26" s="55">
        <f t="shared" si="24"/>
        <v>0</v>
      </c>
      <c r="F26" s="55">
        <f t="shared" si="24"/>
        <v>0</v>
      </c>
      <c r="G26" s="55">
        <f t="shared" si="24"/>
        <v>0</v>
      </c>
      <c r="H26" s="55">
        <f t="shared" si="24"/>
        <v>0</v>
      </c>
      <c r="I26" s="55">
        <f t="shared" si="24"/>
        <v>0</v>
      </c>
      <c r="J26" s="55">
        <f t="shared" si="24"/>
        <v>0</v>
      </c>
      <c r="K26" s="55">
        <f t="shared" si="24"/>
        <v>0</v>
      </c>
      <c r="L26" s="55">
        <f t="shared" si="24"/>
        <v>0</v>
      </c>
      <c r="M26" s="55">
        <f t="shared" si="24"/>
        <v>0</v>
      </c>
      <c r="N26" s="55">
        <f t="shared" si="24"/>
        <v>0</v>
      </c>
      <c r="O26" s="55">
        <f t="shared" si="24"/>
        <v>0</v>
      </c>
      <c r="P26" s="55">
        <f t="shared" si="24"/>
        <v>0</v>
      </c>
      <c r="Q26" s="55">
        <f t="shared" si="24"/>
        <v>0</v>
      </c>
      <c r="R26" s="55">
        <f t="shared" si="24"/>
        <v>0</v>
      </c>
      <c r="S26" s="55">
        <f t="shared" si="20"/>
        <v>0</v>
      </c>
    </row>
    <row r="27" spans="1:19" ht="11.25">
      <c r="A27" s="56" t="s">
        <v>31</v>
      </c>
      <c r="B27" s="55">
        <f aca="true" t="shared" si="25" ref="B27:R27">B68-B108</f>
        <v>0</v>
      </c>
      <c r="C27" s="55">
        <f t="shared" si="25"/>
        <v>0</v>
      </c>
      <c r="D27" s="55">
        <f t="shared" si="25"/>
        <v>0</v>
      </c>
      <c r="E27" s="55">
        <f t="shared" si="25"/>
        <v>0</v>
      </c>
      <c r="F27" s="55">
        <f t="shared" si="25"/>
        <v>0</v>
      </c>
      <c r="G27" s="55">
        <f t="shared" si="25"/>
        <v>0</v>
      </c>
      <c r="H27" s="55">
        <f t="shared" si="25"/>
        <v>0</v>
      </c>
      <c r="I27" s="55">
        <f t="shared" si="25"/>
        <v>0</v>
      </c>
      <c r="J27" s="55">
        <f t="shared" si="25"/>
        <v>0</v>
      </c>
      <c r="K27" s="55">
        <f t="shared" si="25"/>
        <v>0</v>
      </c>
      <c r="L27" s="55">
        <f t="shared" si="25"/>
        <v>0</v>
      </c>
      <c r="M27" s="55">
        <f t="shared" si="25"/>
        <v>0</v>
      </c>
      <c r="N27" s="55">
        <f t="shared" si="25"/>
        <v>0</v>
      </c>
      <c r="O27" s="55">
        <f t="shared" si="25"/>
        <v>0</v>
      </c>
      <c r="P27" s="55">
        <f t="shared" si="25"/>
        <v>0</v>
      </c>
      <c r="Q27" s="55">
        <f t="shared" si="25"/>
        <v>0</v>
      </c>
      <c r="R27" s="55">
        <f t="shared" si="25"/>
        <v>0</v>
      </c>
      <c r="S27" s="55">
        <f t="shared" si="20"/>
        <v>0</v>
      </c>
    </row>
    <row r="28" spans="1:19" ht="11.25">
      <c r="A28" s="56" t="s">
        <v>32</v>
      </c>
      <c r="B28" s="55">
        <f aca="true" t="shared" si="26" ref="B28:R28">B69-B109</f>
        <v>635</v>
      </c>
      <c r="C28" s="55">
        <f t="shared" si="26"/>
        <v>486</v>
      </c>
      <c r="D28" s="55">
        <f t="shared" si="26"/>
        <v>395</v>
      </c>
      <c r="E28" s="55">
        <f t="shared" si="26"/>
        <v>398</v>
      </c>
      <c r="F28" s="55">
        <f t="shared" si="26"/>
        <v>309</v>
      </c>
      <c r="G28" s="55">
        <f t="shared" si="26"/>
        <v>265</v>
      </c>
      <c r="H28" s="55">
        <f t="shared" si="26"/>
        <v>230</v>
      </c>
      <c r="I28" s="55">
        <f t="shared" si="26"/>
        <v>221</v>
      </c>
      <c r="J28" s="55">
        <f t="shared" si="26"/>
        <v>266</v>
      </c>
      <c r="K28" s="55">
        <f t="shared" si="26"/>
        <v>242</v>
      </c>
      <c r="L28" s="55">
        <f t="shared" si="26"/>
        <v>249</v>
      </c>
      <c r="M28" s="55">
        <f t="shared" si="26"/>
        <v>190</v>
      </c>
      <c r="N28" s="55">
        <f t="shared" si="26"/>
        <v>215</v>
      </c>
      <c r="O28" s="55">
        <f t="shared" si="26"/>
        <v>192</v>
      </c>
      <c r="P28" s="55">
        <f t="shared" si="26"/>
        <v>107</v>
      </c>
      <c r="Q28" s="55">
        <f t="shared" si="26"/>
        <v>103</v>
      </c>
      <c r="R28" s="55">
        <f t="shared" si="26"/>
        <v>167</v>
      </c>
      <c r="S28" s="55">
        <f t="shared" si="20"/>
        <v>164</v>
      </c>
    </row>
    <row r="29" spans="1:19" ht="11.25">
      <c r="A29" s="56" t="s">
        <v>33</v>
      </c>
      <c r="B29" s="55">
        <f aca="true" t="shared" si="27" ref="B29:R29">B70-B110</f>
        <v>1</v>
      </c>
      <c r="C29" s="55">
        <f t="shared" si="27"/>
        <v>0</v>
      </c>
      <c r="D29" s="55">
        <f t="shared" si="27"/>
        <v>-25</v>
      </c>
      <c r="E29" s="55">
        <f t="shared" si="27"/>
        <v>0</v>
      </c>
      <c r="F29" s="55">
        <f t="shared" si="27"/>
        <v>7</v>
      </c>
      <c r="G29" s="55">
        <f t="shared" si="27"/>
        <v>0</v>
      </c>
      <c r="H29" s="55">
        <f t="shared" si="27"/>
        <v>0</v>
      </c>
      <c r="I29" s="55">
        <f t="shared" si="27"/>
        <v>0</v>
      </c>
      <c r="J29" s="55">
        <f t="shared" si="27"/>
        <v>0</v>
      </c>
      <c r="K29" s="55">
        <f t="shared" si="27"/>
        <v>0</v>
      </c>
      <c r="L29" s="55">
        <f t="shared" si="27"/>
        <v>0</v>
      </c>
      <c r="M29" s="55">
        <f t="shared" si="27"/>
        <v>0</v>
      </c>
      <c r="N29" s="55">
        <f t="shared" si="27"/>
        <v>0</v>
      </c>
      <c r="O29" s="55">
        <f t="shared" si="27"/>
        <v>0</v>
      </c>
      <c r="P29" s="55">
        <f t="shared" si="27"/>
        <v>0</v>
      </c>
      <c r="Q29" s="55">
        <f t="shared" si="27"/>
        <v>0</v>
      </c>
      <c r="R29" s="55">
        <f t="shared" si="27"/>
        <v>0</v>
      </c>
      <c r="S29" s="55">
        <f t="shared" si="20"/>
        <v>0</v>
      </c>
    </row>
    <row r="30" spans="1:19" ht="11.25">
      <c r="A30" s="56" t="s">
        <v>34</v>
      </c>
      <c r="B30" s="55">
        <f aca="true" t="shared" si="28" ref="B30:R30">B71-B111</f>
        <v>527</v>
      </c>
      <c r="C30" s="55">
        <f t="shared" si="28"/>
        <v>424</v>
      </c>
      <c r="D30" s="55">
        <f t="shared" si="28"/>
        <v>492</v>
      </c>
      <c r="E30" s="55">
        <f t="shared" si="28"/>
        <v>565</v>
      </c>
      <c r="F30" s="55">
        <f t="shared" si="28"/>
        <v>353</v>
      </c>
      <c r="G30" s="55">
        <f t="shared" si="28"/>
        <v>58</v>
      </c>
      <c r="H30" s="55">
        <f t="shared" si="28"/>
        <v>35</v>
      </c>
      <c r="I30" s="55">
        <f t="shared" si="28"/>
        <v>43</v>
      </c>
      <c r="J30" s="55">
        <f t="shared" si="28"/>
        <v>50</v>
      </c>
      <c r="K30" s="55">
        <f t="shared" si="28"/>
        <v>22</v>
      </c>
      <c r="L30" s="55">
        <f t="shared" si="28"/>
        <v>35</v>
      </c>
      <c r="M30" s="55">
        <f t="shared" si="28"/>
        <v>22</v>
      </c>
      <c r="N30" s="55">
        <f t="shared" si="28"/>
        <v>35</v>
      </c>
      <c r="O30" s="55">
        <f t="shared" si="28"/>
        <v>58</v>
      </c>
      <c r="P30" s="55">
        <f t="shared" si="28"/>
        <v>55</v>
      </c>
      <c r="Q30" s="55">
        <f t="shared" si="28"/>
        <v>66</v>
      </c>
      <c r="R30" s="55">
        <f t="shared" si="28"/>
        <v>16</v>
      </c>
      <c r="S30" s="55">
        <f t="shared" si="20"/>
        <v>28</v>
      </c>
    </row>
    <row r="31" spans="1:19" ht="11.25">
      <c r="A31" s="56" t="s">
        <v>35</v>
      </c>
      <c r="B31" s="55">
        <f aca="true" t="shared" si="29" ref="B31:R31">B72-B112</f>
        <v>2070</v>
      </c>
      <c r="C31" s="55">
        <f t="shared" si="29"/>
        <v>2282</v>
      </c>
      <c r="D31" s="55">
        <f t="shared" si="29"/>
        <v>2722</v>
      </c>
      <c r="E31" s="55">
        <f t="shared" si="29"/>
        <v>1623</v>
      </c>
      <c r="F31" s="55">
        <f t="shared" si="29"/>
        <v>1463</v>
      </c>
      <c r="G31" s="55">
        <f t="shared" si="29"/>
        <v>1552</v>
      </c>
      <c r="H31" s="55">
        <f t="shared" si="29"/>
        <v>1556</v>
      </c>
      <c r="I31" s="55">
        <f t="shared" si="29"/>
        <v>1486</v>
      </c>
      <c r="J31" s="55">
        <f t="shared" si="29"/>
        <v>1624</v>
      </c>
      <c r="K31" s="55">
        <f t="shared" si="29"/>
        <v>2902</v>
      </c>
      <c r="L31" s="55">
        <f t="shared" si="29"/>
        <v>2694</v>
      </c>
      <c r="M31" s="55">
        <f t="shared" si="29"/>
        <v>2422</v>
      </c>
      <c r="N31" s="55">
        <f t="shared" si="29"/>
        <v>2651</v>
      </c>
      <c r="O31" s="55">
        <f t="shared" si="29"/>
        <v>2734</v>
      </c>
      <c r="P31" s="55">
        <f t="shared" si="29"/>
        <v>2649</v>
      </c>
      <c r="Q31" s="55">
        <f t="shared" si="29"/>
        <v>2930</v>
      </c>
      <c r="R31" s="55">
        <f t="shared" si="29"/>
        <v>3853</v>
      </c>
      <c r="S31" s="55">
        <f t="shared" si="20"/>
        <v>3859</v>
      </c>
    </row>
    <row r="32" spans="1:19" ht="11.25">
      <c r="A32" s="56" t="s">
        <v>36</v>
      </c>
      <c r="B32" s="55">
        <f aca="true" t="shared" si="30" ref="B32:R32">B73-B113</f>
        <v>0</v>
      </c>
      <c r="C32" s="55">
        <f t="shared" si="30"/>
        <v>0</v>
      </c>
      <c r="D32" s="55">
        <f t="shared" si="30"/>
        <v>0</v>
      </c>
      <c r="E32" s="55">
        <f t="shared" si="30"/>
        <v>0</v>
      </c>
      <c r="F32" s="55">
        <f t="shared" si="30"/>
        <v>0</v>
      </c>
      <c r="G32" s="55">
        <f t="shared" si="30"/>
        <v>0</v>
      </c>
      <c r="H32" s="55">
        <f t="shared" si="30"/>
        <v>0</v>
      </c>
      <c r="I32" s="55">
        <f t="shared" si="30"/>
        <v>0</v>
      </c>
      <c r="J32" s="55">
        <f t="shared" si="30"/>
        <v>0</v>
      </c>
      <c r="K32" s="55">
        <f t="shared" si="30"/>
        <v>0</v>
      </c>
      <c r="L32" s="55">
        <f t="shared" si="30"/>
        <v>0</v>
      </c>
      <c r="M32" s="55">
        <f t="shared" si="30"/>
        <v>0</v>
      </c>
      <c r="N32" s="55">
        <f t="shared" si="30"/>
        <v>0</v>
      </c>
      <c r="O32" s="55">
        <f t="shared" si="30"/>
        <v>0</v>
      </c>
      <c r="P32" s="55">
        <f t="shared" si="30"/>
        <v>0</v>
      </c>
      <c r="Q32" s="55">
        <f t="shared" si="30"/>
        <v>0</v>
      </c>
      <c r="R32" s="55">
        <f t="shared" si="30"/>
        <v>0</v>
      </c>
      <c r="S32" s="55">
        <f t="shared" si="20"/>
        <v>0</v>
      </c>
    </row>
    <row r="33" spans="1:19" ht="11.25">
      <c r="A33" s="56" t="s">
        <v>37</v>
      </c>
      <c r="B33" s="55">
        <f aca="true" t="shared" si="31" ref="B33:R33">B74-B114</f>
        <v>0</v>
      </c>
      <c r="C33" s="55">
        <f t="shared" si="31"/>
        <v>0</v>
      </c>
      <c r="D33" s="55">
        <f t="shared" si="31"/>
        <v>0</v>
      </c>
      <c r="E33" s="55">
        <f t="shared" si="31"/>
        <v>0</v>
      </c>
      <c r="F33" s="55">
        <f t="shared" si="31"/>
        <v>0</v>
      </c>
      <c r="G33" s="55">
        <f t="shared" si="31"/>
        <v>0</v>
      </c>
      <c r="H33" s="55">
        <f t="shared" si="31"/>
        <v>0</v>
      </c>
      <c r="I33" s="55">
        <f t="shared" si="31"/>
        <v>0</v>
      </c>
      <c r="J33" s="55">
        <f t="shared" si="31"/>
        <v>0</v>
      </c>
      <c r="K33" s="55">
        <f t="shared" si="31"/>
        <v>0</v>
      </c>
      <c r="L33" s="55">
        <f t="shared" si="31"/>
        <v>0</v>
      </c>
      <c r="M33" s="55">
        <f t="shared" si="31"/>
        <v>0</v>
      </c>
      <c r="N33" s="55">
        <f t="shared" si="31"/>
        <v>0</v>
      </c>
      <c r="O33" s="55">
        <f t="shared" si="31"/>
        <v>0</v>
      </c>
      <c r="P33" s="55">
        <f t="shared" si="31"/>
        <v>0</v>
      </c>
      <c r="Q33" s="55">
        <f t="shared" si="31"/>
        <v>0</v>
      </c>
      <c r="R33" s="55">
        <f t="shared" si="31"/>
        <v>0</v>
      </c>
      <c r="S33" s="55">
        <f t="shared" si="20"/>
        <v>0</v>
      </c>
    </row>
    <row r="34" spans="1:19" ht="11.25">
      <c r="A34" s="56" t="s">
        <v>38</v>
      </c>
      <c r="B34" s="55">
        <f aca="true" t="shared" si="32" ref="B34:R34">B75-B115</f>
        <v>0</v>
      </c>
      <c r="C34" s="55">
        <f t="shared" si="32"/>
        <v>0</v>
      </c>
      <c r="D34" s="55">
        <f t="shared" si="32"/>
        <v>0</v>
      </c>
      <c r="E34" s="55">
        <f t="shared" si="32"/>
        <v>8</v>
      </c>
      <c r="F34" s="55">
        <f t="shared" si="32"/>
        <v>143</v>
      </c>
      <c r="G34" s="55">
        <f t="shared" si="32"/>
        <v>956</v>
      </c>
      <c r="H34" s="55">
        <f t="shared" si="32"/>
        <v>285</v>
      </c>
      <c r="I34" s="55">
        <f t="shared" si="32"/>
        <v>1163</v>
      </c>
      <c r="J34" s="55">
        <f t="shared" si="32"/>
        <v>583</v>
      </c>
      <c r="K34" s="55">
        <f t="shared" si="32"/>
        <v>433</v>
      </c>
      <c r="L34" s="55">
        <f t="shared" si="32"/>
        <v>3350</v>
      </c>
      <c r="M34" s="55">
        <f t="shared" si="32"/>
        <v>609</v>
      </c>
      <c r="N34" s="55">
        <f t="shared" si="32"/>
        <v>422</v>
      </c>
      <c r="O34" s="55">
        <f t="shared" si="32"/>
        <v>604</v>
      </c>
      <c r="P34" s="55">
        <f t="shared" si="32"/>
        <v>510</v>
      </c>
      <c r="Q34" s="55">
        <f t="shared" si="32"/>
        <v>776</v>
      </c>
      <c r="R34" s="55">
        <f t="shared" si="32"/>
        <v>375</v>
      </c>
      <c r="S34" s="55">
        <f t="shared" si="20"/>
        <v>1118</v>
      </c>
    </row>
    <row r="35" spans="1:19" ht="11.25">
      <c r="A35" s="56" t="s">
        <v>39</v>
      </c>
      <c r="B35" s="55">
        <f aca="true" t="shared" si="33" ref="B35:R35">B76-B116</f>
        <v>1187</v>
      </c>
      <c r="C35" s="55">
        <f t="shared" si="33"/>
        <v>1336</v>
      </c>
      <c r="D35" s="55">
        <f t="shared" si="33"/>
        <v>1362</v>
      </c>
      <c r="E35" s="55">
        <f t="shared" si="33"/>
        <v>838</v>
      </c>
      <c r="F35" s="55">
        <f t="shared" si="33"/>
        <v>883</v>
      </c>
      <c r="G35" s="55">
        <f t="shared" si="33"/>
        <v>785</v>
      </c>
      <c r="H35" s="55">
        <f t="shared" si="33"/>
        <v>1250</v>
      </c>
      <c r="I35" s="55">
        <f t="shared" si="33"/>
        <v>1099</v>
      </c>
      <c r="J35" s="55">
        <f t="shared" si="33"/>
        <v>1166</v>
      </c>
      <c r="K35" s="55">
        <f t="shared" si="33"/>
        <v>1018</v>
      </c>
      <c r="L35" s="55">
        <f t="shared" si="33"/>
        <v>1396</v>
      </c>
      <c r="M35" s="55">
        <f t="shared" si="33"/>
        <v>1365</v>
      </c>
      <c r="N35" s="55">
        <f t="shared" si="33"/>
        <v>1710</v>
      </c>
      <c r="O35" s="55">
        <f t="shared" si="33"/>
        <v>2046</v>
      </c>
      <c r="P35" s="55">
        <f t="shared" si="33"/>
        <v>1720</v>
      </c>
      <c r="Q35" s="55">
        <f t="shared" si="33"/>
        <v>1860</v>
      </c>
      <c r="R35" s="55">
        <f t="shared" si="33"/>
        <v>1924</v>
      </c>
      <c r="S35" s="55">
        <f t="shared" si="20"/>
        <v>1487</v>
      </c>
    </row>
    <row r="37" spans="1:19" s="68" customFormat="1" ht="12" thickBot="1">
      <c r="A37" s="65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</row>
    <row r="38" s="69" customFormat="1" ht="11.25">
      <c r="A38" s="58" t="s">
        <v>146</v>
      </c>
    </row>
    <row r="39" ht="11.25">
      <c r="A39" s="4" t="s">
        <v>0</v>
      </c>
    </row>
    <row r="40" spans="2:3" ht="11.25">
      <c r="B40" s="70" t="s">
        <v>2</v>
      </c>
      <c r="C40" s="6" t="s">
        <v>3</v>
      </c>
    </row>
    <row r="41" spans="2:3" ht="11.25">
      <c r="B41" s="70" t="s">
        <v>1</v>
      </c>
      <c r="C41" s="6" t="s">
        <v>147</v>
      </c>
    </row>
    <row r="42" spans="2:3" ht="11.25">
      <c r="B42" s="70" t="s">
        <v>4</v>
      </c>
      <c r="C42" s="6" t="s">
        <v>5</v>
      </c>
    </row>
    <row r="43" spans="1:19" ht="11.2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3"/>
    </row>
    <row r="44" spans="1:19" ht="12.75">
      <c r="A44" s="165" t="s">
        <v>6</v>
      </c>
      <c r="B44" s="164" t="s">
        <v>101</v>
      </c>
      <c r="C44" s="164" t="s">
        <v>102</v>
      </c>
      <c r="D44" s="164" t="s">
        <v>103</v>
      </c>
      <c r="E44" s="164" t="s">
        <v>104</v>
      </c>
      <c r="F44" s="164" t="s">
        <v>105</v>
      </c>
      <c r="G44" s="164" t="s">
        <v>106</v>
      </c>
      <c r="H44" s="164" t="s">
        <v>107</v>
      </c>
      <c r="I44" s="164" t="s">
        <v>108</v>
      </c>
      <c r="J44" s="164" t="s">
        <v>109</v>
      </c>
      <c r="K44" s="164" t="s">
        <v>110</v>
      </c>
      <c r="L44" s="164" t="s">
        <v>111</v>
      </c>
      <c r="M44" s="164" t="s">
        <v>112</v>
      </c>
      <c r="N44" s="164" t="s">
        <v>113</v>
      </c>
      <c r="O44" s="164" t="s">
        <v>114</v>
      </c>
      <c r="P44" s="164" t="s">
        <v>115</v>
      </c>
      <c r="Q44" s="164" t="s">
        <v>148</v>
      </c>
      <c r="R44" s="164" t="s">
        <v>228</v>
      </c>
      <c r="S44" s="164" t="s">
        <v>323</v>
      </c>
    </row>
    <row r="45" spans="1:19" ht="12.75">
      <c r="A45" s="166" t="s">
        <v>8</v>
      </c>
      <c r="B45" s="3">
        <f>'Data eurostat_2009'!B53</f>
        <v>307654</v>
      </c>
      <c r="C45" s="12">
        <f>'Data eurostat_2009'!C53</f>
        <v>314791</v>
      </c>
      <c r="D45" s="12">
        <f>'Data eurostat_2009'!D53</f>
        <v>333516</v>
      </c>
      <c r="E45" s="12">
        <f>'Data eurostat_2009'!E53</f>
        <v>337061</v>
      </c>
      <c r="F45" s="12">
        <f>'Data eurostat_2009'!F53</f>
        <v>344662</v>
      </c>
      <c r="G45" s="12">
        <f>'Data eurostat_2009'!G53</f>
        <v>345968</v>
      </c>
      <c r="H45" s="12">
        <f>'Data eurostat_2009'!H53</f>
        <v>346190</v>
      </c>
      <c r="I45" s="12">
        <f>'Data eurostat_2009'!I53</f>
        <v>354034</v>
      </c>
      <c r="J45" s="12">
        <f>'Data eurostat_2009'!J53</f>
        <v>368983</v>
      </c>
      <c r="K45" s="12">
        <f>'Data eurostat_2009'!K53</f>
        <v>369124</v>
      </c>
      <c r="L45" s="12">
        <f>'Data eurostat_2009'!L53</f>
        <v>381937</v>
      </c>
      <c r="M45" s="12">
        <f>'Data eurostat_2009'!M53</f>
        <v>402051</v>
      </c>
      <c r="N45" s="12">
        <f>'Data eurostat_2009'!N53</f>
        <v>347929</v>
      </c>
      <c r="O45" s="12">
        <f>'Data eurostat_2009'!O53</f>
        <v>338307</v>
      </c>
      <c r="P45" s="12">
        <f>'Data eurostat_2009'!P53</f>
        <v>357147</v>
      </c>
      <c r="Q45" s="12">
        <f>'Data eurostat_2009'!Q53</f>
        <v>341388</v>
      </c>
      <c r="R45" s="12">
        <f>'Data eurostat_2009'!R53</f>
        <v>344614</v>
      </c>
      <c r="S45" s="8">
        <f>'Data eurostat_2009'!S53</f>
        <v>343768</v>
      </c>
    </row>
    <row r="46" spans="1:19" ht="12.75">
      <c r="A46" s="167" t="s">
        <v>9</v>
      </c>
      <c r="B46" s="168">
        <f>'Data eurostat_2009'!B54</f>
        <v>900</v>
      </c>
      <c r="C46" s="168">
        <f>'Data eurostat_2009'!C54</f>
        <v>979</v>
      </c>
      <c r="D46" s="168">
        <f>'Data eurostat_2009'!D54</f>
        <v>1156</v>
      </c>
      <c r="E46" s="168">
        <f>'Data eurostat_2009'!E54</f>
        <v>1020</v>
      </c>
      <c r="F46" s="168">
        <f>'Data eurostat_2009'!F54</f>
        <v>1184</v>
      </c>
      <c r="G46" s="168">
        <f>'Data eurostat_2009'!G54</f>
        <v>1230</v>
      </c>
      <c r="H46" s="168">
        <f>'Data eurostat_2009'!H54</f>
        <v>1200</v>
      </c>
      <c r="I46" s="168">
        <f>'Data eurostat_2009'!I54</f>
        <v>1277</v>
      </c>
      <c r="J46" s="168">
        <f>'Data eurostat_2009'!J54</f>
        <v>1497</v>
      </c>
      <c r="K46" s="168">
        <f>'Data eurostat_2009'!K54</f>
        <v>1489</v>
      </c>
      <c r="L46" s="168">
        <f>'Data eurostat_2009'!L54</f>
        <v>1699</v>
      </c>
      <c r="M46" s="168">
        <f>'Data eurostat_2009'!M54</f>
        <v>1648</v>
      </c>
      <c r="N46" s="168">
        <f>'Data eurostat_2009'!N54</f>
        <v>1488</v>
      </c>
      <c r="O46" s="168">
        <f>'Data eurostat_2009'!O54</f>
        <v>1316</v>
      </c>
      <c r="P46" s="168">
        <f>'Data eurostat_2009'!P54</f>
        <v>1607</v>
      </c>
      <c r="Q46" s="168">
        <f>'Data eurostat_2009'!Q54</f>
        <v>1604</v>
      </c>
      <c r="R46" s="168">
        <f>'Data eurostat_2009'!R54</f>
        <v>1628</v>
      </c>
      <c r="S46" s="168">
        <f>'Data eurostat_2009'!S54</f>
        <v>1683</v>
      </c>
    </row>
    <row r="47" spans="1:19" ht="12.75">
      <c r="A47" s="167" t="s">
        <v>10</v>
      </c>
      <c r="B47" s="168">
        <f>'Data eurostat_2009'!B55</f>
        <v>1878</v>
      </c>
      <c r="C47" s="168">
        <f>'Data eurostat_2009'!C55</f>
        <v>2441</v>
      </c>
      <c r="D47" s="168">
        <f>'Data eurostat_2009'!D55</f>
        <v>2063</v>
      </c>
      <c r="E47" s="168">
        <f>'Data eurostat_2009'!E55</f>
        <v>1942</v>
      </c>
      <c r="F47" s="168">
        <f>'Data eurostat_2009'!F55</f>
        <v>1468</v>
      </c>
      <c r="G47" s="168">
        <f>'Data eurostat_2009'!G55</f>
        <v>2314</v>
      </c>
      <c r="H47" s="168">
        <f>'Data eurostat_2009'!H55</f>
        <v>2919</v>
      </c>
      <c r="I47" s="168">
        <f>'Data eurostat_2009'!I55</f>
        <v>2936</v>
      </c>
      <c r="J47" s="168">
        <f>'Data eurostat_2009'!J55</f>
        <v>3325</v>
      </c>
      <c r="K47" s="168">
        <f>'Data eurostat_2009'!K55</f>
        <v>2982</v>
      </c>
      <c r="L47" s="168">
        <f>'Data eurostat_2009'!L55</f>
        <v>2951</v>
      </c>
      <c r="M47" s="168">
        <f>'Data eurostat_2009'!M55</f>
        <v>2171</v>
      </c>
      <c r="N47" s="168">
        <f>'Data eurostat_2009'!N55</f>
        <v>2704</v>
      </c>
      <c r="O47" s="168">
        <f>'Data eurostat_2009'!O55</f>
        <v>3301</v>
      </c>
      <c r="P47" s="168">
        <f>'Data eurostat_2009'!P55</f>
        <v>3363</v>
      </c>
      <c r="Q47" s="168">
        <f>'Data eurostat_2009'!Q55</f>
        <v>4730</v>
      </c>
      <c r="R47" s="168">
        <f>'Data eurostat_2009'!R55</f>
        <v>4579</v>
      </c>
      <c r="S47" s="168">
        <f>'Data eurostat_2009'!S55</f>
        <v>3234</v>
      </c>
    </row>
    <row r="48" spans="1:19" ht="12.75">
      <c r="A48" s="167" t="s">
        <v>11</v>
      </c>
      <c r="B48" s="168">
        <f>'Data eurostat_2009'!B56</f>
        <v>1449</v>
      </c>
      <c r="C48" s="168">
        <f>'Data eurostat_2009'!C56</f>
        <v>1319</v>
      </c>
      <c r="D48" s="168">
        <f>'Data eurostat_2009'!D56</f>
        <v>1638</v>
      </c>
      <c r="E48" s="168">
        <f>'Data eurostat_2009'!E56</f>
        <v>1596</v>
      </c>
      <c r="F48" s="168">
        <f>'Data eurostat_2009'!F56</f>
        <v>1776</v>
      </c>
      <c r="G48" s="168">
        <f>'Data eurostat_2009'!G56</f>
        <v>2274</v>
      </c>
      <c r="H48" s="168">
        <f>'Data eurostat_2009'!H56</f>
        <v>2403</v>
      </c>
      <c r="I48" s="168">
        <f>'Data eurostat_2009'!I56</f>
        <v>2080</v>
      </c>
      <c r="J48" s="168">
        <f>'Data eurostat_2009'!J56</f>
        <v>1884</v>
      </c>
      <c r="K48" s="168">
        <f>'Data eurostat_2009'!K56</f>
        <v>2216</v>
      </c>
      <c r="L48" s="168">
        <f>'Data eurostat_2009'!L56</f>
        <v>2313</v>
      </c>
      <c r="M48" s="168">
        <f>'Data eurostat_2009'!M56</f>
        <v>2467</v>
      </c>
      <c r="N48" s="168">
        <f>'Data eurostat_2009'!N56</f>
        <v>2845</v>
      </c>
      <c r="O48" s="168">
        <f>'Data eurostat_2009'!O56</f>
        <v>1794</v>
      </c>
      <c r="P48" s="168">
        <f>'Data eurostat_2009'!P56</f>
        <v>2562</v>
      </c>
      <c r="Q48" s="168">
        <f>'Data eurostat_2009'!Q56</f>
        <v>3027</v>
      </c>
      <c r="R48" s="168">
        <f>'Data eurostat_2009'!R56</f>
        <v>3257</v>
      </c>
      <c r="S48" s="168">
        <f>'Data eurostat_2009'!S56</f>
        <v>2523</v>
      </c>
    </row>
    <row r="49" spans="1:19" ht="12.75">
      <c r="A49" s="167" t="s">
        <v>12</v>
      </c>
      <c r="B49" s="168">
        <f>'Data eurostat_2009'!B57</f>
        <v>28</v>
      </c>
      <c r="C49" s="168">
        <f>'Data eurostat_2009'!C57</f>
        <v>25</v>
      </c>
      <c r="D49" s="168">
        <f>'Data eurostat_2009'!D57</f>
        <v>28</v>
      </c>
      <c r="E49" s="168">
        <f>'Data eurostat_2009'!E57</f>
        <v>28</v>
      </c>
      <c r="F49" s="168">
        <f>'Data eurostat_2009'!F57</f>
        <v>33</v>
      </c>
      <c r="G49" s="168">
        <f>'Data eurostat_2009'!G57</f>
        <v>30</v>
      </c>
      <c r="H49" s="168">
        <f>'Data eurostat_2009'!H57</f>
        <v>19</v>
      </c>
      <c r="I49" s="168">
        <f>'Data eurostat_2009'!I57</f>
        <v>19</v>
      </c>
      <c r="J49" s="168">
        <f>'Data eurostat_2009'!J57</f>
        <v>27</v>
      </c>
      <c r="K49" s="168">
        <f>'Data eurostat_2009'!K57</f>
        <v>30</v>
      </c>
      <c r="L49" s="168">
        <f>'Data eurostat_2009'!L57</f>
        <v>30</v>
      </c>
      <c r="M49" s="168">
        <f>'Data eurostat_2009'!M57</f>
        <v>28</v>
      </c>
      <c r="N49" s="168">
        <f>'Data eurostat_2009'!N57</f>
        <v>32</v>
      </c>
      <c r="O49" s="168">
        <f>'Data eurostat_2009'!O57</f>
        <v>21</v>
      </c>
      <c r="P49" s="168">
        <f>'Data eurostat_2009'!P57</f>
        <v>26</v>
      </c>
      <c r="Q49" s="168">
        <f>'Data eurostat_2009'!Q57</f>
        <v>22</v>
      </c>
      <c r="R49" s="168">
        <f>'Data eurostat_2009'!R57</f>
        <v>23</v>
      </c>
      <c r="S49" s="168">
        <f>'Data eurostat_2009'!S57</f>
        <v>28</v>
      </c>
    </row>
    <row r="50" spans="1:19" ht="12.75">
      <c r="A50" s="167" t="s">
        <v>13</v>
      </c>
      <c r="B50" s="168">
        <f>'Data eurostat_2009'!B58</f>
        <v>19720</v>
      </c>
      <c r="C50" s="168">
        <f>'Data eurostat_2009'!C58</f>
        <v>18460</v>
      </c>
      <c r="D50" s="168">
        <f>'Data eurostat_2009'!D58</f>
        <v>21115</v>
      </c>
      <c r="E50" s="168">
        <f>'Data eurostat_2009'!E58</f>
        <v>21465</v>
      </c>
      <c r="F50" s="168">
        <f>'Data eurostat_2009'!F58</f>
        <v>22461</v>
      </c>
      <c r="G50" s="168">
        <f>'Data eurostat_2009'!G58</f>
        <v>24217</v>
      </c>
      <c r="H50" s="168">
        <f>'Data eurostat_2009'!H58</f>
        <v>24683</v>
      </c>
      <c r="I50" s="168">
        <f>'Data eurostat_2009'!I58</f>
        <v>20934</v>
      </c>
      <c r="J50" s="168">
        <f>'Data eurostat_2009'!J58</f>
        <v>21590</v>
      </c>
      <c r="K50" s="168">
        <f>'Data eurostat_2009'!K58</f>
        <v>23613</v>
      </c>
      <c r="L50" s="168">
        <f>'Data eurostat_2009'!L58</f>
        <v>25962</v>
      </c>
      <c r="M50" s="168">
        <f>'Data eurostat_2009'!M58</f>
        <v>27253</v>
      </c>
      <c r="N50" s="168">
        <f>'Data eurostat_2009'!N58</f>
        <v>27864</v>
      </c>
      <c r="O50" s="168">
        <f>'Data eurostat_2009'!O58</f>
        <v>24440</v>
      </c>
      <c r="P50" s="168">
        <f>'Data eurostat_2009'!P58</f>
        <v>27874</v>
      </c>
      <c r="Q50" s="168">
        <f>'Data eurostat_2009'!Q58</f>
        <v>26717</v>
      </c>
      <c r="R50" s="168">
        <f>'Data eurostat_2009'!R58</f>
        <v>27304</v>
      </c>
      <c r="S50" s="168">
        <f>'Data eurostat_2009'!S58</f>
        <v>28458</v>
      </c>
    </row>
    <row r="51" spans="1:19" ht="12.75">
      <c r="A51" s="167" t="s">
        <v>14</v>
      </c>
      <c r="B51" s="168">
        <f>'Data eurostat_2009'!B59</f>
        <v>0</v>
      </c>
      <c r="C51" s="168">
        <f>'Data eurostat_2009'!C59</f>
        <v>0</v>
      </c>
      <c r="D51" s="168">
        <f>'Data eurostat_2009'!D59</f>
        <v>1</v>
      </c>
      <c r="E51" s="168">
        <f>'Data eurostat_2009'!E59</f>
        <v>1</v>
      </c>
      <c r="F51" s="168">
        <f>'Data eurostat_2009'!F59</f>
        <v>3</v>
      </c>
      <c r="G51" s="168">
        <f>'Data eurostat_2009'!G59</f>
        <v>2</v>
      </c>
      <c r="H51" s="168">
        <f>'Data eurostat_2009'!H59</f>
        <v>2</v>
      </c>
      <c r="I51" s="168">
        <f>'Data eurostat_2009'!I59</f>
        <v>3</v>
      </c>
      <c r="J51" s="168">
        <f>'Data eurostat_2009'!J59</f>
        <v>4</v>
      </c>
      <c r="K51" s="168">
        <f>'Data eurostat_2009'!K59</f>
        <v>4</v>
      </c>
      <c r="L51" s="168">
        <f>'Data eurostat_2009'!L59</f>
        <v>5</v>
      </c>
      <c r="M51" s="168">
        <f>'Data eurostat_2009'!M59</f>
        <v>7</v>
      </c>
      <c r="N51" s="168">
        <f>'Data eurostat_2009'!N59</f>
        <v>6</v>
      </c>
      <c r="O51" s="168">
        <f>'Data eurostat_2009'!O59</f>
        <v>13</v>
      </c>
      <c r="P51" s="168">
        <f>'Data eurostat_2009'!P59</f>
        <v>22</v>
      </c>
      <c r="Q51" s="168">
        <f>'Data eurostat_2009'!Q59</f>
        <v>22</v>
      </c>
      <c r="R51" s="168">
        <f>'Data eurostat_2009'!R59</f>
        <v>13</v>
      </c>
      <c r="S51" s="168">
        <f>'Data eurostat_2009'!S59</f>
        <v>21</v>
      </c>
    </row>
    <row r="52" spans="1:19" ht="12.75">
      <c r="A52" s="167" t="s">
        <v>15</v>
      </c>
      <c r="B52" s="168">
        <f>'Data eurostat_2009'!B60</f>
        <v>983</v>
      </c>
      <c r="C52" s="168">
        <f>'Data eurostat_2009'!C60</f>
        <v>964</v>
      </c>
      <c r="D52" s="168">
        <f>'Data eurostat_2009'!D60</f>
        <v>1050</v>
      </c>
      <c r="E52" s="168">
        <f>'Data eurostat_2009'!E60</f>
        <v>1012</v>
      </c>
      <c r="F52" s="168">
        <f>'Data eurostat_2009'!F60</f>
        <v>1198</v>
      </c>
      <c r="G52" s="168">
        <f>'Data eurostat_2009'!G60</f>
        <v>968</v>
      </c>
      <c r="H52" s="168">
        <f>'Data eurostat_2009'!H60</f>
        <v>982</v>
      </c>
      <c r="I52" s="168">
        <f>'Data eurostat_2009'!I60</f>
        <v>942</v>
      </c>
      <c r="J52" s="168">
        <f>'Data eurostat_2009'!J60</f>
        <v>1189</v>
      </c>
      <c r="K52" s="168">
        <f>'Data eurostat_2009'!K60</f>
        <v>1090</v>
      </c>
      <c r="L52" s="168">
        <f>'Data eurostat_2009'!L60</f>
        <v>1150</v>
      </c>
      <c r="M52" s="168">
        <f>'Data eurostat_2009'!M60</f>
        <v>920</v>
      </c>
      <c r="N52" s="168">
        <f>'Data eurostat_2009'!N60</f>
        <v>1264</v>
      </c>
      <c r="O52" s="168">
        <f>'Data eurostat_2009'!O60</f>
        <v>956</v>
      </c>
      <c r="P52" s="168">
        <f>'Data eurostat_2009'!P60</f>
        <v>984</v>
      </c>
      <c r="Q52" s="168">
        <f>'Data eurostat_2009'!Q60</f>
        <v>975</v>
      </c>
      <c r="R52" s="168">
        <f>'Data eurostat_2009'!R60</f>
        <v>1088</v>
      </c>
      <c r="S52" s="168">
        <f>'Data eurostat_2009'!S60</f>
        <v>1016</v>
      </c>
    </row>
    <row r="53" spans="1:19" ht="12.75">
      <c r="A53" s="167" t="s">
        <v>16</v>
      </c>
      <c r="B53" s="168">
        <f>'Data eurostat_2009'!B61</f>
        <v>2000</v>
      </c>
      <c r="C53" s="168">
        <f>'Data eurostat_2009'!C61</f>
        <v>3171</v>
      </c>
      <c r="D53" s="168">
        <f>'Data eurostat_2009'!D61</f>
        <v>2389</v>
      </c>
      <c r="E53" s="168">
        <f>'Data eurostat_2009'!E61</f>
        <v>2541</v>
      </c>
      <c r="F53" s="168">
        <f>'Data eurostat_2009'!F61</f>
        <v>2842</v>
      </c>
      <c r="G53" s="168">
        <f>'Data eurostat_2009'!G61</f>
        <v>3782</v>
      </c>
      <c r="H53" s="168">
        <f>'Data eurostat_2009'!H61</f>
        <v>4504</v>
      </c>
      <c r="I53" s="168">
        <f>'Data eurostat_2009'!I61</f>
        <v>4096</v>
      </c>
      <c r="J53" s="168">
        <f>'Data eurostat_2009'!J61</f>
        <v>3866</v>
      </c>
      <c r="K53" s="168">
        <f>'Data eurostat_2009'!K61</f>
        <v>5058</v>
      </c>
      <c r="L53" s="168">
        <f>'Data eurostat_2009'!L61</f>
        <v>4111</v>
      </c>
      <c r="M53" s="168">
        <f>'Data eurostat_2009'!M61</f>
        <v>2725</v>
      </c>
      <c r="N53" s="168">
        <f>'Data eurostat_2009'!N61</f>
        <v>3463</v>
      </c>
      <c r="O53" s="168">
        <f>'Data eurostat_2009'!O61</f>
        <v>5332</v>
      </c>
      <c r="P53" s="168">
        <f>'Data eurostat_2009'!P61</f>
        <v>5205</v>
      </c>
      <c r="Q53" s="168">
        <f>'Data eurostat_2009'!Q61</f>
        <v>5610</v>
      </c>
      <c r="R53" s="168">
        <f>'Data eurostat_2009'!R61</f>
        <v>6475</v>
      </c>
      <c r="S53" s="168">
        <f>'Data eurostat_2009'!S61</f>
        <v>3376</v>
      </c>
    </row>
    <row r="54" spans="1:19" ht="12.75">
      <c r="A54" s="167" t="s">
        <v>17</v>
      </c>
      <c r="B54" s="168">
        <f>'Data eurostat_2009'!B62</f>
        <v>26180</v>
      </c>
      <c r="C54" s="168">
        <f>'Data eurostat_2009'!C62</f>
        <v>28293</v>
      </c>
      <c r="D54" s="168">
        <f>'Data eurostat_2009'!D62</f>
        <v>20934</v>
      </c>
      <c r="E54" s="168">
        <f>'Data eurostat_2009'!E62</f>
        <v>25779</v>
      </c>
      <c r="F54" s="168">
        <f>'Data eurostat_2009'!F62</f>
        <v>29182</v>
      </c>
      <c r="G54" s="168">
        <f>'Data eurostat_2009'!G62</f>
        <v>24569</v>
      </c>
      <c r="H54" s="168">
        <f>'Data eurostat_2009'!H62</f>
        <v>40874</v>
      </c>
      <c r="I54" s="168">
        <f>'Data eurostat_2009'!I62</f>
        <v>36002</v>
      </c>
      <c r="J54" s="168">
        <f>'Data eurostat_2009'!J62</f>
        <v>35806</v>
      </c>
      <c r="K54" s="168">
        <f>'Data eurostat_2009'!K62</f>
        <v>25437</v>
      </c>
      <c r="L54" s="168">
        <f>'Data eurostat_2009'!L62</f>
        <v>31807</v>
      </c>
      <c r="M54" s="168">
        <f>'Data eurostat_2009'!M62</f>
        <v>43858</v>
      </c>
      <c r="N54" s="168">
        <f>'Data eurostat_2009'!N62</f>
        <v>26388</v>
      </c>
      <c r="O54" s="168">
        <f>'Data eurostat_2009'!O62</f>
        <v>43897</v>
      </c>
      <c r="P54" s="168">
        <f>'Data eurostat_2009'!P62</f>
        <v>34439</v>
      </c>
      <c r="Q54" s="168">
        <f>'Data eurostat_2009'!Q62</f>
        <v>23023</v>
      </c>
      <c r="R54" s="168">
        <f>'Data eurostat_2009'!R62</f>
        <v>29831</v>
      </c>
      <c r="S54" s="168">
        <f>'Data eurostat_2009'!S62</f>
        <v>30807</v>
      </c>
    </row>
    <row r="55" spans="1:19" ht="12.75">
      <c r="A55" s="167" t="s">
        <v>18</v>
      </c>
      <c r="B55" s="168">
        <f>'Data eurostat_2009'!B63</f>
        <v>57902</v>
      </c>
      <c r="C55" s="168">
        <f>'Data eurostat_2009'!C63</f>
        <v>62039</v>
      </c>
      <c r="D55" s="168">
        <f>'Data eurostat_2009'!D63</f>
        <v>73085</v>
      </c>
      <c r="E55" s="168">
        <f>'Data eurostat_2009'!E63</f>
        <v>68436</v>
      </c>
      <c r="F55" s="168">
        <f>'Data eurostat_2009'!F63</f>
        <v>81578</v>
      </c>
      <c r="G55" s="168">
        <f>'Data eurostat_2009'!G63</f>
        <v>76490</v>
      </c>
      <c r="H55" s="168">
        <f>'Data eurostat_2009'!H63</f>
        <v>70773</v>
      </c>
      <c r="I55" s="168">
        <f>'Data eurostat_2009'!I63</f>
        <v>68070</v>
      </c>
      <c r="J55" s="168">
        <f>'Data eurostat_2009'!J63</f>
        <v>66627</v>
      </c>
      <c r="K55" s="168">
        <f>'Data eurostat_2009'!K63</f>
        <v>77601</v>
      </c>
      <c r="L55" s="168">
        <f>'Data eurostat_2009'!L63</f>
        <v>72390</v>
      </c>
      <c r="M55" s="168">
        <f>'Data eurostat_2009'!M63</f>
        <v>79302</v>
      </c>
      <c r="N55" s="168">
        <f>'Data eurostat_2009'!N63</f>
        <v>66454</v>
      </c>
      <c r="O55" s="168">
        <f>'Data eurostat_2009'!O63</f>
        <v>64872</v>
      </c>
      <c r="P55" s="168">
        <f>'Data eurostat_2009'!P63</f>
        <v>65588</v>
      </c>
      <c r="Q55" s="168">
        <f>'Data eurostat_2009'!Q63</f>
        <v>56991</v>
      </c>
      <c r="R55" s="168">
        <f>'Data eurostat_2009'!R63</f>
        <v>61940</v>
      </c>
      <c r="S55" s="168">
        <f>'Data eurostat_2009'!S63</f>
        <v>64181</v>
      </c>
    </row>
    <row r="56" spans="1:19" ht="12.75">
      <c r="A56" s="167" t="s">
        <v>19</v>
      </c>
      <c r="B56" s="168">
        <f>'Data eurostat_2009'!B64</f>
        <v>35080</v>
      </c>
      <c r="C56" s="168">
        <f>'Data eurostat_2009'!C64</f>
        <v>45606</v>
      </c>
      <c r="D56" s="168">
        <f>'Data eurostat_2009'!D64</f>
        <v>45786</v>
      </c>
      <c r="E56" s="168">
        <f>'Data eurostat_2009'!E64</f>
        <v>44482</v>
      </c>
      <c r="F56" s="168">
        <f>'Data eurostat_2009'!F64</f>
        <v>47731</v>
      </c>
      <c r="G56" s="168">
        <f>'Data eurostat_2009'!G64</f>
        <v>41907</v>
      </c>
      <c r="H56" s="168">
        <f>'Data eurostat_2009'!H64</f>
        <v>47072</v>
      </c>
      <c r="I56" s="168">
        <f>'Data eurostat_2009'!I64</f>
        <v>46552</v>
      </c>
      <c r="J56" s="168">
        <f>'Data eurostat_2009'!J64</f>
        <v>47365</v>
      </c>
      <c r="K56" s="168">
        <f>'Data eurostat_2009'!K64</f>
        <v>51777</v>
      </c>
      <c r="L56" s="168">
        <f>'Data eurostat_2009'!L64</f>
        <v>50900</v>
      </c>
      <c r="M56" s="168">
        <f>'Data eurostat_2009'!M64</f>
        <v>53926</v>
      </c>
      <c r="N56" s="168">
        <f>'Data eurostat_2009'!N64</f>
        <v>47262</v>
      </c>
      <c r="O56" s="168">
        <f>'Data eurostat_2009'!O64</f>
        <v>44277</v>
      </c>
      <c r="P56" s="168">
        <f>'Data eurostat_2009'!P64</f>
        <v>49908</v>
      </c>
      <c r="Q56" s="168">
        <f>'Data eurostat_2009'!Q64</f>
        <v>42927</v>
      </c>
      <c r="R56" s="168">
        <f>'Data eurostat_2009'!R64</f>
        <v>43425</v>
      </c>
      <c r="S56" s="168">
        <f>'Data eurostat_2009'!S64</f>
        <v>38482</v>
      </c>
    </row>
    <row r="57" spans="1:19" ht="12.75">
      <c r="A57" s="167" t="s">
        <v>20</v>
      </c>
      <c r="B57" s="168">
        <f>'Data eurostat_2009'!B65</f>
        <v>0</v>
      </c>
      <c r="C57" s="168">
        <f>'Data eurostat_2009'!C65</f>
        <v>0</v>
      </c>
      <c r="D57" s="168">
        <f>'Data eurostat_2009'!D65</f>
        <v>0</v>
      </c>
      <c r="E57" s="168">
        <f>'Data eurostat_2009'!E65</f>
        <v>0</v>
      </c>
      <c r="F57" s="168">
        <f>'Data eurostat_2009'!F65</f>
        <v>0</v>
      </c>
      <c r="G57" s="168">
        <f>'Data eurostat_2009'!G65</f>
        <v>0</v>
      </c>
      <c r="H57" s="168">
        <f>'Data eurostat_2009'!H65</f>
        <v>0</v>
      </c>
      <c r="I57" s="168">
        <f>'Data eurostat_2009'!I65</f>
        <v>0</v>
      </c>
      <c r="J57" s="168">
        <f>'Data eurostat_2009'!J65</f>
        <v>0</v>
      </c>
      <c r="K57" s="168">
        <f>'Data eurostat_2009'!K65</f>
        <v>0</v>
      </c>
      <c r="L57" s="168">
        <f>'Data eurostat_2009'!L65</f>
        <v>0</v>
      </c>
      <c r="M57" s="168">
        <f>'Data eurostat_2009'!M65</f>
        <v>0</v>
      </c>
      <c r="N57" s="168">
        <f>'Data eurostat_2009'!N65</f>
        <v>0</v>
      </c>
      <c r="O57" s="168">
        <f>'Data eurostat_2009'!O65</f>
        <v>0</v>
      </c>
      <c r="P57" s="168">
        <f>'Data eurostat_2009'!P65</f>
        <v>0</v>
      </c>
      <c r="Q57" s="168">
        <f>'Data eurostat_2009'!Q65</f>
        <v>0</v>
      </c>
      <c r="R57" s="168">
        <f>'Data eurostat_2009'!R65</f>
        <v>0</v>
      </c>
      <c r="S57" s="168">
        <f>'Data eurostat_2009'!S65</f>
        <v>0</v>
      </c>
    </row>
    <row r="58" spans="1:19" ht="12.75">
      <c r="A58" s="167" t="s">
        <v>21</v>
      </c>
      <c r="B58" s="168">
        <f>'Data eurostat_2009'!B66</f>
        <v>4496</v>
      </c>
      <c r="C58" s="168">
        <f>'Data eurostat_2009'!C66</f>
        <v>3275</v>
      </c>
      <c r="D58" s="168">
        <f>'Data eurostat_2009'!D66</f>
        <v>2521</v>
      </c>
      <c r="E58" s="168">
        <f>'Data eurostat_2009'!E66</f>
        <v>2875</v>
      </c>
      <c r="F58" s="168">
        <f>'Data eurostat_2009'!F66</f>
        <v>3305</v>
      </c>
      <c r="G58" s="168">
        <f>'Data eurostat_2009'!G66</f>
        <v>2937</v>
      </c>
      <c r="H58" s="168">
        <f>'Data eurostat_2009'!H66</f>
        <v>1860</v>
      </c>
      <c r="I58" s="168">
        <f>'Data eurostat_2009'!I66</f>
        <v>2953</v>
      </c>
      <c r="J58" s="168">
        <f>'Data eurostat_2009'!J66</f>
        <v>4316</v>
      </c>
      <c r="K58" s="168">
        <f>'Data eurostat_2009'!K66</f>
        <v>2757</v>
      </c>
      <c r="L58" s="168">
        <f>'Data eurostat_2009'!L66</f>
        <v>2819</v>
      </c>
      <c r="M58" s="168">
        <f>'Data eurostat_2009'!M66</f>
        <v>2833</v>
      </c>
      <c r="N58" s="168">
        <f>'Data eurostat_2009'!N66</f>
        <v>2463</v>
      </c>
      <c r="O58" s="168">
        <f>'Data eurostat_2009'!O66</f>
        <v>2266</v>
      </c>
      <c r="P58" s="168">
        <f>'Data eurostat_2009'!P66</f>
        <v>3109</v>
      </c>
      <c r="Q58" s="168">
        <f>'Data eurostat_2009'!Q66</f>
        <v>3325</v>
      </c>
      <c r="R58" s="168">
        <f>'Data eurostat_2009'!R66</f>
        <v>2698</v>
      </c>
      <c r="S58" s="168">
        <f>'Data eurostat_2009'!S66</f>
        <v>2733</v>
      </c>
    </row>
    <row r="59" spans="1:19" ht="12.75">
      <c r="A59" s="167" t="s">
        <v>22</v>
      </c>
      <c r="B59" s="168">
        <f>'Data eurostat_2009'!B67</f>
        <v>414</v>
      </c>
      <c r="C59" s="168">
        <f>'Data eurostat_2009'!C67</f>
        <v>338</v>
      </c>
      <c r="D59" s="168">
        <f>'Data eurostat_2009'!D67</f>
        <v>470</v>
      </c>
      <c r="E59" s="168">
        <f>'Data eurostat_2009'!E67</f>
        <v>580</v>
      </c>
      <c r="F59" s="168">
        <f>'Data eurostat_2009'!F67</f>
        <v>718</v>
      </c>
      <c r="G59" s="168">
        <f>'Data eurostat_2009'!G67</f>
        <v>751</v>
      </c>
      <c r="H59" s="168">
        <f>'Data eurostat_2009'!H67</f>
        <v>874</v>
      </c>
      <c r="I59" s="168">
        <f>'Data eurostat_2009'!I67</f>
        <v>769</v>
      </c>
      <c r="J59" s="168">
        <f>'Data eurostat_2009'!J67</f>
        <v>895</v>
      </c>
      <c r="K59" s="168">
        <f>'Data eurostat_2009'!K67</f>
        <v>861</v>
      </c>
      <c r="L59" s="168">
        <f>'Data eurostat_2009'!L67</f>
        <v>643</v>
      </c>
      <c r="M59" s="168">
        <f>'Data eurostat_2009'!M67</f>
        <v>701</v>
      </c>
      <c r="N59" s="168">
        <f>'Data eurostat_2009'!N67</f>
        <v>781</v>
      </c>
      <c r="O59" s="168">
        <f>'Data eurostat_2009'!O67</f>
        <v>985</v>
      </c>
      <c r="P59" s="168">
        <f>'Data eurostat_2009'!P67</f>
        <v>943</v>
      </c>
      <c r="Q59" s="168">
        <f>'Data eurostat_2009'!Q67</f>
        <v>820</v>
      </c>
      <c r="R59" s="168">
        <f>'Data eurostat_2009'!R67</f>
        <v>802</v>
      </c>
      <c r="S59" s="168">
        <f>'Data eurostat_2009'!S67</f>
        <v>958</v>
      </c>
    </row>
    <row r="60" spans="1:19" ht="12.75">
      <c r="A60" s="167" t="s">
        <v>23</v>
      </c>
      <c r="B60" s="168">
        <f>'Data eurostat_2009'!B68</f>
        <v>820</v>
      </c>
      <c r="C60" s="168">
        <f>'Data eurostat_2009'!C68</f>
        <v>767</v>
      </c>
      <c r="D60" s="168">
        <f>'Data eurostat_2009'!D68</f>
        <v>608</v>
      </c>
      <c r="E60" s="168">
        <f>'Data eurostat_2009'!E68</f>
        <v>463</v>
      </c>
      <c r="F60" s="168">
        <f>'Data eurostat_2009'!F68</f>
        <v>688</v>
      </c>
      <c r="G60" s="168">
        <f>'Data eurostat_2009'!G68</f>
        <v>827</v>
      </c>
      <c r="H60" s="168">
        <f>'Data eurostat_2009'!H68</f>
        <v>876</v>
      </c>
      <c r="I60" s="168">
        <f>'Data eurostat_2009'!I68</f>
        <v>937</v>
      </c>
      <c r="J60" s="168">
        <f>'Data eurostat_2009'!J68</f>
        <v>1049</v>
      </c>
      <c r="K60" s="168">
        <f>'Data eurostat_2009'!K68</f>
        <v>747</v>
      </c>
      <c r="L60" s="168">
        <f>'Data eurostat_2009'!L68</f>
        <v>862</v>
      </c>
      <c r="M60" s="168">
        <f>'Data eurostat_2009'!M68</f>
        <v>877</v>
      </c>
      <c r="N60" s="168">
        <f>'Data eurostat_2009'!N68</f>
        <v>994</v>
      </c>
      <c r="O60" s="168">
        <f>'Data eurostat_2009'!O68</f>
        <v>917</v>
      </c>
      <c r="P60" s="168">
        <f>'Data eurostat_2009'!P68</f>
        <v>859</v>
      </c>
      <c r="Q60" s="168">
        <f>'Data eurostat_2009'!Q68</f>
        <v>877</v>
      </c>
      <c r="R60" s="168">
        <f>'Data eurostat_2009'!R68</f>
        <v>917</v>
      </c>
      <c r="S60" s="168">
        <f>'Data eurostat_2009'!S68</f>
        <v>918</v>
      </c>
    </row>
    <row r="61" spans="1:19" ht="12.75">
      <c r="A61" s="167" t="s">
        <v>24</v>
      </c>
      <c r="B61" s="168">
        <f>'Data eurostat_2009'!B69</f>
        <v>178</v>
      </c>
      <c r="C61" s="168">
        <f>'Data eurostat_2009'!C69</f>
        <v>194</v>
      </c>
      <c r="D61" s="168">
        <f>'Data eurostat_2009'!D69</f>
        <v>158</v>
      </c>
      <c r="E61" s="168">
        <f>'Data eurostat_2009'!E69</f>
        <v>166</v>
      </c>
      <c r="F61" s="168">
        <f>'Data eurostat_2009'!F69</f>
        <v>161</v>
      </c>
      <c r="G61" s="168">
        <f>'Data eurostat_2009'!G69</f>
        <v>163</v>
      </c>
      <c r="H61" s="168">
        <f>'Data eurostat_2009'!H69</f>
        <v>207</v>
      </c>
      <c r="I61" s="168">
        <f>'Data eurostat_2009'!I69</f>
        <v>216</v>
      </c>
      <c r="J61" s="168">
        <f>'Data eurostat_2009'!J69</f>
        <v>155</v>
      </c>
      <c r="K61" s="168">
        <f>'Data eurostat_2009'!K69</f>
        <v>181</v>
      </c>
      <c r="L61" s="168">
        <f>'Data eurostat_2009'!L69</f>
        <v>178</v>
      </c>
      <c r="M61" s="168">
        <f>'Data eurostat_2009'!M69</f>
        <v>186</v>
      </c>
      <c r="N61" s="168">
        <f>'Data eurostat_2009'!N69</f>
        <v>194</v>
      </c>
      <c r="O61" s="168">
        <f>'Data eurostat_2009'!O69</f>
        <v>171</v>
      </c>
      <c r="P61" s="168">
        <f>'Data eurostat_2009'!P69</f>
        <v>205</v>
      </c>
      <c r="Q61" s="168">
        <f>'Data eurostat_2009'!Q69</f>
        <v>203</v>
      </c>
      <c r="R61" s="168">
        <f>'Data eurostat_2009'!R69</f>
        <v>186</v>
      </c>
      <c r="S61" s="168">
        <f>'Data eurostat_2009'!S69</f>
        <v>210</v>
      </c>
    </row>
    <row r="62" spans="1:19" ht="12.75">
      <c r="A62" s="167" t="s">
        <v>25</v>
      </c>
      <c r="B62" s="168">
        <f>'Data eurostat_2009'!B70</f>
        <v>0</v>
      </c>
      <c r="C62" s="168">
        <f>'Data eurostat_2009'!C70</f>
        <v>0</v>
      </c>
      <c r="D62" s="168">
        <f>'Data eurostat_2009'!D70</f>
        <v>0</v>
      </c>
      <c r="E62" s="168">
        <f>'Data eurostat_2009'!E70</f>
        <v>0</v>
      </c>
      <c r="F62" s="168">
        <f>'Data eurostat_2009'!F70</f>
        <v>0</v>
      </c>
      <c r="G62" s="168">
        <f>'Data eurostat_2009'!G70</f>
        <v>0</v>
      </c>
      <c r="H62" s="168">
        <f>'Data eurostat_2009'!H70</f>
        <v>0</v>
      </c>
      <c r="I62" s="168">
        <f>'Data eurostat_2009'!I70</f>
        <v>0</v>
      </c>
      <c r="J62" s="168">
        <f>'Data eurostat_2009'!J70</f>
        <v>0</v>
      </c>
      <c r="K62" s="168">
        <f>'Data eurostat_2009'!K70</f>
        <v>0</v>
      </c>
      <c r="L62" s="168">
        <f>'Data eurostat_2009'!L70</f>
        <v>0</v>
      </c>
      <c r="M62" s="168">
        <f>'Data eurostat_2009'!M70</f>
        <v>0</v>
      </c>
      <c r="N62" s="168">
        <f>'Data eurostat_2009'!N70</f>
        <v>0</v>
      </c>
      <c r="O62" s="168">
        <f>'Data eurostat_2009'!O70</f>
        <v>0</v>
      </c>
      <c r="P62" s="168">
        <f>'Data eurostat_2009'!P70</f>
        <v>0</v>
      </c>
      <c r="Q62" s="168">
        <f>'Data eurostat_2009'!Q70</f>
        <v>0</v>
      </c>
      <c r="R62" s="168">
        <f>'Data eurostat_2009'!R70</f>
        <v>0</v>
      </c>
      <c r="S62" s="168">
        <f>'Data eurostat_2009'!S70</f>
        <v>0</v>
      </c>
    </row>
    <row r="63" spans="1:19" ht="12.75">
      <c r="A63" s="167" t="s">
        <v>26</v>
      </c>
      <c r="B63" s="168">
        <f>'Data eurostat_2009'!B71</f>
        <v>120</v>
      </c>
      <c r="C63" s="168">
        <f>'Data eurostat_2009'!C71</f>
        <v>80</v>
      </c>
      <c r="D63" s="168">
        <f>'Data eurostat_2009'!D71</f>
        <v>120</v>
      </c>
      <c r="E63" s="168">
        <f>'Data eurostat_2009'!E71</f>
        <v>92</v>
      </c>
      <c r="F63" s="168">
        <f>'Data eurostat_2009'!F71</f>
        <v>101</v>
      </c>
      <c r="G63" s="168">
        <f>'Data eurostat_2009'!G71</f>
        <v>90</v>
      </c>
      <c r="H63" s="168">
        <f>'Data eurostat_2009'!H71</f>
        <v>82</v>
      </c>
      <c r="I63" s="168">
        <f>'Data eurostat_2009'!I71</f>
        <v>94</v>
      </c>
      <c r="J63" s="168">
        <f>'Data eurostat_2009'!J71</f>
        <v>106</v>
      </c>
      <c r="K63" s="168">
        <f>'Data eurostat_2009'!K71</f>
        <v>90</v>
      </c>
      <c r="L63" s="168">
        <f>'Data eurostat_2009'!L71</f>
        <v>142</v>
      </c>
      <c r="M63" s="168">
        <f>'Data eurostat_2009'!M71</f>
        <v>117</v>
      </c>
      <c r="N63" s="168">
        <f>'Data eurostat_2009'!N71</f>
        <v>108</v>
      </c>
      <c r="O63" s="168">
        <f>'Data eurostat_2009'!O71</f>
        <v>72</v>
      </c>
      <c r="P63" s="168">
        <f>'Data eurostat_2009'!P71</f>
        <v>95</v>
      </c>
      <c r="Q63" s="168">
        <f>'Data eurostat_2009'!Q71</f>
        <v>88</v>
      </c>
      <c r="R63" s="168">
        <f>'Data eurostat_2009'!R71</f>
        <v>106</v>
      </c>
      <c r="S63" s="168">
        <f>'Data eurostat_2009'!S71</f>
        <v>107</v>
      </c>
    </row>
    <row r="64" spans="1:19" ht="12.75">
      <c r="A64" s="167" t="s">
        <v>27</v>
      </c>
      <c r="B64" s="168">
        <f>'Data eurostat_2009'!B72</f>
        <v>32507</v>
      </c>
      <c r="C64" s="168">
        <f>'Data eurostat_2009'!C72</f>
        <v>32745</v>
      </c>
      <c r="D64" s="168">
        <f>'Data eurostat_2009'!D72</f>
        <v>36099</v>
      </c>
      <c r="E64" s="168">
        <f>'Data eurostat_2009'!E72</f>
        <v>38020</v>
      </c>
      <c r="F64" s="168">
        <f>'Data eurostat_2009'!F72</f>
        <v>36894</v>
      </c>
      <c r="G64" s="168">
        <f>'Data eurostat_2009'!G72</f>
        <v>38477</v>
      </c>
      <c r="H64" s="168">
        <f>'Data eurostat_2009'!H72</f>
        <v>35580</v>
      </c>
      <c r="I64" s="168">
        <f>'Data eurostat_2009'!I72</f>
        <v>37293</v>
      </c>
      <c r="J64" s="168">
        <f>'Data eurostat_2009'!J72</f>
        <v>38716</v>
      </c>
      <c r="K64" s="168">
        <f>'Data eurostat_2009'!K72</f>
        <v>41727</v>
      </c>
      <c r="L64" s="168">
        <f>'Data eurostat_2009'!L72</f>
        <v>43498</v>
      </c>
      <c r="M64" s="168">
        <f>'Data eurostat_2009'!M72</f>
        <v>41837</v>
      </c>
      <c r="N64" s="168">
        <f>'Data eurostat_2009'!N72</f>
        <v>42004</v>
      </c>
      <c r="O64" s="168">
        <f>'Data eurostat_2009'!O72</f>
        <v>35292</v>
      </c>
      <c r="P64" s="168">
        <f>'Data eurostat_2009'!P72</f>
        <v>38966</v>
      </c>
      <c r="Q64" s="168">
        <f>'Data eurostat_2009'!Q72</f>
        <v>38612</v>
      </c>
      <c r="R64" s="168">
        <f>'Data eurostat_2009'!R72</f>
        <v>37664</v>
      </c>
      <c r="S64" s="168">
        <f>'Data eurostat_2009'!S72</f>
        <v>38485</v>
      </c>
    </row>
    <row r="65" spans="1:19" ht="12.75">
      <c r="A65" s="167" t="s">
        <v>28</v>
      </c>
      <c r="B65" s="168">
        <f>'Data eurostat_2009'!B73</f>
        <v>3313</v>
      </c>
      <c r="C65" s="168">
        <f>'Data eurostat_2009'!C73</f>
        <v>3411</v>
      </c>
      <c r="D65" s="168">
        <f>'Data eurostat_2009'!D73</f>
        <v>3570</v>
      </c>
      <c r="E65" s="168">
        <f>'Data eurostat_2009'!E73</f>
        <v>3576</v>
      </c>
      <c r="F65" s="168">
        <f>'Data eurostat_2009'!F73</f>
        <v>3786</v>
      </c>
      <c r="G65" s="168">
        <f>'Data eurostat_2009'!G73</f>
        <v>3851</v>
      </c>
      <c r="H65" s="168">
        <f>'Data eurostat_2009'!H73</f>
        <v>3910</v>
      </c>
      <c r="I65" s="168">
        <f>'Data eurostat_2009'!I73</f>
        <v>3816</v>
      </c>
      <c r="J65" s="168">
        <f>'Data eurostat_2009'!J73</f>
        <v>4327</v>
      </c>
      <c r="K65" s="168">
        <f>'Data eurostat_2009'!K73</f>
        <v>4282</v>
      </c>
      <c r="L65" s="168">
        <f>'Data eurostat_2009'!L73</f>
        <v>4116</v>
      </c>
      <c r="M65" s="168">
        <f>'Data eurostat_2009'!M73</f>
        <v>4220</v>
      </c>
      <c r="N65" s="168">
        <f>'Data eurostat_2009'!N73</f>
        <v>3906</v>
      </c>
      <c r="O65" s="168">
        <f>'Data eurostat_2009'!O73</f>
        <v>3293</v>
      </c>
      <c r="P65" s="168">
        <f>'Data eurostat_2009'!P73</f>
        <v>3691</v>
      </c>
      <c r="Q65" s="168">
        <f>'Data eurostat_2009'!Q73</f>
        <v>3778</v>
      </c>
      <c r="R65" s="168">
        <f>'Data eurostat_2009'!R73</f>
        <v>3020</v>
      </c>
      <c r="S65" s="168">
        <f>'Data eurostat_2009'!S73</f>
        <v>2939</v>
      </c>
    </row>
    <row r="66" spans="1:19" ht="12.75">
      <c r="A66" s="167" t="s">
        <v>29</v>
      </c>
      <c r="B66" s="168">
        <f>'Data eurostat_2009'!B74</f>
        <v>9303</v>
      </c>
      <c r="C66" s="168">
        <f>'Data eurostat_2009'!C74</f>
        <v>9176</v>
      </c>
      <c r="D66" s="168">
        <f>'Data eurostat_2009'!D74</f>
        <v>5074</v>
      </c>
      <c r="E66" s="168">
        <f>'Data eurostat_2009'!E74</f>
        <v>8737</v>
      </c>
      <c r="F66" s="168">
        <f>'Data eurostat_2009'!F74</f>
        <v>10702</v>
      </c>
      <c r="G66" s="168">
        <f>'Data eurostat_2009'!G74</f>
        <v>8454</v>
      </c>
      <c r="H66" s="168">
        <f>'Data eurostat_2009'!H74</f>
        <v>14857</v>
      </c>
      <c r="I66" s="168">
        <f>'Data eurostat_2009'!I74</f>
        <v>13175</v>
      </c>
      <c r="J66" s="168">
        <f>'Data eurostat_2009'!J74</f>
        <v>13054</v>
      </c>
      <c r="K66" s="168">
        <f>'Data eurostat_2009'!K74</f>
        <v>7619</v>
      </c>
      <c r="L66" s="168">
        <f>'Data eurostat_2009'!L74</f>
        <v>11715</v>
      </c>
      <c r="M66" s="168">
        <f>'Data eurostat_2009'!M74</f>
        <v>14375</v>
      </c>
      <c r="N66" s="168">
        <f>'Data eurostat_2009'!N74</f>
        <v>8257</v>
      </c>
      <c r="O66" s="168">
        <f>'Data eurostat_2009'!O74</f>
        <v>16054</v>
      </c>
      <c r="P66" s="168">
        <f>'Data eurostat_2009'!P74</f>
        <v>10147</v>
      </c>
      <c r="Q66" s="168">
        <f>'Data eurostat_2009'!Q74</f>
        <v>5118</v>
      </c>
      <c r="R66" s="168">
        <f>'Data eurostat_2009'!R74</f>
        <v>11467</v>
      </c>
      <c r="S66" s="168">
        <f>'Data eurostat_2009'!S74</f>
        <v>10449</v>
      </c>
    </row>
    <row r="67" spans="1:19" ht="12.75">
      <c r="A67" s="167" t="s">
        <v>30</v>
      </c>
      <c r="B67" s="168">
        <f>'Data eurostat_2009'!B75</f>
        <v>13883</v>
      </c>
      <c r="C67" s="168">
        <f>'Data eurostat_2009'!C75</f>
        <v>12287</v>
      </c>
      <c r="D67" s="168">
        <f>'Data eurostat_2009'!D75</f>
        <v>11700</v>
      </c>
      <c r="E67" s="168">
        <f>'Data eurostat_2009'!E75</f>
        <v>12768</v>
      </c>
      <c r="F67" s="168">
        <f>'Data eurostat_2009'!F75</f>
        <v>13046</v>
      </c>
      <c r="G67" s="168">
        <f>'Data eurostat_2009'!G75</f>
        <v>16693</v>
      </c>
      <c r="H67" s="168">
        <f>'Data eurostat_2009'!H75</f>
        <v>15755</v>
      </c>
      <c r="I67" s="168">
        <f>'Data eurostat_2009'!I75</f>
        <v>17509</v>
      </c>
      <c r="J67" s="168">
        <f>'Data eurostat_2009'!J75</f>
        <v>18879</v>
      </c>
      <c r="K67" s="168">
        <f>'Data eurostat_2009'!K75</f>
        <v>18290</v>
      </c>
      <c r="L67" s="168">
        <f>'Data eurostat_2009'!L75</f>
        <v>14778</v>
      </c>
      <c r="M67" s="168">
        <f>'Data eurostat_2009'!M75</f>
        <v>14923</v>
      </c>
      <c r="N67" s="168">
        <f>'Data eurostat_2009'!N75</f>
        <v>16046</v>
      </c>
      <c r="O67" s="168">
        <f>'Data eurostat_2009'!O75</f>
        <v>13259</v>
      </c>
      <c r="P67" s="168">
        <f>'Data eurostat_2009'!P75</f>
        <v>16513</v>
      </c>
      <c r="Q67" s="168">
        <f>'Data eurostat_2009'!Q75</f>
        <v>20207</v>
      </c>
      <c r="R67" s="168">
        <f>'Data eurostat_2009'!R75</f>
        <v>18356</v>
      </c>
      <c r="S67" s="168">
        <f>'Data eurostat_2009'!S75</f>
        <v>15966</v>
      </c>
    </row>
    <row r="68" spans="1:19" ht="12.75">
      <c r="A68" s="167" t="s">
        <v>31</v>
      </c>
      <c r="B68" s="168">
        <f>'Data eurostat_2009'!B76</f>
        <v>2950</v>
      </c>
      <c r="C68" s="168">
        <f>'Data eurostat_2009'!C76</f>
        <v>3608</v>
      </c>
      <c r="D68" s="168">
        <f>'Data eurostat_2009'!D76</f>
        <v>3413</v>
      </c>
      <c r="E68" s="168">
        <f>'Data eurostat_2009'!E76</f>
        <v>3022</v>
      </c>
      <c r="F68" s="168">
        <f>'Data eurostat_2009'!F76</f>
        <v>3399</v>
      </c>
      <c r="G68" s="168">
        <f>'Data eurostat_2009'!G76</f>
        <v>3241</v>
      </c>
      <c r="H68" s="168">
        <f>'Data eurostat_2009'!H76</f>
        <v>3673</v>
      </c>
      <c r="I68" s="168">
        <f>'Data eurostat_2009'!I76</f>
        <v>3092</v>
      </c>
      <c r="J68" s="168">
        <f>'Data eurostat_2009'!J76</f>
        <v>3449</v>
      </c>
      <c r="K68" s="168">
        <f>'Data eurostat_2009'!K76</f>
        <v>3741</v>
      </c>
      <c r="L68" s="168">
        <f>'Data eurostat_2009'!L76</f>
        <v>3834</v>
      </c>
      <c r="M68" s="168">
        <f>'Data eurostat_2009'!M76</f>
        <v>3796</v>
      </c>
      <c r="N68" s="168">
        <f>'Data eurostat_2009'!N76</f>
        <v>3313</v>
      </c>
      <c r="O68" s="168">
        <f>'Data eurostat_2009'!O76</f>
        <v>2957</v>
      </c>
      <c r="P68" s="168">
        <f>'Data eurostat_2009'!P76</f>
        <v>4094</v>
      </c>
      <c r="Q68" s="168">
        <f>'Data eurostat_2009'!Q76</f>
        <v>3461</v>
      </c>
      <c r="R68" s="168">
        <f>'Data eurostat_2009'!R76</f>
        <v>3591</v>
      </c>
      <c r="S68" s="168">
        <f>'Data eurostat_2009'!S76</f>
        <v>3266</v>
      </c>
    </row>
    <row r="69" spans="1:19" ht="12.75">
      <c r="A69" s="167" t="s">
        <v>32</v>
      </c>
      <c r="B69" s="168">
        <f>'Data eurostat_2009'!B77</f>
        <v>2515</v>
      </c>
      <c r="C69" s="168">
        <f>'Data eurostat_2009'!C77</f>
        <v>1894</v>
      </c>
      <c r="D69" s="168">
        <f>'Data eurostat_2009'!D77</f>
        <v>2332</v>
      </c>
      <c r="E69" s="168">
        <f>'Data eurostat_2009'!E77</f>
        <v>3865</v>
      </c>
      <c r="F69" s="168">
        <f>'Data eurostat_2009'!F77</f>
        <v>4609</v>
      </c>
      <c r="G69" s="168">
        <f>'Data eurostat_2009'!G77</f>
        <v>5226</v>
      </c>
      <c r="H69" s="168">
        <f>'Data eurostat_2009'!H77</f>
        <v>4533</v>
      </c>
      <c r="I69" s="168">
        <f>'Data eurostat_2009'!I77</f>
        <v>4358</v>
      </c>
      <c r="J69" s="168">
        <f>'Data eurostat_2009'!J77</f>
        <v>4567</v>
      </c>
      <c r="K69" s="168">
        <f>'Data eurostat_2009'!K77</f>
        <v>4776</v>
      </c>
      <c r="L69" s="168">
        <f>'Data eurostat_2009'!L77</f>
        <v>4975</v>
      </c>
      <c r="M69" s="168">
        <f>'Data eurostat_2009'!M77</f>
        <v>5117</v>
      </c>
      <c r="N69" s="168">
        <f>'Data eurostat_2009'!N77</f>
        <v>5483</v>
      </c>
      <c r="O69" s="168">
        <f>'Data eurostat_2009'!O77</f>
        <v>3672</v>
      </c>
      <c r="P69" s="168">
        <f>'Data eurostat_2009'!P77</f>
        <v>4207</v>
      </c>
      <c r="Q69" s="168">
        <f>'Data eurostat_2009'!Q77</f>
        <v>4741</v>
      </c>
      <c r="R69" s="168">
        <f>'Data eurostat_2009'!R77</f>
        <v>4566</v>
      </c>
      <c r="S69" s="168">
        <f>'Data eurostat_2009'!S77</f>
        <v>4615</v>
      </c>
    </row>
    <row r="70" spans="1:19" ht="12.75">
      <c r="A70" s="167" t="s">
        <v>33</v>
      </c>
      <c r="B70" s="168">
        <f>'Data eurostat_2009'!B78</f>
        <v>10860</v>
      </c>
      <c r="C70" s="168">
        <f>'Data eurostat_2009'!C78</f>
        <v>13197</v>
      </c>
      <c r="D70" s="168">
        <f>'Data eurostat_2009'!D78</f>
        <v>15110</v>
      </c>
      <c r="E70" s="168">
        <f>'Data eurostat_2009'!E78</f>
        <v>13476</v>
      </c>
      <c r="F70" s="168">
        <f>'Data eurostat_2009'!F78</f>
        <v>11787</v>
      </c>
      <c r="G70" s="168">
        <f>'Data eurostat_2009'!G78</f>
        <v>12925</v>
      </c>
      <c r="H70" s="168">
        <f>'Data eurostat_2009'!H78</f>
        <v>11860</v>
      </c>
      <c r="I70" s="168">
        <f>'Data eurostat_2009'!I78</f>
        <v>12242</v>
      </c>
      <c r="J70" s="168">
        <f>'Data eurostat_2009'!J78</f>
        <v>15051</v>
      </c>
      <c r="K70" s="168">
        <f>'Data eurostat_2009'!K78</f>
        <v>12780</v>
      </c>
      <c r="L70" s="168">
        <f>'Data eurostat_2009'!L78</f>
        <v>14660</v>
      </c>
      <c r="M70" s="168">
        <f>'Data eurostat_2009'!M78</f>
        <v>13204</v>
      </c>
      <c r="N70" s="168">
        <f>'Data eurostat_2009'!N78</f>
        <v>10776</v>
      </c>
      <c r="O70" s="168">
        <f>'Data eurostat_2009'!O78</f>
        <v>9591</v>
      </c>
      <c r="P70" s="168">
        <f>'Data eurostat_2009'!P78</f>
        <v>15070</v>
      </c>
      <c r="Q70" s="168">
        <f>'Data eurostat_2009'!Q78</f>
        <v>13784</v>
      </c>
      <c r="R70" s="168">
        <f>'Data eurostat_2009'!R78</f>
        <v>11494</v>
      </c>
      <c r="S70" s="168">
        <f>'Data eurostat_2009'!S78</f>
        <v>14177</v>
      </c>
    </row>
    <row r="71" spans="1:19" ht="12.75">
      <c r="A71" s="167" t="s">
        <v>34</v>
      </c>
      <c r="B71" s="168">
        <f>'Data eurostat_2009'!B79</f>
        <v>73030</v>
      </c>
      <c r="C71" s="168">
        <f>'Data eurostat_2009'!C79</f>
        <v>63660</v>
      </c>
      <c r="D71" s="168">
        <f>'Data eurostat_2009'!D79</f>
        <v>74860</v>
      </c>
      <c r="E71" s="168">
        <f>'Data eurostat_2009'!E79</f>
        <v>75216</v>
      </c>
      <c r="F71" s="168">
        <f>'Data eurostat_2009'!F79</f>
        <v>59453</v>
      </c>
      <c r="G71" s="168">
        <f>'Data eurostat_2009'!G79</f>
        <v>68160</v>
      </c>
      <c r="H71" s="168">
        <f>'Data eurostat_2009'!H79</f>
        <v>51775</v>
      </c>
      <c r="I71" s="168">
        <f>'Data eurostat_2009'!I79</f>
        <v>69056</v>
      </c>
      <c r="J71" s="168">
        <f>'Data eurostat_2009'!J79</f>
        <v>74378</v>
      </c>
      <c r="K71" s="168">
        <f>'Data eurostat_2009'!K79</f>
        <v>71713</v>
      </c>
      <c r="L71" s="168">
        <f>'Data eurostat_2009'!L79</f>
        <v>78619</v>
      </c>
      <c r="M71" s="168">
        <f>'Data eurostat_2009'!M79</f>
        <v>79082</v>
      </c>
      <c r="N71" s="168">
        <f>'Data eurostat_2009'!N79</f>
        <v>66395</v>
      </c>
      <c r="O71" s="168">
        <f>'Data eurostat_2009'!O79</f>
        <v>53598</v>
      </c>
      <c r="P71" s="168">
        <f>'Data eurostat_2009'!P79</f>
        <v>60178</v>
      </c>
      <c r="Q71" s="168">
        <f>'Data eurostat_2009'!Q79</f>
        <v>72874</v>
      </c>
      <c r="R71" s="168">
        <f>'Data eurostat_2009'!R79</f>
        <v>61738</v>
      </c>
      <c r="S71" s="168">
        <f>'Data eurostat_2009'!S79</f>
        <v>66188</v>
      </c>
    </row>
    <row r="72" spans="1:19" ht="12.75">
      <c r="A72" s="167" t="s">
        <v>35</v>
      </c>
      <c r="B72" s="168">
        <f>'Data eurostat_2009'!B80</f>
        <v>7145</v>
      </c>
      <c r="C72" s="168">
        <f>'Data eurostat_2009'!C80</f>
        <v>6862</v>
      </c>
      <c r="D72" s="168">
        <f>'Data eurostat_2009'!D80</f>
        <v>8236</v>
      </c>
      <c r="E72" s="168">
        <f>'Data eurostat_2009'!E80</f>
        <v>5903</v>
      </c>
      <c r="F72" s="168">
        <f>'Data eurostat_2009'!F80</f>
        <v>6557</v>
      </c>
      <c r="G72" s="168">
        <f>'Data eurostat_2009'!G80</f>
        <v>6390</v>
      </c>
      <c r="H72" s="168">
        <f>'Data eurostat_2009'!H80</f>
        <v>4917</v>
      </c>
      <c r="I72" s="168">
        <f>'Data eurostat_2009'!I80</f>
        <v>5613</v>
      </c>
      <c r="J72" s="168">
        <f>'Data eurostat_2009'!J80</f>
        <v>6861</v>
      </c>
      <c r="K72" s="168">
        <f>'Data eurostat_2009'!K80</f>
        <v>8263</v>
      </c>
      <c r="L72" s="168">
        <f>'Data eurostat_2009'!L80</f>
        <v>7780</v>
      </c>
      <c r="M72" s="168">
        <f>'Data eurostat_2009'!M80</f>
        <v>6478</v>
      </c>
      <c r="N72" s="168">
        <f>'Data eurostat_2009'!N80</f>
        <v>7439</v>
      </c>
      <c r="O72" s="168">
        <f>'Data eurostat_2009'!O80</f>
        <v>5961</v>
      </c>
      <c r="P72" s="168">
        <f>'Data eurostat_2009'!P80</f>
        <v>7492</v>
      </c>
      <c r="Q72" s="168">
        <f>'Data eurostat_2009'!Q80</f>
        <v>7852</v>
      </c>
      <c r="R72" s="168">
        <f>'Data eurostat_2009'!R80</f>
        <v>8446</v>
      </c>
      <c r="S72" s="168">
        <f>'Data eurostat_2009'!S80</f>
        <v>8948</v>
      </c>
    </row>
    <row r="73" spans="1:19" ht="12.75">
      <c r="A73" s="167" t="s">
        <v>36</v>
      </c>
      <c r="B73" s="168">
        <f>'Data eurostat_2009'!B81</f>
        <v>23148</v>
      </c>
      <c r="C73" s="168">
        <f>'Data eurostat_2009'!C81</f>
        <v>22683</v>
      </c>
      <c r="D73" s="168">
        <f>'Data eurostat_2009'!D81</f>
        <v>26568</v>
      </c>
      <c r="E73" s="168">
        <f>'Data eurostat_2009'!E81</f>
        <v>33951</v>
      </c>
      <c r="F73" s="168">
        <f>'Data eurostat_2009'!F81</f>
        <v>30586</v>
      </c>
      <c r="G73" s="168">
        <f>'Data eurostat_2009'!G81</f>
        <v>35541</v>
      </c>
      <c r="H73" s="168">
        <f>'Data eurostat_2009'!H81</f>
        <v>40475</v>
      </c>
      <c r="I73" s="168">
        <f>'Data eurostat_2009'!I81</f>
        <v>39816</v>
      </c>
      <c r="J73" s="168">
        <f>'Data eurostat_2009'!J81</f>
        <v>42229</v>
      </c>
      <c r="K73" s="168">
        <f>'Data eurostat_2009'!K81</f>
        <v>34677</v>
      </c>
      <c r="L73" s="168">
        <f>'Data eurostat_2009'!L81</f>
        <v>30879</v>
      </c>
      <c r="M73" s="168">
        <f>'Data eurostat_2009'!M81</f>
        <v>24010</v>
      </c>
      <c r="N73" s="168">
        <f>'Data eurostat_2009'!N81</f>
        <v>33683</v>
      </c>
      <c r="O73" s="168">
        <f>'Data eurostat_2009'!O81</f>
        <v>35330</v>
      </c>
      <c r="P73" s="168">
        <f>'Data eurostat_2009'!P81</f>
        <v>46084</v>
      </c>
      <c r="Q73" s="168">
        <f>'Data eurostat_2009'!Q81</f>
        <v>39561</v>
      </c>
      <c r="R73" s="168">
        <f>'Data eurostat_2009'!R81</f>
        <v>44244</v>
      </c>
      <c r="S73" s="168">
        <f>'Data eurostat_2009'!S81</f>
        <v>35851</v>
      </c>
    </row>
    <row r="74" spans="1:19" ht="12.75">
      <c r="A74" s="167" t="s">
        <v>37</v>
      </c>
      <c r="B74" s="168">
        <f>'Data eurostat_2009'!B82</f>
        <v>4204</v>
      </c>
      <c r="C74" s="168">
        <f>'Data eurostat_2009'!C82</f>
        <v>4204</v>
      </c>
      <c r="D74" s="168">
        <f>'Data eurostat_2009'!D82</f>
        <v>4310</v>
      </c>
      <c r="E74" s="168">
        <f>'Data eurostat_2009'!E82</f>
        <v>4466</v>
      </c>
      <c r="F74" s="168">
        <f>'Data eurostat_2009'!F82</f>
        <v>4515</v>
      </c>
      <c r="G74" s="168">
        <f>'Data eurostat_2009'!G82</f>
        <v>4682</v>
      </c>
      <c r="H74" s="168">
        <f>'Data eurostat_2009'!H82</f>
        <v>4772</v>
      </c>
      <c r="I74" s="168">
        <f>'Data eurostat_2009'!I82</f>
        <v>5207</v>
      </c>
      <c r="J74" s="168">
        <f>'Data eurostat_2009'!J82</f>
        <v>5621</v>
      </c>
      <c r="K74" s="168">
        <f>'Data eurostat_2009'!K82</f>
        <v>6047</v>
      </c>
      <c r="L74" s="168">
        <f>'Data eurostat_2009'!L82</f>
        <v>6356</v>
      </c>
      <c r="M74" s="168">
        <f>'Data eurostat_2009'!M82</f>
        <v>6578</v>
      </c>
      <c r="N74" s="168">
        <f>'Data eurostat_2009'!N82</f>
        <v>6977</v>
      </c>
      <c r="O74" s="168">
        <f>'Data eurostat_2009'!O82</f>
        <v>7088</v>
      </c>
      <c r="P74" s="168">
        <f>'Data eurostat_2009'!P82</f>
        <v>7134</v>
      </c>
      <c r="Q74" s="168">
        <f>'Data eurostat_2009'!Q82</f>
        <v>7019</v>
      </c>
      <c r="R74" s="168">
        <f>'Data eurostat_2009'!R82</f>
        <v>7293</v>
      </c>
      <c r="S74" s="168">
        <f>'Data eurostat_2009'!S82</f>
        <v>7293</v>
      </c>
    </row>
    <row r="75" spans="1:19" ht="12.75">
      <c r="A75" s="167" t="s">
        <v>38</v>
      </c>
      <c r="B75" s="168">
        <f>'Data eurostat_2009'!B83</f>
        <v>121382</v>
      </c>
      <c r="C75" s="168">
        <f>'Data eurostat_2009'!C83</f>
        <v>110580</v>
      </c>
      <c r="D75" s="168">
        <f>'Data eurostat_2009'!D83</f>
        <v>117062</v>
      </c>
      <c r="E75" s="168">
        <f>'Data eurostat_2009'!E83</f>
        <v>119622</v>
      </c>
      <c r="F75" s="168">
        <f>'Data eurostat_2009'!F83</f>
        <v>112676</v>
      </c>
      <c r="G75" s="168">
        <f>'Data eurostat_2009'!G83</f>
        <v>122299</v>
      </c>
      <c r="H75" s="168">
        <f>'Data eurostat_2009'!H83</f>
        <v>103876</v>
      </c>
      <c r="I75" s="168">
        <f>'Data eurostat_2009'!I83</f>
        <v>110938</v>
      </c>
      <c r="J75" s="168">
        <f>'Data eurostat_2009'!J83</f>
        <v>116259</v>
      </c>
      <c r="K75" s="168">
        <f>'Data eurostat_2009'!K83</f>
        <v>121887</v>
      </c>
      <c r="L75" s="168">
        <f>'Data eurostat_2009'!L83</f>
        <v>142266</v>
      </c>
      <c r="M75" s="168">
        <f>'Data eurostat_2009'!M83</f>
        <v>121026</v>
      </c>
      <c r="N75" s="168">
        <f>'Data eurostat_2009'!N83</f>
        <v>129837</v>
      </c>
      <c r="O75" s="168">
        <f>'Data eurostat_2009'!O83</f>
        <v>106216</v>
      </c>
      <c r="P75" s="168">
        <f>'Data eurostat_2009'!P83</f>
        <v>109373</v>
      </c>
      <c r="Q75" s="168">
        <f>'Data eurostat_2009'!Q83</f>
        <v>136441</v>
      </c>
      <c r="R75" s="168">
        <f>'Data eurostat_2009'!R83</f>
        <v>119726</v>
      </c>
      <c r="S75" s="168">
        <f>'Data eurostat_2009'!S83</f>
        <v>135052</v>
      </c>
    </row>
    <row r="76" spans="1:19" ht="12.75">
      <c r="A76" s="167" t="s">
        <v>39</v>
      </c>
      <c r="B76" s="168">
        <f>'Data eurostat_2009'!B84</f>
        <v>30982</v>
      </c>
      <c r="C76" s="168">
        <f>'Data eurostat_2009'!C84</f>
        <v>33413</v>
      </c>
      <c r="D76" s="168">
        <f>'Data eurostat_2009'!D84</f>
        <v>34062</v>
      </c>
      <c r="E76" s="168">
        <f>'Data eurostat_2009'!E84</f>
        <v>36612</v>
      </c>
      <c r="F76" s="168">
        <f>'Data eurostat_2009'!F84</f>
        <v>39952</v>
      </c>
      <c r="G76" s="168">
        <f>'Data eurostat_2009'!G84</f>
        <v>35954</v>
      </c>
      <c r="H76" s="168">
        <f>'Data eurostat_2009'!H84</f>
        <v>29995</v>
      </c>
      <c r="I76" s="168">
        <f>'Data eurostat_2009'!I84</f>
        <v>35142</v>
      </c>
      <c r="J76" s="168">
        <f>'Data eurostat_2009'!J84</f>
        <v>34637</v>
      </c>
      <c r="K76" s="168">
        <f>'Data eurostat_2009'!K84</f>
        <v>41022</v>
      </c>
      <c r="L76" s="168">
        <f>'Data eurostat_2009'!L84</f>
        <v>38230</v>
      </c>
      <c r="M76" s="168">
        <f>'Data eurostat_2009'!M84</f>
        <v>42673</v>
      </c>
      <c r="N76" s="168">
        <f>'Data eurostat_2009'!N84</f>
        <v>36924</v>
      </c>
      <c r="O76" s="168">
        <f>'Data eurostat_2009'!O84</f>
        <v>36865</v>
      </c>
      <c r="P76" s="168">
        <f>'Data eurostat_2009'!P84</f>
        <v>35468</v>
      </c>
      <c r="Q76" s="168">
        <f>'Data eurostat_2009'!Q84</f>
        <v>33086</v>
      </c>
      <c r="R76" s="168">
        <f>'Data eurostat_2009'!R84</f>
        <v>32883</v>
      </c>
      <c r="S76" s="168">
        <f>'Data eurostat_2009'!S84</f>
        <v>36737</v>
      </c>
    </row>
    <row r="77" spans="1:19" ht="12.75">
      <c r="A77" s="167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</row>
    <row r="78" s="21" customFormat="1" ht="12.75" customHeight="1">
      <c r="A78" s="4" t="s">
        <v>43</v>
      </c>
    </row>
    <row r="79" s="21" customFormat="1" ht="12.75" customHeight="1">
      <c r="A79" s="4" t="s">
        <v>44</v>
      </c>
    </row>
    <row r="80" spans="1:3" s="21" customFormat="1" ht="12.75" customHeight="1">
      <c r="A80" s="2"/>
      <c r="B80" s="20" t="s">
        <v>2</v>
      </c>
      <c r="C80" s="9" t="s">
        <v>3</v>
      </c>
    </row>
    <row r="81" spans="1:3" s="21" customFormat="1" ht="12.75" customHeight="1">
      <c r="A81" s="2"/>
      <c r="B81" s="20" t="s">
        <v>1</v>
      </c>
      <c r="C81" s="9" t="s">
        <v>45</v>
      </c>
    </row>
    <row r="82" spans="1:3" s="21" customFormat="1" ht="12.75" customHeight="1">
      <c r="A82" s="2"/>
      <c r="B82" s="20" t="s">
        <v>4</v>
      </c>
      <c r="C82" s="9" t="s">
        <v>46</v>
      </c>
    </row>
    <row r="83" spans="1:22" s="21" customFormat="1" ht="12.75" customHeight="1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74"/>
    </row>
    <row r="84" spans="1:19" s="21" customFormat="1" ht="12.75" customHeight="1">
      <c r="A84" s="165" t="s">
        <v>6</v>
      </c>
      <c r="B84" s="164">
        <v>1990</v>
      </c>
      <c r="C84" s="164">
        <v>1991</v>
      </c>
      <c r="D84" s="164">
        <v>1992</v>
      </c>
      <c r="E84" s="164">
        <v>1993</v>
      </c>
      <c r="F84" s="164">
        <v>1994</v>
      </c>
      <c r="G84" s="164">
        <v>1995</v>
      </c>
      <c r="H84" s="164">
        <v>1996</v>
      </c>
      <c r="I84" s="164">
        <v>1997</v>
      </c>
      <c r="J84" s="164">
        <v>1998</v>
      </c>
      <c r="K84" s="164">
        <v>1999</v>
      </c>
      <c r="L84" s="164">
        <v>2000</v>
      </c>
      <c r="M84" s="164">
        <v>2001</v>
      </c>
      <c r="N84" s="164">
        <v>2002</v>
      </c>
      <c r="O84" s="164">
        <v>2003</v>
      </c>
      <c r="P84" s="164">
        <v>2004</v>
      </c>
      <c r="Q84" s="164">
        <v>2005</v>
      </c>
      <c r="R84" s="164">
        <v>2006</v>
      </c>
      <c r="S84" s="164">
        <v>2007</v>
      </c>
    </row>
    <row r="85" spans="1:19" s="21" customFormat="1" ht="12.75" customHeight="1">
      <c r="A85" s="166" t="s">
        <v>7</v>
      </c>
      <c r="B85" s="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8"/>
    </row>
    <row r="86" spans="1:19" s="21" customFormat="1" ht="12.75" customHeight="1">
      <c r="A86" s="167" t="s">
        <v>8</v>
      </c>
      <c r="B86" s="168">
        <f>'Data eurostat_2009'!B550</f>
        <v>291920</v>
      </c>
      <c r="C86" s="168">
        <f>'Data eurostat_2009'!C550</f>
        <v>295624</v>
      </c>
      <c r="D86" s="168">
        <f>'Data eurostat_2009'!D550</f>
        <v>311108</v>
      </c>
      <c r="E86" s="168">
        <f>'Data eurostat_2009'!E550</f>
        <v>316870</v>
      </c>
      <c r="F86" s="168">
        <f>'Data eurostat_2009'!F550</f>
        <v>327135</v>
      </c>
      <c r="G86" s="168">
        <f>'Data eurostat_2009'!G550</f>
        <v>326270</v>
      </c>
      <c r="H86" s="168">
        <f>'Data eurostat_2009'!H550</f>
        <v>323296</v>
      </c>
      <c r="I86" s="168">
        <f>'Data eurostat_2009'!I550</f>
        <v>332400</v>
      </c>
      <c r="J86" s="168">
        <f>'Data eurostat_2009'!J550</f>
        <v>343464</v>
      </c>
      <c r="K86" s="168">
        <f>'Data eurostat_2009'!K550</f>
        <v>340908</v>
      </c>
      <c r="L86" s="168">
        <f>'Data eurostat_2009'!L550</f>
        <v>353247</v>
      </c>
      <c r="M86" s="168">
        <f>'Data eurostat_2009'!M550</f>
        <v>372695</v>
      </c>
      <c r="N86" s="168">
        <f>'Data eurostat_2009'!N550</f>
        <v>315402</v>
      </c>
      <c r="O86" s="168">
        <f>'Data eurostat_2009'!O550</f>
        <v>306242</v>
      </c>
      <c r="P86" s="168">
        <f>'Data eurostat_2009'!P550</f>
        <v>323633</v>
      </c>
      <c r="Q86" s="168">
        <f>'Data eurostat_2009'!Q550</f>
        <v>306970</v>
      </c>
      <c r="R86" s="168">
        <f>'Data eurostat_2009'!R550</f>
        <v>308996</v>
      </c>
      <c r="S86" s="168">
        <f>'Data eurostat_2009'!S550</f>
        <v>309972</v>
      </c>
    </row>
    <row r="87" spans="1:19" s="21" customFormat="1" ht="12.75" customHeight="1">
      <c r="A87" s="167" t="s">
        <v>9</v>
      </c>
      <c r="B87" s="168">
        <f>'Data eurostat_2009'!B551</f>
        <v>267</v>
      </c>
      <c r="C87" s="168">
        <f>'Data eurostat_2009'!C551</f>
        <v>229</v>
      </c>
      <c r="D87" s="168">
        <f>'Data eurostat_2009'!D551</f>
        <v>341</v>
      </c>
      <c r="E87" s="168">
        <f>'Data eurostat_2009'!E551</f>
        <v>254</v>
      </c>
      <c r="F87" s="168">
        <f>'Data eurostat_2009'!F551</f>
        <v>346</v>
      </c>
      <c r="G87" s="168">
        <f>'Data eurostat_2009'!G551</f>
        <v>338</v>
      </c>
      <c r="H87" s="168">
        <f>'Data eurostat_2009'!H551</f>
        <v>239</v>
      </c>
      <c r="I87" s="168">
        <f>'Data eurostat_2009'!I551</f>
        <v>305</v>
      </c>
      <c r="J87" s="168">
        <f>'Data eurostat_2009'!J551</f>
        <v>389</v>
      </c>
      <c r="K87" s="168">
        <f>'Data eurostat_2009'!K551</f>
        <v>341</v>
      </c>
      <c r="L87" s="168">
        <f>'Data eurostat_2009'!L551</f>
        <v>459</v>
      </c>
      <c r="M87" s="168">
        <f>'Data eurostat_2009'!M551</f>
        <v>440</v>
      </c>
      <c r="N87" s="168">
        <f>'Data eurostat_2009'!N551</f>
        <v>358</v>
      </c>
      <c r="O87" s="168">
        <f>'Data eurostat_2009'!O551</f>
        <v>247</v>
      </c>
      <c r="P87" s="168">
        <f>'Data eurostat_2009'!P551</f>
        <v>317</v>
      </c>
      <c r="Q87" s="168">
        <f>'Data eurostat_2009'!Q551</f>
        <v>288</v>
      </c>
      <c r="R87" s="168">
        <f>'Data eurostat_2009'!R551</f>
        <v>359</v>
      </c>
      <c r="S87" s="168">
        <f>'Data eurostat_2009'!S551</f>
        <v>389</v>
      </c>
    </row>
    <row r="88" spans="1:19" s="19" customFormat="1" ht="12.75" customHeight="1">
      <c r="A88" s="167" t="s">
        <v>10</v>
      </c>
      <c r="B88" s="168">
        <f>'Data eurostat_2009'!B552</f>
        <v>1878</v>
      </c>
      <c r="C88" s="168">
        <f>'Data eurostat_2009'!C552</f>
        <v>2441</v>
      </c>
      <c r="D88" s="168">
        <f>'Data eurostat_2009'!D552</f>
        <v>2063</v>
      </c>
      <c r="E88" s="168">
        <f>'Data eurostat_2009'!E552</f>
        <v>1116</v>
      </c>
      <c r="F88" s="168">
        <f>'Data eurostat_2009'!F552</f>
        <v>819</v>
      </c>
      <c r="G88" s="168">
        <f>'Data eurostat_2009'!G552</f>
        <v>1751</v>
      </c>
      <c r="H88" s="168">
        <f>'Data eurostat_2009'!H552</f>
        <v>2703</v>
      </c>
      <c r="I88" s="168">
        <f>'Data eurostat_2009'!I552</f>
        <v>2765</v>
      </c>
      <c r="J88" s="168">
        <f>'Data eurostat_2009'!J552</f>
        <v>3097</v>
      </c>
      <c r="K88" s="168">
        <f>'Data eurostat_2009'!K552</f>
        <v>2753</v>
      </c>
      <c r="L88" s="168">
        <f>'Data eurostat_2009'!L552</f>
        <v>2673</v>
      </c>
      <c r="M88" s="168">
        <f>'Data eurostat_2009'!M552</f>
        <v>1737</v>
      </c>
      <c r="N88" s="168">
        <f>'Data eurostat_2009'!N552</f>
        <v>2194</v>
      </c>
      <c r="O88" s="168">
        <f>'Data eurostat_2009'!O552</f>
        <v>3029</v>
      </c>
      <c r="P88" s="168">
        <f>'Data eurostat_2009'!P552</f>
        <v>3168</v>
      </c>
      <c r="Q88" s="168">
        <f>'Data eurostat_2009'!Q552</f>
        <v>4337</v>
      </c>
      <c r="R88" s="168">
        <f>'Data eurostat_2009'!R552</f>
        <v>4238</v>
      </c>
      <c r="S88" s="168">
        <f>'Data eurostat_2009'!S552</f>
        <v>2874</v>
      </c>
    </row>
    <row r="89" spans="1:19" s="21" customFormat="1" ht="12.75" customHeight="1">
      <c r="A89" s="167" t="s">
        <v>11</v>
      </c>
      <c r="B89" s="168">
        <f>'Data eurostat_2009'!B553</f>
        <v>1161</v>
      </c>
      <c r="C89" s="168">
        <f>'Data eurostat_2009'!C553</f>
        <v>1089</v>
      </c>
      <c r="D89" s="168">
        <f>'Data eurostat_2009'!D553</f>
        <v>1402</v>
      </c>
      <c r="E89" s="168">
        <f>'Data eurostat_2009'!E553</f>
        <v>1369</v>
      </c>
      <c r="F89" s="168">
        <f>'Data eurostat_2009'!F553</f>
        <v>1460</v>
      </c>
      <c r="G89" s="168">
        <f>'Data eurostat_2009'!G553</f>
        <v>2002</v>
      </c>
      <c r="H89" s="168">
        <f>'Data eurostat_2009'!H553</f>
        <v>1969</v>
      </c>
      <c r="I89" s="168">
        <f>'Data eurostat_2009'!I553</f>
        <v>1699</v>
      </c>
      <c r="J89" s="168">
        <f>'Data eurostat_2009'!J553</f>
        <v>1396</v>
      </c>
      <c r="K89" s="168">
        <f>'Data eurostat_2009'!K553</f>
        <v>1681</v>
      </c>
      <c r="L89" s="168">
        <f>'Data eurostat_2009'!L553</f>
        <v>1758</v>
      </c>
      <c r="M89" s="168">
        <f>'Data eurostat_2009'!M553</f>
        <v>2054</v>
      </c>
      <c r="N89" s="168">
        <f>'Data eurostat_2009'!N553</f>
        <v>2492</v>
      </c>
      <c r="O89" s="168">
        <f>'Data eurostat_2009'!O553</f>
        <v>1383</v>
      </c>
      <c r="P89" s="168">
        <f>'Data eurostat_2009'!P553</f>
        <v>2019</v>
      </c>
      <c r="Q89" s="168">
        <f>'Data eurostat_2009'!Q553</f>
        <v>2380</v>
      </c>
      <c r="R89" s="168">
        <f>'Data eurostat_2009'!R553</f>
        <v>2550</v>
      </c>
      <c r="S89" s="168">
        <f>'Data eurostat_2009'!S553</f>
        <v>2089</v>
      </c>
    </row>
    <row r="90" spans="1:19" s="21" customFormat="1" ht="12.75" customHeight="1">
      <c r="A90" s="167" t="s">
        <v>12</v>
      </c>
      <c r="B90" s="168">
        <f>'Data eurostat_2009'!B554</f>
        <v>28</v>
      </c>
      <c r="C90" s="168">
        <f>'Data eurostat_2009'!C554</f>
        <v>25</v>
      </c>
      <c r="D90" s="168">
        <f>'Data eurostat_2009'!D554</f>
        <v>28</v>
      </c>
      <c r="E90" s="168">
        <f>'Data eurostat_2009'!E554</f>
        <v>28</v>
      </c>
      <c r="F90" s="168">
        <f>'Data eurostat_2009'!F554</f>
        <v>33</v>
      </c>
      <c r="G90" s="168">
        <f>'Data eurostat_2009'!G554</f>
        <v>30</v>
      </c>
      <c r="H90" s="168">
        <f>'Data eurostat_2009'!H554</f>
        <v>19</v>
      </c>
      <c r="I90" s="168">
        <f>'Data eurostat_2009'!I554</f>
        <v>19</v>
      </c>
      <c r="J90" s="168">
        <f>'Data eurostat_2009'!J554</f>
        <v>27</v>
      </c>
      <c r="K90" s="168">
        <f>'Data eurostat_2009'!K554</f>
        <v>30</v>
      </c>
      <c r="L90" s="168">
        <f>'Data eurostat_2009'!L554</f>
        <v>30</v>
      </c>
      <c r="M90" s="168">
        <f>'Data eurostat_2009'!M554</f>
        <v>28</v>
      </c>
      <c r="N90" s="168">
        <f>'Data eurostat_2009'!N554</f>
        <v>32</v>
      </c>
      <c r="O90" s="168">
        <f>'Data eurostat_2009'!O554</f>
        <v>21</v>
      </c>
      <c r="P90" s="168">
        <f>'Data eurostat_2009'!P554</f>
        <v>26</v>
      </c>
      <c r="Q90" s="168">
        <f>'Data eurostat_2009'!Q554</f>
        <v>22</v>
      </c>
      <c r="R90" s="168">
        <f>'Data eurostat_2009'!R554</f>
        <v>23</v>
      </c>
      <c r="S90" s="168">
        <f>'Data eurostat_2009'!S554</f>
        <v>28</v>
      </c>
    </row>
    <row r="91" spans="1:19" s="21" customFormat="1" ht="12.75" customHeight="1">
      <c r="A91" s="167" t="s">
        <v>13</v>
      </c>
      <c r="B91" s="168">
        <f>'Data eurostat_2009'!B555</f>
        <v>17426</v>
      </c>
      <c r="C91" s="168">
        <f>'Data eurostat_2009'!C555</f>
        <v>14891</v>
      </c>
      <c r="D91" s="168">
        <f>'Data eurostat_2009'!D555</f>
        <v>17397</v>
      </c>
      <c r="E91" s="168">
        <f>'Data eurostat_2009'!E555</f>
        <v>17878</v>
      </c>
      <c r="F91" s="168">
        <f>'Data eurostat_2009'!F555</f>
        <v>19930</v>
      </c>
      <c r="G91" s="168">
        <f>'Data eurostat_2009'!G555</f>
        <v>21780</v>
      </c>
      <c r="H91" s="168">
        <f>'Data eurostat_2009'!H555</f>
        <v>21957</v>
      </c>
      <c r="I91" s="168">
        <f>'Data eurostat_2009'!I555</f>
        <v>17357</v>
      </c>
      <c r="J91" s="168">
        <f>'Data eurostat_2009'!J555</f>
        <v>17216</v>
      </c>
      <c r="K91" s="168">
        <f>'Data eurostat_2009'!K555</f>
        <v>19647</v>
      </c>
      <c r="L91" s="168">
        <f>'Data eurostat_2009'!L555</f>
        <v>21732</v>
      </c>
      <c r="M91" s="168">
        <f>'Data eurostat_2009'!M555</f>
        <v>22733</v>
      </c>
      <c r="N91" s="168">
        <f>'Data eurostat_2009'!N555</f>
        <v>23124</v>
      </c>
      <c r="O91" s="168">
        <f>'Data eurostat_2009'!O555</f>
        <v>19264</v>
      </c>
      <c r="P91" s="168">
        <f>'Data eurostat_2009'!P555</f>
        <v>21077</v>
      </c>
      <c r="Q91" s="168">
        <f>'Data eurostat_2009'!Q555</f>
        <v>19581</v>
      </c>
      <c r="R91" s="168">
        <f>'Data eurostat_2009'!R555</f>
        <v>19931</v>
      </c>
      <c r="S91" s="168">
        <f>'Data eurostat_2009'!S555</f>
        <v>20904</v>
      </c>
    </row>
    <row r="92" spans="1:19" s="21" customFormat="1" ht="12.75" customHeight="1">
      <c r="A92" s="167" t="s">
        <v>14</v>
      </c>
      <c r="B92" s="168">
        <f>'Data eurostat_2009'!B556</f>
        <v>0</v>
      </c>
      <c r="C92" s="168">
        <f>'Data eurostat_2009'!C556</f>
        <v>0</v>
      </c>
      <c r="D92" s="168">
        <f>'Data eurostat_2009'!D556</f>
        <v>1</v>
      </c>
      <c r="E92" s="168">
        <f>'Data eurostat_2009'!E556</f>
        <v>1</v>
      </c>
      <c r="F92" s="168">
        <f>'Data eurostat_2009'!F556</f>
        <v>3</v>
      </c>
      <c r="G92" s="168">
        <f>'Data eurostat_2009'!G556</f>
        <v>2</v>
      </c>
      <c r="H92" s="168">
        <f>'Data eurostat_2009'!H556</f>
        <v>2</v>
      </c>
      <c r="I92" s="168">
        <f>'Data eurostat_2009'!I556</f>
        <v>3</v>
      </c>
      <c r="J92" s="168">
        <f>'Data eurostat_2009'!J556</f>
        <v>4</v>
      </c>
      <c r="K92" s="168">
        <f>'Data eurostat_2009'!K556</f>
        <v>4</v>
      </c>
      <c r="L92" s="168">
        <f>'Data eurostat_2009'!L556</f>
        <v>5</v>
      </c>
      <c r="M92" s="168">
        <f>'Data eurostat_2009'!M556</f>
        <v>7</v>
      </c>
      <c r="N92" s="168">
        <f>'Data eurostat_2009'!N556</f>
        <v>6</v>
      </c>
      <c r="O92" s="168">
        <f>'Data eurostat_2009'!O556</f>
        <v>13</v>
      </c>
      <c r="P92" s="168">
        <f>'Data eurostat_2009'!P556</f>
        <v>22</v>
      </c>
      <c r="Q92" s="168">
        <f>'Data eurostat_2009'!Q556</f>
        <v>22</v>
      </c>
      <c r="R92" s="168">
        <f>'Data eurostat_2009'!R556</f>
        <v>13</v>
      </c>
      <c r="S92" s="168">
        <f>'Data eurostat_2009'!S556</f>
        <v>21</v>
      </c>
    </row>
    <row r="93" spans="1:19" s="21" customFormat="1" ht="12.75" customHeight="1">
      <c r="A93" s="167" t="s">
        <v>15</v>
      </c>
      <c r="B93" s="168">
        <f>'Data eurostat_2009'!B557</f>
        <v>697</v>
      </c>
      <c r="C93" s="168">
        <f>'Data eurostat_2009'!C557</f>
        <v>746</v>
      </c>
      <c r="D93" s="168">
        <f>'Data eurostat_2009'!D557</f>
        <v>817</v>
      </c>
      <c r="E93" s="168">
        <f>'Data eurostat_2009'!E557</f>
        <v>765</v>
      </c>
      <c r="F93" s="168">
        <f>'Data eurostat_2009'!F557</f>
        <v>920</v>
      </c>
      <c r="G93" s="168">
        <f>'Data eurostat_2009'!G557</f>
        <v>713</v>
      </c>
      <c r="H93" s="168">
        <f>'Data eurostat_2009'!H557</f>
        <v>722</v>
      </c>
      <c r="I93" s="168">
        <f>'Data eurostat_2009'!I557</f>
        <v>678</v>
      </c>
      <c r="J93" s="168">
        <f>'Data eurostat_2009'!J557</f>
        <v>916</v>
      </c>
      <c r="K93" s="168">
        <f>'Data eurostat_2009'!K557</f>
        <v>846</v>
      </c>
      <c r="L93" s="168">
        <f>'Data eurostat_2009'!L557</f>
        <v>846</v>
      </c>
      <c r="M93" s="168">
        <f>'Data eurostat_2009'!M557</f>
        <v>596</v>
      </c>
      <c r="N93" s="168">
        <f>'Data eurostat_2009'!N557</f>
        <v>912</v>
      </c>
      <c r="O93" s="168">
        <f>'Data eurostat_2009'!O557</f>
        <v>598</v>
      </c>
      <c r="P93" s="168">
        <f>'Data eurostat_2009'!P557</f>
        <v>630</v>
      </c>
      <c r="Q93" s="168">
        <f>'Data eurostat_2009'!Q557</f>
        <v>631</v>
      </c>
      <c r="R93" s="168">
        <f>'Data eurostat_2009'!R557</f>
        <v>724</v>
      </c>
      <c r="S93" s="168">
        <f>'Data eurostat_2009'!S557</f>
        <v>667</v>
      </c>
    </row>
    <row r="94" spans="1:19" s="21" customFormat="1" ht="12.75" customHeight="1">
      <c r="A94" s="167" t="s">
        <v>16</v>
      </c>
      <c r="B94" s="168">
        <f>'Data eurostat_2009'!B558</f>
        <v>1768</v>
      </c>
      <c r="C94" s="168">
        <f>'Data eurostat_2009'!C558</f>
        <v>3099</v>
      </c>
      <c r="D94" s="168">
        <f>'Data eurostat_2009'!D558</f>
        <v>2203</v>
      </c>
      <c r="E94" s="168">
        <f>'Data eurostat_2009'!E558</f>
        <v>2282</v>
      </c>
      <c r="F94" s="168">
        <f>'Data eurostat_2009'!F558</f>
        <v>2599</v>
      </c>
      <c r="G94" s="168">
        <f>'Data eurostat_2009'!G558</f>
        <v>3529</v>
      </c>
      <c r="H94" s="168">
        <f>'Data eurostat_2009'!H558</f>
        <v>4348</v>
      </c>
      <c r="I94" s="168">
        <f>'Data eurostat_2009'!I558</f>
        <v>3882</v>
      </c>
      <c r="J94" s="168">
        <f>'Data eurostat_2009'!J558</f>
        <v>3717</v>
      </c>
      <c r="K94" s="168">
        <f>'Data eurostat_2009'!K558</f>
        <v>4592</v>
      </c>
      <c r="L94" s="168">
        <f>'Data eurostat_2009'!L558</f>
        <v>3693</v>
      </c>
      <c r="M94" s="168">
        <f>'Data eurostat_2009'!M558</f>
        <v>2097</v>
      </c>
      <c r="N94" s="168">
        <f>'Data eurostat_2009'!N558</f>
        <v>2800</v>
      </c>
      <c r="O94" s="168">
        <f>'Data eurostat_2009'!O558</f>
        <v>4766</v>
      </c>
      <c r="P94" s="168">
        <f>'Data eurostat_2009'!P558</f>
        <v>4672</v>
      </c>
      <c r="Q94" s="168">
        <f>'Data eurostat_2009'!Q558</f>
        <v>5017</v>
      </c>
      <c r="R94" s="168">
        <f>'Data eurostat_2009'!R558</f>
        <v>6048</v>
      </c>
      <c r="S94" s="168">
        <f>'Data eurostat_2009'!S558</f>
        <v>2591</v>
      </c>
    </row>
    <row r="95" spans="1:19" s="21" customFormat="1" ht="12.75" customHeight="1">
      <c r="A95" s="167" t="s">
        <v>17</v>
      </c>
      <c r="B95" s="168">
        <f>'Data eurostat_2009'!B559</f>
        <v>25400</v>
      </c>
      <c r="C95" s="168">
        <f>'Data eurostat_2009'!C559</f>
        <v>27282</v>
      </c>
      <c r="D95" s="168">
        <f>'Data eurostat_2009'!D559</f>
        <v>18828</v>
      </c>
      <c r="E95" s="168">
        <f>'Data eurostat_2009'!E559</f>
        <v>24261</v>
      </c>
      <c r="F95" s="168">
        <f>'Data eurostat_2009'!F559</f>
        <v>28005</v>
      </c>
      <c r="G95" s="168">
        <f>'Data eurostat_2009'!G559</f>
        <v>23112</v>
      </c>
      <c r="H95" s="168">
        <f>'Data eurostat_2009'!H559</f>
        <v>39464</v>
      </c>
      <c r="I95" s="168">
        <f>'Data eurostat_2009'!I559</f>
        <v>34758</v>
      </c>
      <c r="J95" s="168">
        <f>'Data eurostat_2009'!J559</f>
        <v>34005</v>
      </c>
      <c r="K95" s="168">
        <f>'Data eurostat_2009'!K559</f>
        <v>22863</v>
      </c>
      <c r="L95" s="168">
        <f>'Data eurostat_2009'!L559</f>
        <v>29470</v>
      </c>
      <c r="M95" s="168">
        <f>'Data eurostat_2009'!M559</f>
        <v>41021</v>
      </c>
      <c r="N95" s="168">
        <f>'Data eurostat_2009'!N559</f>
        <v>23038</v>
      </c>
      <c r="O95" s="168">
        <f>'Data eurostat_2009'!O559</f>
        <v>41054</v>
      </c>
      <c r="P95" s="168">
        <f>'Data eurostat_2009'!P559</f>
        <v>31554</v>
      </c>
      <c r="Q95" s="168">
        <f>'Data eurostat_2009'!Q559</f>
        <v>19553</v>
      </c>
      <c r="R95" s="168">
        <f>'Data eurostat_2009'!R559</f>
        <v>25890</v>
      </c>
      <c r="S95" s="168">
        <f>'Data eurostat_2009'!S559</f>
        <v>27763</v>
      </c>
    </row>
    <row r="96" spans="1:19" s="21" customFormat="1" ht="12.75" customHeight="1">
      <c r="A96" s="167" t="s">
        <v>18</v>
      </c>
      <c r="B96" s="168">
        <f>'Data eurostat_2009'!B560</f>
        <v>53900</v>
      </c>
      <c r="C96" s="168">
        <f>'Data eurostat_2009'!C560</f>
        <v>57429</v>
      </c>
      <c r="D96" s="168">
        <f>'Data eurostat_2009'!D560</f>
        <v>69581</v>
      </c>
      <c r="E96" s="168">
        <f>'Data eurostat_2009'!E560</f>
        <v>65505</v>
      </c>
      <c r="F96" s="168">
        <f>'Data eurostat_2009'!F560</f>
        <v>79407</v>
      </c>
      <c r="G96" s="168">
        <f>'Data eurostat_2009'!G560</f>
        <v>73529</v>
      </c>
      <c r="H96" s="168">
        <f>'Data eurostat_2009'!H560</f>
        <v>65703</v>
      </c>
      <c r="I96" s="168">
        <f>'Data eurostat_2009'!I560</f>
        <v>64404</v>
      </c>
      <c r="J96" s="168">
        <f>'Data eurostat_2009'!J560</f>
        <v>62667</v>
      </c>
      <c r="K96" s="168">
        <f>'Data eurostat_2009'!K560</f>
        <v>72929</v>
      </c>
      <c r="L96" s="168">
        <f>'Data eurostat_2009'!L560</f>
        <v>67710</v>
      </c>
      <c r="M96" s="168">
        <f>'Data eurostat_2009'!M560</f>
        <v>75177</v>
      </c>
      <c r="N96" s="168">
        <f>'Data eurostat_2009'!N560</f>
        <v>61134</v>
      </c>
      <c r="O96" s="168">
        <f>'Data eurostat_2009'!O560</f>
        <v>59698</v>
      </c>
      <c r="P96" s="168">
        <f>'Data eurostat_2009'!P560</f>
        <v>60397</v>
      </c>
      <c r="Q96" s="168">
        <f>'Data eurostat_2009'!Q560</f>
        <v>52286</v>
      </c>
      <c r="R96" s="168">
        <f>'Data eurostat_2009'!R560</f>
        <v>56659</v>
      </c>
      <c r="S96" s="168">
        <f>'Data eurostat_2009'!S560</f>
        <v>58706</v>
      </c>
    </row>
    <row r="97" spans="1:19" s="21" customFormat="1" ht="12.75" customHeight="1">
      <c r="A97" s="167" t="s">
        <v>19</v>
      </c>
      <c r="B97" s="168">
        <f>'Data eurostat_2009'!B561</f>
        <v>31624</v>
      </c>
      <c r="C97" s="168">
        <f>'Data eurostat_2009'!C561</f>
        <v>42239</v>
      </c>
      <c r="D97" s="168">
        <f>'Data eurostat_2009'!D561</f>
        <v>42199</v>
      </c>
      <c r="E97" s="168">
        <f>'Data eurostat_2009'!E561</f>
        <v>41422</v>
      </c>
      <c r="F97" s="168">
        <f>'Data eurostat_2009'!F561</f>
        <v>44658</v>
      </c>
      <c r="G97" s="168">
        <f>'Data eurostat_2009'!G561</f>
        <v>37782</v>
      </c>
      <c r="H97" s="168">
        <f>'Data eurostat_2009'!H561</f>
        <v>42037</v>
      </c>
      <c r="I97" s="168">
        <f>'Data eurostat_2009'!I561</f>
        <v>41603</v>
      </c>
      <c r="J97" s="168">
        <f>'Data eurostat_2009'!J561</f>
        <v>41220</v>
      </c>
      <c r="K97" s="168">
        <f>'Data eurostat_2009'!K561</f>
        <v>45365</v>
      </c>
      <c r="L97" s="168">
        <f>'Data eurostat_2009'!L561</f>
        <v>44336</v>
      </c>
      <c r="M97" s="168">
        <f>'Data eurostat_2009'!M561</f>
        <v>46811</v>
      </c>
      <c r="N97" s="168">
        <f>'Data eurostat_2009'!N561</f>
        <v>39519</v>
      </c>
      <c r="O97" s="168">
        <f>'Data eurostat_2009'!O561</f>
        <v>36932</v>
      </c>
      <c r="P97" s="168">
        <f>'Data eurostat_2009'!P561</f>
        <v>42698</v>
      </c>
      <c r="Q97" s="168">
        <f>'Data eurostat_2009'!Q561</f>
        <v>36067</v>
      </c>
      <c r="R97" s="168">
        <f>'Data eurostat_2009'!R561</f>
        <v>36994</v>
      </c>
      <c r="S97" s="168">
        <f>'Data eurostat_2009'!S561</f>
        <v>32816</v>
      </c>
    </row>
    <row r="98" spans="1:19" s="21" customFormat="1" ht="12.75" customHeight="1">
      <c r="A98" s="167" t="s">
        <v>20</v>
      </c>
      <c r="B98" s="168">
        <f>'Data eurostat_2009'!B562</f>
        <v>0</v>
      </c>
      <c r="C98" s="168">
        <f>'Data eurostat_2009'!C562</f>
        <v>0</v>
      </c>
      <c r="D98" s="168">
        <f>'Data eurostat_2009'!D562</f>
        <v>0</v>
      </c>
      <c r="E98" s="168">
        <f>'Data eurostat_2009'!E562</f>
        <v>0</v>
      </c>
      <c r="F98" s="168">
        <f>'Data eurostat_2009'!F562</f>
        <v>0</v>
      </c>
      <c r="G98" s="168">
        <f>'Data eurostat_2009'!G562</f>
        <v>0</v>
      </c>
      <c r="H98" s="168">
        <f>'Data eurostat_2009'!H562</f>
        <v>0</v>
      </c>
      <c r="I98" s="168">
        <f>'Data eurostat_2009'!I562</f>
        <v>0</v>
      </c>
      <c r="J98" s="168">
        <f>'Data eurostat_2009'!J562</f>
        <v>0</v>
      </c>
      <c r="K98" s="168">
        <f>'Data eurostat_2009'!K562</f>
        <v>0</v>
      </c>
      <c r="L98" s="168">
        <f>'Data eurostat_2009'!L562</f>
        <v>0</v>
      </c>
      <c r="M98" s="168">
        <f>'Data eurostat_2009'!M562</f>
        <v>0</v>
      </c>
      <c r="N98" s="168">
        <f>'Data eurostat_2009'!N562</f>
        <v>0</v>
      </c>
      <c r="O98" s="168">
        <f>'Data eurostat_2009'!O562</f>
        <v>0</v>
      </c>
      <c r="P98" s="168">
        <f>'Data eurostat_2009'!P562</f>
        <v>0</v>
      </c>
      <c r="Q98" s="168">
        <f>'Data eurostat_2009'!Q562</f>
        <v>0</v>
      </c>
      <c r="R98" s="168">
        <f>'Data eurostat_2009'!R562</f>
        <v>0</v>
      </c>
      <c r="S98" s="168">
        <f>'Data eurostat_2009'!S562</f>
        <v>0</v>
      </c>
    </row>
    <row r="99" spans="1:19" s="21" customFormat="1" ht="12.75" customHeight="1">
      <c r="A99" s="167" t="s">
        <v>21</v>
      </c>
      <c r="B99" s="168">
        <f>'Data eurostat_2009'!B563</f>
        <v>4496</v>
      </c>
      <c r="C99" s="168">
        <f>'Data eurostat_2009'!C563</f>
        <v>3275</v>
      </c>
      <c r="D99" s="168">
        <f>'Data eurostat_2009'!D563</f>
        <v>2521</v>
      </c>
      <c r="E99" s="168">
        <f>'Data eurostat_2009'!E563</f>
        <v>2875</v>
      </c>
      <c r="F99" s="168">
        <f>'Data eurostat_2009'!F563</f>
        <v>3305</v>
      </c>
      <c r="G99" s="168">
        <f>'Data eurostat_2009'!G563</f>
        <v>2937</v>
      </c>
      <c r="H99" s="168">
        <f>'Data eurostat_2009'!H563</f>
        <v>1860</v>
      </c>
      <c r="I99" s="168">
        <f>'Data eurostat_2009'!I563</f>
        <v>2953</v>
      </c>
      <c r="J99" s="168">
        <f>'Data eurostat_2009'!J563</f>
        <v>4316</v>
      </c>
      <c r="K99" s="168">
        <f>'Data eurostat_2009'!K563</f>
        <v>2757</v>
      </c>
      <c r="L99" s="168">
        <f>'Data eurostat_2009'!L563</f>
        <v>2819</v>
      </c>
      <c r="M99" s="168">
        <f>'Data eurostat_2009'!M563</f>
        <v>2833</v>
      </c>
      <c r="N99" s="168">
        <f>'Data eurostat_2009'!N563</f>
        <v>2463</v>
      </c>
      <c r="O99" s="168">
        <f>'Data eurostat_2009'!O563</f>
        <v>2266</v>
      </c>
      <c r="P99" s="168">
        <f>'Data eurostat_2009'!P563</f>
        <v>3109</v>
      </c>
      <c r="Q99" s="168">
        <f>'Data eurostat_2009'!Q563</f>
        <v>3325</v>
      </c>
      <c r="R99" s="168">
        <f>'Data eurostat_2009'!R563</f>
        <v>2698</v>
      </c>
      <c r="S99" s="168">
        <f>'Data eurostat_2009'!S563</f>
        <v>2733</v>
      </c>
    </row>
    <row r="100" spans="1:19" s="21" customFormat="1" ht="12.75" customHeight="1">
      <c r="A100" s="167" t="s">
        <v>22</v>
      </c>
      <c r="B100" s="168">
        <f>'Data eurostat_2009'!B564</f>
        <v>414</v>
      </c>
      <c r="C100" s="168">
        <f>'Data eurostat_2009'!C564</f>
        <v>338</v>
      </c>
      <c r="D100" s="168">
        <f>'Data eurostat_2009'!D564</f>
        <v>311</v>
      </c>
      <c r="E100" s="168">
        <f>'Data eurostat_2009'!E564</f>
        <v>393</v>
      </c>
      <c r="F100" s="168">
        <f>'Data eurostat_2009'!F564</f>
        <v>452</v>
      </c>
      <c r="G100" s="168">
        <f>'Data eurostat_2009'!G564</f>
        <v>373</v>
      </c>
      <c r="H100" s="168">
        <f>'Data eurostat_2009'!H564</f>
        <v>326</v>
      </c>
      <c r="I100" s="168">
        <f>'Data eurostat_2009'!I564</f>
        <v>295</v>
      </c>
      <c r="J100" s="168">
        <f>'Data eurostat_2009'!J564</f>
        <v>417</v>
      </c>
      <c r="K100" s="168">
        <f>'Data eurostat_2009'!K564</f>
        <v>414</v>
      </c>
      <c r="L100" s="168">
        <f>'Data eurostat_2009'!L564</f>
        <v>339</v>
      </c>
      <c r="M100" s="168">
        <f>'Data eurostat_2009'!M564</f>
        <v>326</v>
      </c>
      <c r="N100" s="168">
        <f>'Data eurostat_2009'!N564</f>
        <v>354</v>
      </c>
      <c r="O100" s="168">
        <f>'Data eurostat_2009'!O564</f>
        <v>325</v>
      </c>
      <c r="P100" s="168">
        <f>'Data eurostat_2009'!P564</f>
        <v>421</v>
      </c>
      <c r="Q100" s="168">
        <f>'Data eurostat_2009'!Q564</f>
        <v>451</v>
      </c>
      <c r="R100" s="168">
        <f>'Data eurostat_2009'!R564</f>
        <v>397</v>
      </c>
      <c r="S100" s="168">
        <f>'Data eurostat_2009'!S564</f>
        <v>421</v>
      </c>
    </row>
    <row r="101" spans="1:19" s="21" customFormat="1" ht="12.75" customHeight="1">
      <c r="A101" s="167" t="s">
        <v>23</v>
      </c>
      <c r="B101" s="168">
        <f>'Data eurostat_2009'!B565</f>
        <v>68</v>
      </c>
      <c r="C101" s="168">
        <f>'Data eurostat_2009'!C565</f>
        <v>54</v>
      </c>
      <c r="D101" s="168">
        <f>'Data eurostat_2009'!D565</f>
        <v>70</v>
      </c>
      <c r="E101" s="168">
        <f>'Data eurostat_2009'!E565</f>
        <v>67</v>
      </c>
      <c r="F101" s="168">
        <f>'Data eurostat_2009'!F565</f>
        <v>118</v>
      </c>
      <c r="G101" s="168">
        <f>'Data eurostat_2009'!G565</f>
        <v>84</v>
      </c>
      <c r="H101" s="168">
        <f>'Data eurostat_2009'!H565</f>
        <v>60</v>
      </c>
      <c r="I101" s="168">
        <f>'Data eurostat_2009'!I565</f>
        <v>80</v>
      </c>
      <c r="J101" s="168">
        <f>'Data eurostat_2009'!J565</f>
        <v>115</v>
      </c>
      <c r="K101" s="168">
        <f>'Data eurostat_2009'!K565</f>
        <v>96</v>
      </c>
      <c r="L101" s="168">
        <f>'Data eurostat_2009'!L565</f>
        <v>120</v>
      </c>
      <c r="M101" s="168">
        <f>'Data eurostat_2009'!M565</f>
        <v>20</v>
      </c>
      <c r="N101" s="168">
        <f>'Data eurostat_2009'!N565</f>
        <v>113</v>
      </c>
      <c r="O101" s="168">
        <f>'Data eurostat_2009'!O565</f>
        <v>77</v>
      </c>
      <c r="P101" s="168">
        <f>'Data eurostat_2009'!P565</f>
        <v>106</v>
      </c>
      <c r="Q101" s="168">
        <f>'Data eurostat_2009'!Q565</f>
        <v>93</v>
      </c>
      <c r="R101" s="168">
        <f>'Data eurostat_2009'!R565</f>
        <v>103</v>
      </c>
      <c r="S101" s="168">
        <f>'Data eurostat_2009'!S565</f>
        <v>107</v>
      </c>
    </row>
    <row r="102" spans="1:19" s="21" customFormat="1" ht="12.75" customHeight="1">
      <c r="A102" s="167" t="s">
        <v>24</v>
      </c>
      <c r="B102" s="168">
        <f>'Data eurostat_2009'!B566</f>
        <v>178</v>
      </c>
      <c r="C102" s="168">
        <f>'Data eurostat_2009'!C566</f>
        <v>194</v>
      </c>
      <c r="D102" s="168">
        <f>'Data eurostat_2009'!D566</f>
        <v>158</v>
      </c>
      <c r="E102" s="168">
        <f>'Data eurostat_2009'!E566</f>
        <v>166</v>
      </c>
      <c r="F102" s="168">
        <f>'Data eurostat_2009'!F566</f>
        <v>161</v>
      </c>
      <c r="G102" s="168">
        <f>'Data eurostat_2009'!G566</f>
        <v>163</v>
      </c>
      <c r="H102" s="168">
        <f>'Data eurostat_2009'!H566</f>
        <v>207</v>
      </c>
      <c r="I102" s="168">
        <f>'Data eurostat_2009'!I566</f>
        <v>216</v>
      </c>
      <c r="J102" s="168">
        <f>'Data eurostat_2009'!J566</f>
        <v>155</v>
      </c>
      <c r="K102" s="168">
        <f>'Data eurostat_2009'!K566</f>
        <v>181</v>
      </c>
      <c r="L102" s="168">
        <f>'Data eurostat_2009'!L566</f>
        <v>178</v>
      </c>
      <c r="M102" s="168">
        <f>'Data eurostat_2009'!M566</f>
        <v>186</v>
      </c>
      <c r="N102" s="168">
        <f>'Data eurostat_2009'!N566</f>
        <v>194</v>
      </c>
      <c r="O102" s="168">
        <f>'Data eurostat_2009'!O566</f>
        <v>171</v>
      </c>
      <c r="P102" s="168">
        <f>'Data eurostat_2009'!P566</f>
        <v>205</v>
      </c>
      <c r="Q102" s="168">
        <f>'Data eurostat_2009'!Q566</f>
        <v>203</v>
      </c>
      <c r="R102" s="168">
        <f>'Data eurostat_2009'!R566</f>
        <v>186</v>
      </c>
      <c r="S102" s="168">
        <f>'Data eurostat_2009'!S566</f>
        <v>210</v>
      </c>
    </row>
    <row r="103" spans="1:19" s="21" customFormat="1" ht="12.75" customHeight="1">
      <c r="A103" s="167" t="s">
        <v>26</v>
      </c>
      <c r="B103" s="168">
        <f>'Data eurostat_2009'!B567</f>
        <v>85</v>
      </c>
      <c r="C103" s="168">
        <f>'Data eurostat_2009'!C567</f>
        <v>104</v>
      </c>
      <c r="D103" s="168">
        <f>'Data eurostat_2009'!D567</f>
        <v>120</v>
      </c>
      <c r="E103" s="168">
        <f>'Data eurostat_2009'!E567</f>
        <v>92</v>
      </c>
      <c r="F103" s="168">
        <f>'Data eurostat_2009'!F567</f>
        <v>101</v>
      </c>
      <c r="G103" s="168">
        <f>'Data eurostat_2009'!G567</f>
        <v>88</v>
      </c>
      <c r="H103" s="168">
        <f>'Data eurostat_2009'!H567</f>
        <v>80</v>
      </c>
      <c r="I103" s="168">
        <f>'Data eurostat_2009'!I567</f>
        <v>92</v>
      </c>
      <c r="J103" s="168">
        <f>'Data eurostat_2009'!J567</f>
        <v>106</v>
      </c>
      <c r="K103" s="168">
        <f>'Data eurostat_2009'!K567</f>
        <v>90</v>
      </c>
      <c r="L103" s="168">
        <f>'Data eurostat_2009'!L567</f>
        <v>142</v>
      </c>
      <c r="M103" s="168">
        <f>'Data eurostat_2009'!M567</f>
        <v>117</v>
      </c>
      <c r="N103" s="168">
        <f>'Data eurostat_2009'!N567</f>
        <v>108</v>
      </c>
      <c r="O103" s="168">
        <f>'Data eurostat_2009'!O567</f>
        <v>72</v>
      </c>
      <c r="P103" s="168">
        <f>'Data eurostat_2009'!P567</f>
        <v>95</v>
      </c>
      <c r="Q103" s="168">
        <f>'Data eurostat_2009'!Q567</f>
        <v>88</v>
      </c>
      <c r="R103" s="168">
        <f>'Data eurostat_2009'!R567</f>
        <v>106</v>
      </c>
      <c r="S103" s="168">
        <f>'Data eurostat_2009'!S567</f>
        <v>107</v>
      </c>
    </row>
    <row r="104" spans="1:19" s="21" customFormat="1" ht="12.75" customHeight="1">
      <c r="A104" s="167" t="s">
        <v>27</v>
      </c>
      <c r="B104" s="168">
        <f>'Data eurostat_2009'!B568</f>
        <v>31509</v>
      </c>
      <c r="C104" s="168">
        <f>'Data eurostat_2009'!C568</f>
        <v>31443</v>
      </c>
      <c r="D104" s="168">
        <f>'Data eurostat_2009'!D568</f>
        <v>34848</v>
      </c>
      <c r="E104" s="168">
        <f>'Data eurostat_2009'!E568</f>
        <v>36706</v>
      </c>
      <c r="F104" s="168">
        <f>'Data eurostat_2009'!F568</f>
        <v>35708</v>
      </c>
      <c r="G104" s="168">
        <f>'Data eurostat_2009'!G568</f>
        <v>37067</v>
      </c>
      <c r="H104" s="168">
        <f>'Data eurostat_2009'!H568</f>
        <v>34216</v>
      </c>
      <c r="I104" s="168">
        <f>'Data eurostat_2009'!I568</f>
        <v>36105</v>
      </c>
      <c r="J104" s="168">
        <f>'Data eurostat_2009'!J568</f>
        <v>37164</v>
      </c>
      <c r="K104" s="168">
        <f>'Data eurostat_2009'!K568</f>
        <v>40493</v>
      </c>
      <c r="L104" s="168">
        <f>'Data eurostat_2009'!L568</f>
        <v>41840</v>
      </c>
      <c r="M104" s="168">
        <f>'Data eurostat_2009'!M568</f>
        <v>40187</v>
      </c>
      <c r="N104" s="168">
        <f>'Data eurostat_2009'!N568</f>
        <v>39931</v>
      </c>
      <c r="O104" s="168">
        <f>'Data eurostat_2009'!O568</f>
        <v>32878</v>
      </c>
      <c r="P104" s="168">
        <f>'Data eurostat_2009'!P568</f>
        <v>36423</v>
      </c>
      <c r="Q104" s="168">
        <f>'Data eurostat_2009'!Q568</f>
        <v>35874</v>
      </c>
      <c r="R104" s="168">
        <f>'Data eurostat_2009'!R568</f>
        <v>34878</v>
      </c>
      <c r="S104" s="168">
        <f>'Data eurostat_2009'!S568</f>
        <v>35993</v>
      </c>
    </row>
    <row r="105" spans="1:19" s="21" customFormat="1" ht="12.75" customHeight="1">
      <c r="A105" s="167" t="s">
        <v>28</v>
      </c>
      <c r="B105" s="168">
        <f>'Data eurostat_2009'!B569</f>
        <v>1617</v>
      </c>
      <c r="C105" s="168">
        <f>'Data eurostat_2009'!C569</f>
        <v>1425</v>
      </c>
      <c r="D105" s="168">
        <f>'Data eurostat_2009'!D569</f>
        <v>1507</v>
      </c>
      <c r="E105" s="168">
        <f>'Data eurostat_2009'!E569</f>
        <v>1488</v>
      </c>
      <c r="F105" s="168">
        <f>'Data eurostat_2009'!F569</f>
        <v>1733</v>
      </c>
      <c r="G105" s="168">
        <f>'Data eurostat_2009'!G569</f>
        <v>1887</v>
      </c>
      <c r="H105" s="168">
        <f>'Data eurostat_2009'!H569</f>
        <v>1931</v>
      </c>
      <c r="I105" s="168">
        <f>'Data eurostat_2009'!I569</f>
        <v>1961</v>
      </c>
      <c r="J105" s="168">
        <f>'Data eurostat_2009'!J569</f>
        <v>2309</v>
      </c>
      <c r="K105" s="168">
        <f>'Data eurostat_2009'!K569</f>
        <v>2155</v>
      </c>
      <c r="L105" s="168">
        <f>'Data eurostat_2009'!L569</f>
        <v>2106</v>
      </c>
      <c r="M105" s="168">
        <f>'Data eurostat_2009'!M569</f>
        <v>2325</v>
      </c>
      <c r="N105" s="168">
        <f>'Data eurostat_2009'!N569</f>
        <v>2279</v>
      </c>
      <c r="O105" s="168">
        <f>'Data eurostat_2009'!O569</f>
        <v>1671</v>
      </c>
      <c r="P105" s="168">
        <f>'Data eurostat_2009'!P569</f>
        <v>2082</v>
      </c>
      <c r="Q105" s="168">
        <f>'Data eurostat_2009'!Q569</f>
        <v>2201</v>
      </c>
      <c r="R105" s="168">
        <f>'Data eurostat_2009'!R569</f>
        <v>2042</v>
      </c>
      <c r="S105" s="168">
        <f>'Data eurostat_2009'!S569</f>
        <v>2352</v>
      </c>
    </row>
    <row r="106" spans="1:19" s="21" customFormat="1" ht="12.75" customHeight="1">
      <c r="A106" s="167" t="s">
        <v>29</v>
      </c>
      <c r="B106" s="168">
        <f>'Data eurostat_2009'!B570</f>
        <v>9157</v>
      </c>
      <c r="C106" s="168">
        <f>'Data eurostat_2009'!C570</f>
        <v>9043</v>
      </c>
      <c r="D106" s="168">
        <f>'Data eurostat_2009'!D570</f>
        <v>4646</v>
      </c>
      <c r="E106" s="168">
        <f>'Data eurostat_2009'!E570</f>
        <v>8538</v>
      </c>
      <c r="F106" s="168">
        <f>'Data eurostat_2009'!F570</f>
        <v>10658</v>
      </c>
      <c r="G106" s="168">
        <f>'Data eurostat_2009'!G570</f>
        <v>8343</v>
      </c>
      <c r="H106" s="168">
        <f>'Data eurostat_2009'!H570</f>
        <v>14761</v>
      </c>
      <c r="I106" s="168">
        <f>'Data eurostat_2009'!I570</f>
        <v>13105</v>
      </c>
      <c r="J106" s="168">
        <f>'Data eurostat_2009'!J570</f>
        <v>12983</v>
      </c>
      <c r="K106" s="168">
        <f>'Data eurostat_2009'!K570</f>
        <v>7274</v>
      </c>
      <c r="L106" s="168">
        <f>'Data eurostat_2009'!L570</f>
        <v>11323</v>
      </c>
      <c r="M106" s="168">
        <f>'Data eurostat_2009'!M570</f>
        <v>14034</v>
      </c>
      <c r="N106" s="168">
        <f>'Data eurostat_2009'!N570</f>
        <v>7800</v>
      </c>
      <c r="O106" s="168">
        <f>'Data eurostat_2009'!O570</f>
        <v>15723</v>
      </c>
      <c r="P106" s="168">
        <f>'Data eurostat_2009'!P570</f>
        <v>9869</v>
      </c>
      <c r="Q106" s="168">
        <f>'Data eurostat_2009'!Q570</f>
        <v>4731</v>
      </c>
      <c r="R106" s="168">
        <f>'Data eurostat_2009'!R570</f>
        <v>11002</v>
      </c>
      <c r="S106" s="168">
        <f>'Data eurostat_2009'!S570</f>
        <v>10092</v>
      </c>
    </row>
    <row r="107" spans="1:19" s="21" customFormat="1" ht="12.75" customHeight="1">
      <c r="A107" s="167" t="s">
        <v>30</v>
      </c>
      <c r="B107" s="168">
        <f>'Data eurostat_2009'!B571</f>
        <v>16980</v>
      </c>
      <c r="C107" s="168">
        <f>'Data eurostat_2009'!C571</f>
        <v>14249</v>
      </c>
      <c r="D107" s="168">
        <f>'Data eurostat_2009'!D571</f>
        <v>11700</v>
      </c>
      <c r="E107" s="168">
        <f>'Data eurostat_2009'!E571</f>
        <v>12768</v>
      </c>
      <c r="F107" s="168">
        <f>'Data eurostat_2009'!F571</f>
        <v>13046</v>
      </c>
      <c r="G107" s="168">
        <f>'Data eurostat_2009'!G571</f>
        <v>16693</v>
      </c>
      <c r="H107" s="168">
        <f>'Data eurostat_2009'!H571</f>
        <v>15755</v>
      </c>
      <c r="I107" s="168">
        <f>'Data eurostat_2009'!I571</f>
        <v>17509</v>
      </c>
      <c r="J107" s="168">
        <f>'Data eurostat_2009'!J571</f>
        <v>18879</v>
      </c>
      <c r="K107" s="168">
        <f>'Data eurostat_2009'!K571</f>
        <v>18290</v>
      </c>
      <c r="L107" s="168">
        <f>'Data eurostat_2009'!L571</f>
        <v>14778</v>
      </c>
      <c r="M107" s="168">
        <f>'Data eurostat_2009'!M571</f>
        <v>14923</v>
      </c>
      <c r="N107" s="168">
        <f>'Data eurostat_2009'!N571</f>
        <v>16046</v>
      </c>
      <c r="O107" s="168">
        <f>'Data eurostat_2009'!O571</f>
        <v>13259</v>
      </c>
      <c r="P107" s="168">
        <f>'Data eurostat_2009'!P571</f>
        <v>16513</v>
      </c>
      <c r="Q107" s="168">
        <f>'Data eurostat_2009'!Q571</f>
        <v>20207</v>
      </c>
      <c r="R107" s="168">
        <f>'Data eurostat_2009'!R571</f>
        <v>18356</v>
      </c>
      <c r="S107" s="168">
        <f>'Data eurostat_2009'!S571</f>
        <v>15966</v>
      </c>
    </row>
    <row r="108" spans="1:19" s="21" customFormat="1" ht="12.75" customHeight="1">
      <c r="A108" s="167" t="s">
        <v>31</v>
      </c>
      <c r="B108" s="168">
        <f>'Data eurostat_2009'!B572</f>
        <v>2950</v>
      </c>
      <c r="C108" s="168">
        <f>'Data eurostat_2009'!C572</f>
        <v>3608</v>
      </c>
      <c r="D108" s="168">
        <f>'Data eurostat_2009'!D572</f>
        <v>3413</v>
      </c>
      <c r="E108" s="168">
        <f>'Data eurostat_2009'!E572</f>
        <v>3022</v>
      </c>
      <c r="F108" s="168">
        <f>'Data eurostat_2009'!F572</f>
        <v>3399</v>
      </c>
      <c r="G108" s="168">
        <f>'Data eurostat_2009'!G572</f>
        <v>3241</v>
      </c>
      <c r="H108" s="168">
        <f>'Data eurostat_2009'!H572</f>
        <v>3673</v>
      </c>
      <c r="I108" s="168">
        <f>'Data eurostat_2009'!I572</f>
        <v>3092</v>
      </c>
      <c r="J108" s="168">
        <f>'Data eurostat_2009'!J572</f>
        <v>3449</v>
      </c>
      <c r="K108" s="168">
        <f>'Data eurostat_2009'!K572</f>
        <v>3741</v>
      </c>
      <c r="L108" s="168">
        <f>'Data eurostat_2009'!L572</f>
        <v>3834</v>
      </c>
      <c r="M108" s="168">
        <f>'Data eurostat_2009'!M572</f>
        <v>3796</v>
      </c>
      <c r="N108" s="168">
        <f>'Data eurostat_2009'!N572</f>
        <v>3313</v>
      </c>
      <c r="O108" s="168">
        <f>'Data eurostat_2009'!O572</f>
        <v>2957</v>
      </c>
      <c r="P108" s="168">
        <f>'Data eurostat_2009'!P572</f>
        <v>4094</v>
      </c>
      <c r="Q108" s="168">
        <f>'Data eurostat_2009'!Q572</f>
        <v>3461</v>
      </c>
      <c r="R108" s="168">
        <f>'Data eurostat_2009'!R572</f>
        <v>3591</v>
      </c>
      <c r="S108" s="168">
        <f>'Data eurostat_2009'!S572</f>
        <v>3266</v>
      </c>
    </row>
    <row r="109" spans="1:19" s="21" customFormat="1" ht="12.75" customHeight="1">
      <c r="A109" s="167" t="s">
        <v>32</v>
      </c>
      <c r="B109" s="168">
        <f>'Data eurostat_2009'!B573</f>
        <v>1880</v>
      </c>
      <c r="C109" s="168">
        <f>'Data eurostat_2009'!C573</f>
        <v>1408</v>
      </c>
      <c r="D109" s="168">
        <f>'Data eurostat_2009'!D573</f>
        <v>1937</v>
      </c>
      <c r="E109" s="168">
        <f>'Data eurostat_2009'!E573</f>
        <v>3467</v>
      </c>
      <c r="F109" s="168">
        <f>'Data eurostat_2009'!F573</f>
        <v>4300</v>
      </c>
      <c r="G109" s="168">
        <f>'Data eurostat_2009'!G573</f>
        <v>4961</v>
      </c>
      <c r="H109" s="168">
        <f>'Data eurostat_2009'!H573</f>
        <v>4303</v>
      </c>
      <c r="I109" s="168">
        <f>'Data eurostat_2009'!I573</f>
        <v>4137</v>
      </c>
      <c r="J109" s="168">
        <f>'Data eurostat_2009'!J573</f>
        <v>4301</v>
      </c>
      <c r="K109" s="168">
        <f>'Data eurostat_2009'!K573</f>
        <v>4534</v>
      </c>
      <c r="L109" s="168">
        <f>'Data eurostat_2009'!L573</f>
        <v>4726</v>
      </c>
      <c r="M109" s="168">
        <f>'Data eurostat_2009'!M573</f>
        <v>4927</v>
      </c>
      <c r="N109" s="168">
        <f>'Data eurostat_2009'!N573</f>
        <v>5268</v>
      </c>
      <c r="O109" s="168">
        <f>'Data eurostat_2009'!O573</f>
        <v>3480</v>
      </c>
      <c r="P109" s="168">
        <f>'Data eurostat_2009'!P573</f>
        <v>4100</v>
      </c>
      <c r="Q109" s="168">
        <f>'Data eurostat_2009'!Q573</f>
        <v>4638</v>
      </c>
      <c r="R109" s="168">
        <f>'Data eurostat_2009'!R573</f>
        <v>4399</v>
      </c>
      <c r="S109" s="168">
        <f>'Data eurostat_2009'!S573</f>
        <v>4451</v>
      </c>
    </row>
    <row r="110" spans="1:19" s="21" customFormat="1" ht="12.75" customHeight="1">
      <c r="A110" s="167" t="s">
        <v>33</v>
      </c>
      <c r="B110" s="168">
        <f>'Data eurostat_2009'!B574</f>
        <v>10859</v>
      </c>
      <c r="C110" s="168">
        <f>'Data eurostat_2009'!C574</f>
        <v>13197</v>
      </c>
      <c r="D110" s="168">
        <f>'Data eurostat_2009'!D574</f>
        <v>15135</v>
      </c>
      <c r="E110" s="168">
        <f>'Data eurostat_2009'!E574</f>
        <v>13476</v>
      </c>
      <c r="F110" s="168">
        <f>'Data eurostat_2009'!F574</f>
        <v>11780</v>
      </c>
      <c r="G110" s="168">
        <f>'Data eurostat_2009'!G574</f>
        <v>12925</v>
      </c>
      <c r="H110" s="168">
        <f>'Data eurostat_2009'!H574</f>
        <v>11860</v>
      </c>
      <c r="I110" s="168">
        <f>'Data eurostat_2009'!I574</f>
        <v>12242</v>
      </c>
      <c r="J110" s="168">
        <f>'Data eurostat_2009'!J574</f>
        <v>15051</v>
      </c>
      <c r="K110" s="168">
        <f>'Data eurostat_2009'!K574</f>
        <v>12780</v>
      </c>
      <c r="L110" s="168">
        <f>'Data eurostat_2009'!L574</f>
        <v>14660</v>
      </c>
      <c r="M110" s="168">
        <f>'Data eurostat_2009'!M574</f>
        <v>13204</v>
      </c>
      <c r="N110" s="168">
        <f>'Data eurostat_2009'!N574</f>
        <v>10776</v>
      </c>
      <c r="O110" s="168">
        <f>'Data eurostat_2009'!O574</f>
        <v>9591</v>
      </c>
      <c r="P110" s="168">
        <f>'Data eurostat_2009'!P574</f>
        <v>15070</v>
      </c>
      <c r="Q110" s="168">
        <f>'Data eurostat_2009'!Q574</f>
        <v>13784</v>
      </c>
      <c r="R110" s="168">
        <f>'Data eurostat_2009'!R574</f>
        <v>11494</v>
      </c>
      <c r="S110" s="168">
        <f>'Data eurostat_2009'!S574</f>
        <v>14177</v>
      </c>
    </row>
    <row r="111" spans="1:19" s="21" customFormat="1" ht="12.75" customHeight="1">
      <c r="A111" s="167" t="s">
        <v>34</v>
      </c>
      <c r="B111" s="168">
        <f>'Data eurostat_2009'!B575</f>
        <v>72503</v>
      </c>
      <c r="C111" s="168">
        <f>'Data eurostat_2009'!C575</f>
        <v>63236</v>
      </c>
      <c r="D111" s="168">
        <f>'Data eurostat_2009'!D575</f>
        <v>74368</v>
      </c>
      <c r="E111" s="168">
        <f>'Data eurostat_2009'!E575</f>
        <v>74651</v>
      </c>
      <c r="F111" s="168">
        <f>'Data eurostat_2009'!F575</f>
        <v>59100</v>
      </c>
      <c r="G111" s="168">
        <f>'Data eurostat_2009'!G575</f>
        <v>68102</v>
      </c>
      <c r="H111" s="168">
        <f>'Data eurostat_2009'!H575</f>
        <v>51740</v>
      </c>
      <c r="I111" s="168">
        <f>'Data eurostat_2009'!I575</f>
        <v>69013</v>
      </c>
      <c r="J111" s="168">
        <f>'Data eurostat_2009'!J575</f>
        <v>74328</v>
      </c>
      <c r="K111" s="168">
        <f>'Data eurostat_2009'!K575</f>
        <v>71691</v>
      </c>
      <c r="L111" s="168">
        <f>'Data eurostat_2009'!L575</f>
        <v>78584</v>
      </c>
      <c r="M111" s="168">
        <f>'Data eurostat_2009'!M575</f>
        <v>79060</v>
      </c>
      <c r="N111" s="168">
        <f>'Data eurostat_2009'!N575</f>
        <v>66360</v>
      </c>
      <c r="O111" s="168">
        <f>'Data eurostat_2009'!O575</f>
        <v>53540</v>
      </c>
      <c r="P111" s="168">
        <f>'Data eurostat_2009'!P575</f>
        <v>60123</v>
      </c>
      <c r="Q111" s="168">
        <f>'Data eurostat_2009'!Q575</f>
        <v>72808</v>
      </c>
      <c r="R111" s="168">
        <f>'Data eurostat_2009'!R575</f>
        <v>61722</v>
      </c>
      <c r="S111" s="168">
        <f>'Data eurostat_2009'!S575</f>
        <v>66160</v>
      </c>
    </row>
    <row r="112" spans="1:19" s="21" customFormat="1" ht="12.75" customHeight="1">
      <c r="A112" s="167" t="s">
        <v>35</v>
      </c>
      <c r="B112" s="168">
        <f>'Data eurostat_2009'!B576</f>
        <v>5075</v>
      </c>
      <c r="C112" s="168">
        <f>'Data eurostat_2009'!C576</f>
        <v>4580</v>
      </c>
      <c r="D112" s="168">
        <f>'Data eurostat_2009'!D576</f>
        <v>5514</v>
      </c>
      <c r="E112" s="168">
        <f>'Data eurostat_2009'!E576</f>
        <v>4280</v>
      </c>
      <c r="F112" s="168">
        <f>'Data eurostat_2009'!F576</f>
        <v>5094</v>
      </c>
      <c r="G112" s="168">
        <f>'Data eurostat_2009'!G576</f>
        <v>4838</v>
      </c>
      <c r="H112" s="168">
        <f>'Data eurostat_2009'!H576</f>
        <v>3361</v>
      </c>
      <c r="I112" s="168">
        <f>'Data eurostat_2009'!I576</f>
        <v>4127</v>
      </c>
      <c r="J112" s="168">
        <f>'Data eurostat_2009'!J576</f>
        <v>5237</v>
      </c>
      <c r="K112" s="168">
        <f>'Data eurostat_2009'!K576</f>
        <v>5361</v>
      </c>
      <c r="L112" s="168">
        <f>'Data eurostat_2009'!L576</f>
        <v>5086</v>
      </c>
      <c r="M112" s="168">
        <f>'Data eurostat_2009'!M576</f>
        <v>4056</v>
      </c>
      <c r="N112" s="168">
        <f>'Data eurostat_2009'!N576</f>
        <v>4788</v>
      </c>
      <c r="O112" s="168">
        <f>'Data eurostat_2009'!O576</f>
        <v>3227</v>
      </c>
      <c r="P112" s="168">
        <f>'Data eurostat_2009'!P576</f>
        <v>4843</v>
      </c>
      <c r="Q112" s="168">
        <f>'Data eurostat_2009'!Q576</f>
        <v>4922</v>
      </c>
      <c r="R112" s="168">
        <f>'Data eurostat_2009'!R576</f>
        <v>4593</v>
      </c>
      <c r="S112" s="168">
        <f>'Data eurostat_2009'!S576</f>
        <v>5089</v>
      </c>
    </row>
    <row r="113" spans="1:19" s="21" customFormat="1" ht="12.75" customHeight="1">
      <c r="A113" s="167" t="s">
        <v>36</v>
      </c>
      <c r="B113" s="168">
        <f>'Data eurostat_2009'!B577</f>
        <v>23148</v>
      </c>
      <c r="C113" s="168">
        <f>'Data eurostat_2009'!C577</f>
        <v>22683</v>
      </c>
      <c r="D113" s="168">
        <f>'Data eurostat_2009'!D577</f>
        <v>26568</v>
      </c>
      <c r="E113" s="168">
        <f>'Data eurostat_2009'!E577</f>
        <v>33951</v>
      </c>
      <c r="F113" s="168">
        <f>'Data eurostat_2009'!F577</f>
        <v>30586</v>
      </c>
      <c r="G113" s="168">
        <f>'Data eurostat_2009'!G577</f>
        <v>35541</v>
      </c>
      <c r="H113" s="168">
        <f>'Data eurostat_2009'!H577</f>
        <v>40475</v>
      </c>
      <c r="I113" s="168">
        <f>'Data eurostat_2009'!I577</f>
        <v>39816</v>
      </c>
      <c r="J113" s="168">
        <f>'Data eurostat_2009'!J577</f>
        <v>42229</v>
      </c>
      <c r="K113" s="168">
        <f>'Data eurostat_2009'!K577</f>
        <v>34677</v>
      </c>
      <c r="L113" s="168">
        <f>'Data eurostat_2009'!L577</f>
        <v>30879</v>
      </c>
      <c r="M113" s="168">
        <f>'Data eurostat_2009'!M577</f>
        <v>24010</v>
      </c>
      <c r="N113" s="168">
        <f>'Data eurostat_2009'!N577</f>
        <v>33683</v>
      </c>
      <c r="O113" s="168">
        <f>'Data eurostat_2009'!O577</f>
        <v>35330</v>
      </c>
      <c r="P113" s="168">
        <f>'Data eurostat_2009'!P577</f>
        <v>46084</v>
      </c>
      <c r="Q113" s="168">
        <f>'Data eurostat_2009'!Q577</f>
        <v>39561</v>
      </c>
      <c r="R113" s="168">
        <f>'Data eurostat_2009'!R577</f>
        <v>44244</v>
      </c>
      <c r="S113" s="168">
        <f>'Data eurostat_2009'!S577</f>
        <v>35851</v>
      </c>
    </row>
    <row r="114" spans="1:19" s="21" customFormat="1" ht="12.75" customHeight="1">
      <c r="A114" s="167" t="s">
        <v>37</v>
      </c>
      <c r="B114" s="168">
        <f>'Data eurostat_2009'!B578</f>
        <v>4204</v>
      </c>
      <c r="C114" s="168">
        <f>'Data eurostat_2009'!C578</f>
        <v>4204</v>
      </c>
      <c r="D114" s="168">
        <f>'Data eurostat_2009'!D578</f>
        <v>4310</v>
      </c>
      <c r="E114" s="168">
        <f>'Data eurostat_2009'!E578</f>
        <v>4466</v>
      </c>
      <c r="F114" s="168">
        <f>'Data eurostat_2009'!F578</f>
        <v>4515</v>
      </c>
      <c r="G114" s="168">
        <f>'Data eurostat_2009'!G578</f>
        <v>4682</v>
      </c>
      <c r="H114" s="168">
        <f>'Data eurostat_2009'!H578</f>
        <v>4772</v>
      </c>
      <c r="I114" s="168">
        <f>'Data eurostat_2009'!I578</f>
        <v>5207</v>
      </c>
      <c r="J114" s="168">
        <f>'Data eurostat_2009'!J578</f>
        <v>5621</v>
      </c>
      <c r="K114" s="168">
        <f>'Data eurostat_2009'!K578</f>
        <v>6047</v>
      </c>
      <c r="L114" s="168">
        <f>'Data eurostat_2009'!L578</f>
        <v>6356</v>
      </c>
      <c r="M114" s="168">
        <f>'Data eurostat_2009'!M578</f>
        <v>6578</v>
      </c>
      <c r="N114" s="168">
        <f>'Data eurostat_2009'!N578</f>
        <v>6977</v>
      </c>
      <c r="O114" s="168">
        <f>'Data eurostat_2009'!O578</f>
        <v>7088</v>
      </c>
      <c r="P114" s="168">
        <f>'Data eurostat_2009'!P578</f>
        <v>7134</v>
      </c>
      <c r="Q114" s="168">
        <f>'Data eurostat_2009'!Q578</f>
        <v>7019</v>
      </c>
      <c r="R114" s="168">
        <f>'Data eurostat_2009'!R578</f>
        <v>7293</v>
      </c>
      <c r="S114" s="168">
        <f>'Data eurostat_2009'!S578</f>
        <v>7293</v>
      </c>
    </row>
    <row r="115" spans="1:19" s="21" customFormat="1" ht="12.75" customHeight="1">
      <c r="A115" s="167" t="s">
        <v>38</v>
      </c>
      <c r="B115" s="168">
        <f>'Data eurostat_2009'!B579</f>
        <v>121382</v>
      </c>
      <c r="C115" s="168">
        <f>'Data eurostat_2009'!C579</f>
        <v>110580</v>
      </c>
      <c r="D115" s="168">
        <f>'Data eurostat_2009'!D579</f>
        <v>117062</v>
      </c>
      <c r="E115" s="168">
        <f>'Data eurostat_2009'!E579</f>
        <v>119614</v>
      </c>
      <c r="F115" s="168">
        <f>'Data eurostat_2009'!F579</f>
        <v>112533</v>
      </c>
      <c r="G115" s="168">
        <f>'Data eurostat_2009'!G579</f>
        <v>121343</v>
      </c>
      <c r="H115" s="168">
        <f>'Data eurostat_2009'!H579</f>
        <v>103591</v>
      </c>
      <c r="I115" s="168">
        <f>'Data eurostat_2009'!I579</f>
        <v>109775</v>
      </c>
      <c r="J115" s="168">
        <f>'Data eurostat_2009'!J579</f>
        <v>115676</v>
      </c>
      <c r="K115" s="168">
        <f>'Data eurostat_2009'!K579</f>
        <v>121454</v>
      </c>
      <c r="L115" s="168">
        <f>'Data eurostat_2009'!L579</f>
        <v>138916</v>
      </c>
      <c r="M115" s="168">
        <f>'Data eurostat_2009'!M579</f>
        <v>120417</v>
      </c>
      <c r="N115" s="168">
        <f>'Data eurostat_2009'!N579</f>
        <v>129415</v>
      </c>
      <c r="O115" s="168">
        <f>'Data eurostat_2009'!O579</f>
        <v>105612</v>
      </c>
      <c r="P115" s="168">
        <f>'Data eurostat_2009'!P579</f>
        <v>108863</v>
      </c>
      <c r="Q115" s="168">
        <f>'Data eurostat_2009'!Q579</f>
        <v>135665</v>
      </c>
      <c r="R115" s="168">
        <f>'Data eurostat_2009'!R579</f>
        <v>119351</v>
      </c>
      <c r="S115" s="168">
        <f>'Data eurostat_2009'!S579</f>
        <v>133934</v>
      </c>
    </row>
    <row r="116" spans="1:19" s="21" customFormat="1" ht="12.75" customHeight="1">
      <c r="A116" s="167" t="s">
        <v>39</v>
      </c>
      <c r="B116" s="168">
        <f>'Data eurostat_2009'!B580</f>
        <v>29795</v>
      </c>
      <c r="C116" s="168">
        <f>'Data eurostat_2009'!C580</f>
        <v>32077</v>
      </c>
      <c r="D116" s="168">
        <f>'Data eurostat_2009'!D580</f>
        <v>32700</v>
      </c>
      <c r="E116" s="168">
        <f>'Data eurostat_2009'!E580</f>
        <v>35774</v>
      </c>
      <c r="F116" s="168">
        <f>'Data eurostat_2009'!F580</f>
        <v>39069</v>
      </c>
      <c r="G116" s="168">
        <f>'Data eurostat_2009'!G580</f>
        <v>35169</v>
      </c>
      <c r="H116" s="168">
        <f>'Data eurostat_2009'!H580</f>
        <v>28745</v>
      </c>
      <c r="I116" s="168">
        <f>'Data eurostat_2009'!I580</f>
        <v>34043</v>
      </c>
      <c r="J116" s="168">
        <f>'Data eurostat_2009'!J580</f>
        <v>33471</v>
      </c>
      <c r="K116" s="168">
        <f>'Data eurostat_2009'!K580</f>
        <v>40004</v>
      </c>
      <c r="L116" s="168">
        <f>'Data eurostat_2009'!L580</f>
        <v>36834</v>
      </c>
      <c r="M116" s="168">
        <f>'Data eurostat_2009'!M580</f>
        <v>41308</v>
      </c>
      <c r="N116" s="168">
        <f>'Data eurostat_2009'!N580</f>
        <v>35214</v>
      </c>
      <c r="O116" s="168">
        <f>'Data eurostat_2009'!O580</f>
        <v>34819</v>
      </c>
      <c r="P116" s="168">
        <f>'Data eurostat_2009'!P580</f>
        <v>33748</v>
      </c>
      <c r="Q116" s="168">
        <f>'Data eurostat_2009'!Q580</f>
        <v>31226</v>
      </c>
      <c r="R116" s="168">
        <f>'Data eurostat_2009'!R580</f>
        <v>30959</v>
      </c>
      <c r="S116" s="168">
        <f>'Data eurostat_2009'!S580</f>
        <v>35250</v>
      </c>
    </row>
    <row r="117" spans="1:19" s="21" customFormat="1" ht="12.75" customHeight="1">
      <c r="A117" s="167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68"/>
      <c r="Q117" s="168"/>
      <c r="R117" s="168"/>
      <c r="S117" s="168"/>
    </row>
    <row r="118" spans="1:19" s="21" customFormat="1" ht="12.75" customHeight="1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74"/>
    </row>
    <row r="119" s="21" customFormat="1" ht="12.75" customHeight="1"/>
    <row r="120" s="21" customFormat="1" ht="12.75" customHeight="1"/>
    <row r="121" s="21" customFormat="1" ht="12.75" customHeight="1"/>
    <row r="122" s="21" customFormat="1" ht="12.75" customHeight="1"/>
    <row r="123" s="21" customFormat="1" ht="12.75" customHeight="1"/>
    <row r="124" s="21" customFormat="1" ht="12.75" customHeight="1"/>
    <row r="125" s="21" customFormat="1" ht="12.75" customHeight="1"/>
    <row r="126" s="21" customFormat="1" ht="12.75" customHeight="1"/>
    <row r="127" s="21" customFormat="1" ht="12.75" customHeight="1"/>
    <row r="128" s="21" customFormat="1" ht="12.75" customHeight="1"/>
    <row r="129" s="21" customFormat="1" ht="12.75" customHeight="1"/>
    <row r="130" s="21" customFormat="1" ht="12.75" customHeight="1"/>
    <row r="131" s="21" customFormat="1" ht="12.75" customHeight="1"/>
    <row r="132" s="21" customFormat="1" ht="12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30"/>
  <sheetViews>
    <sheetView workbookViewId="0" topLeftCell="A166">
      <selection activeCell="B1" sqref="B1"/>
    </sheetView>
  </sheetViews>
  <sheetFormatPr defaultColWidth="9.140625" defaultRowHeight="12.75"/>
  <cols>
    <col min="1" max="1" width="9.140625" style="13" customWidth="1"/>
    <col min="2" max="2" width="11.140625" style="13" customWidth="1"/>
    <col min="3" max="3" width="34.140625" style="13" customWidth="1"/>
    <col min="4" max="4" width="6.421875" style="13" customWidth="1"/>
    <col min="5" max="16384" width="9.140625" style="13" customWidth="1"/>
  </cols>
  <sheetData>
    <row r="1" s="99" customFormat="1" ht="11.25">
      <c r="B1" s="99" t="s">
        <v>222</v>
      </c>
    </row>
    <row r="2" ht="11.25"/>
    <row r="3" ht="12" thickBot="1">
      <c r="B3" s="13" t="s">
        <v>331</v>
      </c>
    </row>
    <row r="4" spans="2:22" ht="11.25">
      <c r="B4" s="129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1"/>
    </row>
    <row r="5" spans="2:22" ht="11.25">
      <c r="B5" s="132" t="s">
        <v>172</v>
      </c>
      <c r="C5" s="133"/>
      <c r="D5" s="133"/>
      <c r="E5" s="138">
        <v>1990</v>
      </c>
      <c r="F5" s="138">
        <v>1991</v>
      </c>
      <c r="G5" s="138">
        <v>1992</v>
      </c>
      <c r="H5" s="138">
        <v>1993</v>
      </c>
      <c r="I5" s="138">
        <v>1994</v>
      </c>
      <c r="J5" s="138">
        <v>1995</v>
      </c>
      <c r="K5" s="138">
        <v>1996</v>
      </c>
      <c r="L5" s="138">
        <v>1997</v>
      </c>
      <c r="M5" s="138">
        <v>1998</v>
      </c>
      <c r="N5" s="138">
        <v>1999</v>
      </c>
      <c r="O5" s="138">
        <v>2000</v>
      </c>
      <c r="P5" s="138">
        <v>2001</v>
      </c>
      <c r="Q5" s="138">
        <v>2002</v>
      </c>
      <c r="R5" s="138">
        <v>2003</v>
      </c>
      <c r="S5" s="138">
        <v>2004</v>
      </c>
      <c r="T5" s="138">
        <v>2005</v>
      </c>
      <c r="U5" s="138">
        <v>2006</v>
      </c>
      <c r="V5" s="145">
        <v>2007</v>
      </c>
    </row>
    <row r="6" spans="2:22" ht="11.25">
      <c r="B6" s="135" t="s">
        <v>152</v>
      </c>
      <c r="C6" s="133" t="s">
        <v>158</v>
      </c>
      <c r="D6" s="133"/>
      <c r="E6" s="133">
        <v>4343828</v>
      </c>
      <c r="F6" s="133">
        <v>4440962</v>
      </c>
      <c r="G6" s="133">
        <v>4517255</v>
      </c>
      <c r="H6" s="133">
        <v>4625190</v>
      </c>
      <c r="I6" s="133">
        <v>4760859</v>
      </c>
      <c r="J6" s="133">
        <v>4897471</v>
      </c>
      <c r="K6" s="133">
        <v>5126413</v>
      </c>
      <c r="L6" s="133">
        <v>5251111</v>
      </c>
      <c r="M6" s="133">
        <v>5348533</v>
      </c>
      <c r="N6" s="133">
        <v>5468300</v>
      </c>
      <c r="O6" s="133">
        <v>5874629</v>
      </c>
      <c r="P6" s="133">
        <v>5873504</v>
      </c>
      <c r="Q6" s="133">
        <v>6167543</v>
      </c>
      <c r="R6" s="133">
        <v>6600859</v>
      </c>
      <c r="S6" s="133">
        <v>6812791</v>
      </c>
      <c r="T6" s="133">
        <v>7218025</v>
      </c>
      <c r="U6" s="133">
        <v>7643437</v>
      </c>
      <c r="V6" s="134">
        <v>8091216</v>
      </c>
    </row>
    <row r="7" spans="2:22" ht="11.25">
      <c r="B7" s="135"/>
      <c r="C7" s="133" t="s">
        <v>159</v>
      </c>
      <c r="D7" s="133"/>
      <c r="E7" s="133">
        <v>1332041</v>
      </c>
      <c r="F7" s="133">
        <v>1328749</v>
      </c>
      <c r="G7" s="133">
        <v>1306074</v>
      </c>
      <c r="H7" s="133">
        <v>1248435</v>
      </c>
      <c r="I7" s="133">
        <v>1260127</v>
      </c>
      <c r="J7" s="133">
        <v>1237420</v>
      </c>
      <c r="K7" s="133">
        <v>1230634</v>
      </c>
      <c r="L7" s="133">
        <v>1233447</v>
      </c>
      <c r="M7" s="133">
        <v>1257930</v>
      </c>
      <c r="N7" s="133">
        <v>1225169</v>
      </c>
      <c r="O7" s="133">
        <v>1185776</v>
      </c>
      <c r="P7" s="133">
        <v>1146344</v>
      </c>
      <c r="Q7" s="133">
        <v>1149208</v>
      </c>
      <c r="R7" s="133">
        <v>1146947</v>
      </c>
      <c r="S7" s="133">
        <v>1173546</v>
      </c>
      <c r="T7" s="133">
        <v>1174375</v>
      </c>
      <c r="U7" s="133">
        <v>1076895</v>
      </c>
      <c r="V7" s="134">
        <v>1114455</v>
      </c>
    </row>
    <row r="8" spans="2:22" ht="11.25">
      <c r="B8" s="135"/>
      <c r="C8" s="133" t="s">
        <v>224</v>
      </c>
      <c r="D8" s="133"/>
      <c r="E8" s="133">
        <v>1807718</v>
      </c>
      <c r="F8" s="133">
        <v>1843776</v>
      </c>
      <c r="G8" s="133">
        <v>1860080</v>
      </c>
      <c r="H8" s="133">
        <v>1907488</v>
      </c>
      <c r="I8" s="133">
        <v>1982190</v>
      </c>
      <c r="J8" s="133">
        <v>2090633</v>
      </c>
      <c r="K8" s="133">
        <v>2165040</v>
      </c>
      <c r="L8" s="133">
        <v>2307298</v>
      </c>
      <c r="M8" s="133">
        <v>2456467</v>
      </c>
      <c r="N8" s="133">
        <v>2665108</v>
      </c>
      <c r="O8" s="133">
        <v>2851073</v>
      </c>
      <c r="P8" s="133">
        <v>2995593</v>
      </c>
      <c r="Q8" s="133">
        <v>3181152</v>
      </c>
      <c r="R8" s="133">
        <v>3332349</v>
      </c>
      <c r="S8" s="133">
        <v>3554675</v>
      </c>
      <c r="T8" s="133">
        <v>3739167</v>
      </c>
      <c r="U8" s="133">
        <v>3949239</v>
      </c>
      <c r="V8" s="134">
        <v>4263646</v>
      </c>
    </row>
    <row r="9" spans="2:22" ht="11.25">
      <c r="B9" s="135"/>
      <c r="C9" s="133" t="s">
        <v>161</v>
      </c>
      <c r="D9" s="133"/>
      <c r="E9" s="133">
        <v>2012902</v>
      </c>
      <c r="F9" s="133">
        <v>2105787</v>
      </c>
      <c r="G9" s="133">
        <v>2123688</v>
      </c>
      <c r="H9" s="133">
        <v>2190502</v>
      </c>
      <c r="I9" s="133">
        <v>2242298</v>
      </c>
      <c r="J9" s="133">
        <v>2331951</v>
      </c>
      <c r="K9" s="133">
        <v>2417196</v>
      </c>
      <c r="L9" s="133">
        <v>2393101</v>
      </c>
      <c r="M9" s="133">
        <v>2445210</v>
      </c>
      <c r="N9" s="133">
        <v>2531148</v>
      </c>
      <c r="O9" s="133">
        <v>2590582</v>
      </c>
      <c r="P9" s="133">
        <v>2637684</v>
      </c>
      <c r="Q9" s="133">
        <v>2660778</v>
      </c>
      <c r="R9" s="133">
        <v>2635349</v>
      </c>
      <c r="S9" s="133">
        <v>2738012</v>
      </c>
      <c r="T9" s="133">
        <v>2767952</v>
      </c>
      <c r="U9" s="133">
        <v>2791471</v>
      </c>
      <c r="V9" s="134">
        <v>2719058</v>
      </c>
    </row>
    <row r="10" spans="2:22" ht="11.25">
      <c r="B10" s="135"/>
      <c r="C10" s="133" t="s">
        <v>162</v>
      </c>
      <c r="D10" s="133"/>
      <c r="E10" s="133">
        <v>2364251</v>
      </c>
      <c r="F10" s="133">
        <v>2413180</v>
      </c>
      <c r="G10" s="133">
        <v>2427133</v>
      </c>
      <c r="H10" s="133">
        <v>2557228</v>
      </c>
      <c r="I10" s="133">
        <v>2590459</v>
      </c>
      <c r="J10" s="133">
        <v>2723316</v>
      </c>
      <c r="K10" s="133">
        <v>2771295</v>
      </c>
      <c r="L10" s="133">
        <v>2822759</v>
      </c>
      <c r="M10" s="133">
        <v>2847264</v>
      </c>
      <c r="N10" s="133">
        <v>2866249</v>
      </c>
      <c r="O10" s="133">
        <v>2952163</v>
      </c>
      <c r="P10" s="133">
        <v>2900180</v>
      </c>
      <c r="Q10" s="133">
        <v>3003264</v>
      </c>
      <c r="R10" s="133">
        <v>3043153</v>
      </c>
      <c r="S10" s="133">
        <v>3244622</v>
      </c>
      <c r="T10" s="133">
        <v>3403204</v>
      </c>
      <c r="U10" s="133">
        <v>3554147</v>
      </c>
      <c r="V10" s="134">
        <v>3661138</v>
      </c>
    </row>
    <row r="11" spans="2:22" ht="11.25">
      <c r="B11" s="135"/>
      <c r="C11" s="133" t="s">
        <v>163</v>
      </c>
      <c r="D11" s="133"/>
      <c r="E11" s="133">
        <v>174</v>
      </c>
      <c r="F11" s="133">
        <v>132</v>
      </c>
      <c r="G11" s="133">
        <v>429</v>
      </c>
      <c r="H11" s="133">
        <v>475</v>
      </c>
      <c r="I11" s="133">
        <v>446</v>
      </c>
      <c r="J11" s="133">
        <v>775</v>
      </c>
      <c r="K11" s="133">
        <v>774</v>
      </c>
      <c r="L11" s="133">
        <v>1093</v>
      </c>
      <c r="M11" s="133">
        <v>1142</v>
      </c>
      <c r="N11" s="133">
        <v>1349</v>
      </c>
      <c r="O11" s="133">
        <v>1639</v>
      </c>
      <c r="P11" s="133">
        <v>1761</v>
      </c>
      <c r="Q11" s="133">
        <v>2132</v>
      </c>
      <c r="R11" s="133">
        <v>3031</v>
      </c>
      <c r="S11" s="133">
        <v>6074</v>
      </c>
      <c r="T11" s="133">
        <v>8542</v>
      </c>
      <c r="U11" s="133">
        <v>4488</v>
      </c>
      <c r="V11" s="134">
        <v>5358</v>
      </c>
    </row>
    <row r="12" spans="2:22" ht="11.25">
      <c r="B12" s="135"/>
      <c r="C12" s="133" t="s">
        <v>172</v>
      </c>
      <c r="D12" s="133"/>
      <c r="E12" s="133">
        <v>11860914</v>
      </c>
      <c r="F12" s="133">
        <v>12132586</v>
      </c>
      <c r="G12" s="133">
        <v>12234659</v>
      </c>
      <c r="H12" s="133">
        <v>12529318</v>
      </c>
      <c r="I12" s="133">
        <v>12836379</v>
      </c>
      <c r="J12" s="133">
        <v>13281566</v>
      </c>
      <c r="K12" s="133">
        <v>13711352</v>
      </c>
      <c r="L12" s="133">
        <v>14008809</v>
      </c>
      <c r="M12" s="133">
        <v>14356546</v>
      </c>
      <c r="N12" s="133">
        <v>14757323</v>
      </c>
      <c r="O12" s="133">
        <v>15455862</v>
      </c>
      <c r="P12" s="133">
        <v>15555066</v>
      </c>
      <c r="Q12" s="133">
        <v>16164077</v>
      </c>
      <c r="R12" s="133">
        <v>16761688</v>
      </c>
      <c r="S12" s="133">
        <v>17529720</v>
      </c>
      <c r="T12" s="133">
        <v>18311265</v>
      </c>
      <c r="U12" s="133">
        <v>19019677</v>
      </c>
      <c r="V12" s="134">
        <v>19854871</v>
      </c>
    </row>
    <row r="13" spans="2:22" ht="11.25">
      <c r="B13" s="135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4"/>
    </row>
    <row r="14" spans="2:22" ht="11.25">
      <c r="B14" s="135" t="s">
        <v>223</v>
      </c>
      <c r="C14" s="133" t="s">
        <v>158</v>
      </c>
      <c r="D14" s="133"/>
      <c r="E14" s="133">
        <v>470054</v>
      </c>
      <c r="F14" s="133">
        <v>528262</v>
      </c>
      <c r="G14" s="133">
        <v>597318</v>
      </c>
      <c r="H14" s="133">
        <v>650040</v>
      </c>
      <c r="I14" s="133">
        <v>719556</v>
      </c>
      <c r="J14" s="133">
        <v>767925</v>
      </c>
      <c r="K14" s="133">
        <v>840119</v>
      </c>
      <c r="L14" s="133">
        <v>880380</v>
      </c>
      <c r="M14" s="133">
        <v>898606</v>
      </c>
      <c r="N14" s="133">
        <v>974842</v>
      </c>
      <c r="O14" s="133">
        <v>1074451</v>
      </c>
      <c r="P14" s="133">
        <v>1134358</v>
      </c>
      <c r="Q14" s="133">
        <v>1284779</v>
      </c>
      <c r="R14" s="133">
        <v>1534247</v>
      </c>
      <c r="S14" s="133">
        <v>1727688</v>
      </c>
      <c r="T14" s="133">
        <v>1984523</v>
      </c>
      <c r="U14" s="133">
        <v>2310237</v>
      </c>
      <c r="V14" s="134">
        <v>2662854</v>
      </c>
    </row>
    <row r="15" spans="2:22" ht="11.25">
      <c r="B15" s="135"/>
      <c r="C15" s="133" t="s">
        <v>159</v>
      </c>
      <c r="D15" s="133"/>
      <c r="E15" s="133">
        <v>49443</v>
      </c>
      <c r="F15" s="133">
        <v>51692</v>
      </c>
      <c r="G15" s="133">
        <v>53545</v>
      </c>
      <c r="H15" s="133">
        <v>65457</v>
      </c>
      <c r="I15" s="133">
        <v>47406</v>
      </c>
      <c r="J15" s="133">
        <v>54590</v>
      </c>
      <c r="K15" s="133">
        <v>50029</v>
      </c>
      <c r="L15" s="133">
        <v>46250</v>
      </c>
      <c r="M15" s="133">
        <v>52279</v>
      </c>
      <c r="N15" s="133">
        <v>49216</v>
      </c>
      <c r="O15" s="133">
        <v>46255</v>
      </c>
      <c r="P15" s="133">
        <v>47472</v>
      </c>
      <c r="Q15" s="133">
        <v>49540</v>
      </c>
      <c r="R15" s="133">
        <v>57596</v>
      </c>
      <c r="S15" s="133">
        <v>71939</v>
      </c>
      <c r="T15" s="133">
        <v>60693</v>
      </c>
      <c r="U15" s="133">
        <v>51589</v>
      </c>
      <c r="V15" s="134">
        <v>33745</v>
      </c>
    </row>
    <row r="16" spans="2:22" ht="11.25">
      <c r="B16" s="135"/>
      <c r="C16" s="133" t="s">
        <v>224</v>
      </c>
      <c r="D16" s="133"/>
      <c r="E16" s="133">
        <v>3921</v>
      </c>
      <c r="F16" s="133">
        <v>4313</v>
      </c>
      <c r="G16" s="133">
        <v>5514</v>
      </c>
      <c r="H16" s="133">
        <v>4330</v>
      </c>
      <c r="I16" s="133">
        <v>5365</v>
      </c>
      <c r="J16" s="133">
        <v>6820</v>
      </c>
      <c r="K16" s="133">
        <v>14590</v>
      </c>
      <c r="L16" s="133">
        <v>23779</v>
      </c>
      <c r="M16" s="133">
        <v>22268</v>
      </c>
      <c r="N16" s="133">
        <v>23580</v>
      </c>
      <c r="O16" s="133">
        <v>24653</v>
      </c>
      <c r="P16" s="133">
        <v>24917</v>
      </c>
      <c r="Q16" s="133">
        <v>24954</v>
      </c>
      <c r="R16" s="133">
        <v>21630</v>
      </c>
      <c r="S16" s="133">
        <v>30718</v>
      </c>
      <c r="T16" s="133">
        <v>38217</v>
      </c>
      <c r="U16" s="133">
        <v>44062</v>
      </c>
      <c r="V16" s="134">
        <v>62975</v>
      </c>
    </row>
    <row r="17" spans="2:22" ht="11.25">
      <c r="B17" s="135"/>
      <c r="C17" s="133" t="s">
        <v>161</v>
      </c>
      <c r="D17" s="133"/>
      <c r="E17" s="133">
        <v>0</v>
      </c>
      <c r="F17" s="133">
        <v>0</v>
      </c>
      <c r="G17" s="133">
        <v>0</v>
      </c>
      <c r="H17" s="133">
        <v>1604</v>
      </c>
      <c r="I17" s="133">
        <v>14756</v>
      </c>
      <c r="J17" s="133">
        <v>12833</v>
      </c>
      <c r="K17" s="133">
        <v>14339</v>
      </c>
      <c r="L17" s="133">
        <v>14418</v>
      </c>
      <c r="M17" s="133">
        <v>14100</v>
      </c>
      <c r="N17" s="133">
        <v>14949</v>
      </c>
      <c r="O17" s="133">
        <v>16737</v>
      </c>
      <c r="P17" s="133">
        <v>17472</v>
      </c>
      <c r="Q17" s="133">
        <v>25127</v>
      </c>
      <c r="R17" s="133">
        <v>43342</v>
      </c>
      <c r="S17" s="133">
        <v>50469</v>
      </c>
      <c r="T17" s="133">
        <v>53088</v>
      </c>
      <c r="U17" s="133">
        <v>54843</v>
      </c>
      <c r="V17" s="134">
        <v>62130</v>
      </c>
    </row>
    <row r="18" spans="2:22" ht="11.25">
      <c r="B18" s="135"/>
      <c r="C18" s="133" t="s">
        <v>162</v>
      </c>
      <c r="D18" s="133"/>
      <c r="E18" s="133">
        <v>126724</v>
      </c>
      <c r="F18" s="133">
        <v>125102</v>
      </c>
      <c r="G18" s="133">
        <v>132488</v>
      </c>
      <c r="H18" s="133">
        <v>151846</v>
      </c>
      <c r="I18" s="133">
        <v>167789</v>
      </c>
      <c r="J18" s="133">
        <v>193546</v>
      </c>
      <c r="K18" s="133">
        <v>189492</v>
      </c>
      <c r="L18" s="133">
        <v>198809</v>
      </c>
      <c r="M18" s="133">
        <v>210751</v>
      </c>
      <c r="N18" s="133">
        <v>206725</v>
      </c>
      <c r="O18" s="133">
        <v>225475</v>
      </c>
      <c r="P18" s="133">
        <v>280648</v>
      </c>
      <c r="Q18" s="133">
        <v>291308</v>
      </c>
      <c r="R18" s="133">
        <v>287186</v>
      </c>
      <c r="S18" s="133">
        <v>357339</v>
      </c>
      <c r="T18" s="133">
        <v>401494</v>
      </c>
      <c r="U18" s="133">
        <v>442091</v>
      </c>
      <c r="V18" s="134">
        <v>496481</v>
      </c>
    </row>
    <row r="19" spans="2:22" ht="11.25">
      <c r="B19" s="135"/>
      <c r="C19" s="133" t="s">
        <v>163</v>
      </c>
      <c r="D19" s="133"/>
      <c r="E19" s="133">
        <v>0</v>
      </c>
      <c r="F19" s="133">
        <v>0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0</v>
      </c>
      <c r="M19" s="133">
        <v>0</v>
      </c>
      <c r="N19" s="133">
        <v>0</v>
      </c>
      <c r="O19" s="133">
        <v>0</v>
      </c>
      <c r="P19" s="133">
        <v>0</v>
      </c>
      <c r="Q19" s="133">
        <v>0</v>
      </c>
      <c r="R19" s="133">
        <v>0</v>
      </c>
      <c r="S19" s="133">
        <v>0</v>
      </c>
      <c r="T19" s="133">
        <v>0</v>
      </c>
      <c r="U19" s="133">
        <v>0</v>
      </c>
      <c r="V19" s="134">
        <v>0</v>
      </c>
    </row>
    <row r="20" spans="2:22" s="100" customFormat="1" ht="11.25">
      <c r="B20" s="135"/>
      <c r="C20" s="133" t="s">
        <v>172</v>
      </c>
      <c r="D20" s="133"/>
      <c r="E20" s="133">
        <v>650142</v>
      </c>
      <c r="F20" s="133">
        <v>709369</v>
      </c>
      <c r="G20" s="133">
        <v>788865</v>
      </c>
      <c r="H20" s="133">
        <v>873277</v>
      </c>
      <c r="I20" s="133">
        <v>954872</v>
      </c>
      <c r="J20" s="133">
        <v>1035714</v>
      </c>
      <c r="K20" s="133">
        <v>1108569</v>
      </c>
      <c r="L20" s="133">
        <v>1163636</v>
      </c>
      <c r="M20" s="133">
        <v>1198004</v>
      </c>
      <c r="N20" s="133">
        <v>1269312</v>
      </c>
      <c r="O20" s="133">
        <v>1387571</v>
      </c>
      <c r="P20" s="133">
        <v>1504867</v>
      </c>
      <c r="Q20" s="133">
        <v>1675708</v>
      </c>
      <c r="R20" s="133">
        <v>1944001</v>
      </c>
      <c r="S20" s="133">
        <v>2238153</v>
      </c>
      <c r="T20" s="133">
        <v>2538015</v>
      </c>
      <c r="U20" s="133">
        <v>2902822</v>
      </c>
      <c r="V20" s="169">
        <v>3318185</v>
      </c>
    </row>
    <row r="21" spans="2:22" s="100" customFormat="1" ht="11.25">
      <c r="B21" s="135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69"/>
    </row>
    <row r="22" spans="2:22" ht="11.25">
      <c r="B22" s="135" t="s">
        <v>330</v>
      </c>
      <c r="C22" s="133" t="s">
        <v>158</v>
      </c>
      <c r="D22" s="133"/>
      <c r="E22" s="133">
        <v>190970</v>
      </c>
      <c r="F22" s="133">
        <v>213460</v>
      </c>
      <c r="G22" s="133">
        <v>228640</v>
      </c>
      <c r="H22" s="133">
        <v>252005</v>
      </c>
      <c r="I22" s="133">
        <v>263641</v>
      </c>
      <c r="J22" s="133">
        <v>295041</v>
      </c>
      <c r="K22" s="133">
        <v>306007</v>
      </c>
      <c r="L22" s="133">
        <v>330662</v>
      </c>
      <c r="M22" s="133">
        <v>340533</v>
      </c>
      <c r="N22" s="133">
        <v>367706</v>
      </c>
      <c r="O22" s="133">
        <v>396724</v>
      </c>
      <c r="P22" s="133">
        <v>412048</v>
      </c>
      <c r="Q22" s="133">
        <v>431020</v>
      </c>
      <c r="R22" s="133">
        <v>446131</v>
      </c>
      <c r="S22" s="133">
        <v>467147</v>
      </c>
      <c r="T22" s="133">
        <v>480482</v>
      </c>
      <c r="U22" s="133">
        <v>516626</v>
      </c>
      <c r="V22" s="169">
        <v>547667</v>
      </c>
    </row>
    <row r="23" spans="2:22" ht="11.25">
      <c r="B23" s="135"/>
      <c r="C23" s="133" t="s">
        <v>159</v>
      </c>
      <c r="D23" s="133"/>
      <c r="E23" s="133">
        <v>10048</v>
      </c>
      <c r="F23" s="133">
        <v>9858</v>
      </c>
      <c r="G23" s="133">
        <v>10427</v>
      </c>
      <c r="H23" s="133">
        <v>9790</v>
      </c>
      <c r="I23" s="133">
        <v>10559</v>
      </c>
      <c r="J23" s="133">
        <v>11274</v>
      </c>
      <c r="K23" s="133">
        <v>18997</v>
      </c>
      <c r="L23" s="133">
        <v>19604</v>
      </c>
      <c r="M23" s="133">
        <v>20012</v>
      </c>
      <c r="N23" s="133">
        <v>22509</v>
      </c>
      <c r="O23" s="133">
        <v>27345</v>
      </c>
      <c r="P23" s="133">
        <v>24540</v>
      </c>
      <c r="Q23" s="133">
        <v>30639</v>
      </c>
      <c r="R23" s="133">
        <v>29522</v>
      </c>
      <c r="S23" s="133">
        <v>28402</v>
      </c>
      <c r="T23" s="133">
        <v>28267</v>
      </c>
      <c r="U23" s="133">
        <v>29484</v>
      </c>
      <c r="V23" s="169">
        <v>33311</v>
      </c>
    </row>
    <row r="24" spans="2:22" ht="11.25">
      <c r="B24" s="135"/>
      <c r="C24" s="133" t="s">
        <v>224</v>
      </c>
      <c r="D24" s="133"/>
      <c r="E24" s="133">
        <v>10591</v>
      </c>
      <c r="F24" s="133">
        <v>13974</v>
      </c>
      <c r="G24" s="133">
        <v>16946</v>
      </c>
      <c r="H24" s="133">
        <v>18565</v>
      </c>
      <c r="I24" s="133">
        <v>22663</v>
      </c>
      <c r="J24" s="133">
        <v>30201</v>
      </c>
      <c r="K24" s="133">
        <v>32803</v>
      </c>
      <c r="L24" s="133">
        <v>29759</v>
      </c>
      <c r="M24" s="133">
        <v>40326</v>
      </c>
      <c r="N24" s="133">
        <v>50626</v>
      </c>
      <c r="O24" s="133">
        <v>43725</v>
      </c>
      <c r="P24" s="133">
        <v>47119</v>
      </c>
      <c r="Q24" s="133">
        <v>48703</v>
      </c>
      <c r="R24" s="133">
        <v>60913</v>
      </c>
      <c r="S24" s="133">
        <v>63889</v>
      </c>
      <c r="T24" s="133">
        <v>62793</v>
      </c>
      <c r="U24" s="133">
        <v>63746</v>
      </c>
      <c r="V24" s="169">
        <v>68220</v>
      </c>
    </row>
    <row r="25" spans="2:22" ht="11.25">
      <c r="B25" s="135"/>
      <c r="C25" s="133" t="s">
        <v>161</v>
      </c>
      <c r="D25" s="133"/>
      <c r="E25" s="133">
        <v>6141</v>
      </c>
      <c r="F25" s="133">
        <v>5525</v>
      </c>
      <c r="G25" s="133">
        <v>6726</v>
      </c>
      <c r="H25" s="133">
        <v>5398</v>
      </c>
      <c r="I25" s="133">
        <v>5648</v>
      </c>
      <c r="J25" s="133">
        <v>7982</v>
      </c>
      <c r="K25" s="133">
        <v>9071</v>
      </c>
      <c r="L25" s="133">
        <v>10083</v>
      </c>
      <c r="M25" s="133">
        <v>11922</v>
      </c>
      <c r="N25" s="133">
        <v>13249</v>
      </c>
      <c r="O25" s="133">
        <v>16902</v>
      </c>
      <c r="P25" s="133">
        <v>19475</v>
      </c>
      <c r="Q25" s="133">
        <v>19390</v>
      </c>
      <c r="R25" s="133">
        <v>17780</v>
      </c>
      <c r="S25" s="133">
        <v>17011</v>
      </c>
      <c r="T25" s="133">
        <v>17324</v>
      </c>
      <c r="U25" s="133">
        <v>18802</v>
      </c>
      <c r="V25" s="169">
        <v>16776</v>
      </c>
    </row>
    <row r="26" spans="2:22" ht="11.25">
      <c r="B26" s="135"/>
      <c r="C26" s="133" t="s">
        <v>162</v>
      </c>
      <c r="D26" s="133"/>
      <c r="E26" s="133">
        <v>71688</v>
      </c>
      <c r="F26" s="133">
        <v>72814</v>
      </c>
      <c r="G26" s="133">
        <v>69974</v>
      </c>
      <c r="H26" s="133">
        <v>70577</v>
      </c>
      <c r="I26" s="133">
        <v>82927</v>
      </c>
      <c r="J26" s="133">
        <v>73126</v>
      </c>
      <c r="K26" s="133">
        <v>69858</v>
      </c>
      <c r="L26" s="133">
        <v>75704</v>
      </c>
      <c r="M26" s="133">
        <v>84136</v>
      </c>
      <c r="N26" s="133">
        <v>83339</v>
      </c>
      <c r="O26" s="133">
        <v>77500</v>
      </c>
      <c r="P26" s="133">
        <v>77770</v>
      </c>
      <c r="Q26" s="133">
        <v>68645</v>
      </c>
      <c r="R26" s="133">
        <v>80809</v>
      </c>
      <c r="S26" s="133">
        <v>91117</v>
      </c>
      <c r="T26" s="133">
        <v>110260</v>
      </c>
      <c r="U26" s="133">
        <v>124358</v>
      </c>
      <c r="V26" s="169">
        <v>137435</v>
      </c>
    </row>
    <row r="27" spans="2:22" ht="11.25">
      <c r="B27" s="135"/>
      <c r="C27" s="133" t="s">
        <v>163</v>
      </c>
      <c r="D27" s="133"/>
      <c r="E27" s="133">
        <v>0</v>
      </c>
      <c r="F27" s="133">
        <v>0</v>
      </c>
      <c r="G27" s="133">
        <v>0</v>
      </c>
      <c r="H27" s="133">
        <v>0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3">
        <v>0</v>
      </c>
      <c r="P27" s="133">
        <v>0</v>
      </c>
      <c r="Q27" s="133">
        <v>0</v>
      </c>
      <c r="R27" s="133">
        <v>0</v>
      </c>
      <c r="S27" s="133">
        <v>0</v>
      </c>
      <c r="T27" s="133">
        <v>0</v>
      </c>
      <c r="U27" s="133">
        <v>0</v>
      </c>
      <c r="V27" s="169">
        <v>0</v>
      </c>
    </row>
    <row r="28" spans="2:22" ht="11.25">
      <c r="B28" s="135"/>
      <c r="C28" s="133" t="s">
        <v>172</v>
      </c>
      <c r="D28" s="133"/>
      <c r="E28" s="133">
        <v>289438</v>
      </c>
      <c r="F28" s="133">
        <v>315631</v>
      </c>
      <c r="G28" s="133">
        <v>332713</v>
      </c>
      <c r="H28" s="133">
        <v>356335</v>
      </c>
      <c r="I28" s="133">
        <v>385438</v>
      </c>
      <c r="J28" s="133">
        <v>417624</v>
      </c>
      <c r="K28" s="133">
        <v>436736</v>
      </c>
      <c r="L28" s="133">
        <v>465812</v>
      </c>
      <c r="M28" s="133">
        <v>496929</v>
      </c>
      <c r="N28" s="133">
        <v>537429</v>
      </c>
      <c r="O28" s="133">
        <v>562196</v>
      </c>
      <c r="P28" s="133">
        <v>580952</v>
      </c>
      <c r="Q28" s="133">
        <v>598397</v>
      </c>
      <c r="R28" s="133">
        <v>635155</v>
      </c>
      <c r="S28" s="133">
        <v>667566</v>
      </c>
      <c r="T28" s="133">
        <v>699126</v>
      </c>
      <c r="U28" s="133">
        <v>753016</v>
      </c>
      <c r="V28" s="169">
        <v>803409</v>
      </c>
    </row>
    <row r="29" spans="2:22" ht="11.25">
      <c r="B29" s="135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69"/>
    </row>
    <row r="30" spans="2:22" ht="11.25">
      <c r="B30" s="135" t="s">
        <v>155</v>
      </c>
      <c r="C30" s="133" t="s">
        <v>158</v>
      </c>
      <c r="D30" s="133"/>
      <c r="E30" s="133">
        <v>151758</v>
      </c>
      <c r="F30" s="133">
        <v>149634</v>
      </c>
      <c r="G30" s="133">
        <v>149359</v>
      </c>
      <c r="H30" s="133">
        <v>143929</v>
      </c>
      <c r="I30" s="133">
        <v>158472</v>
      </c>
      <c r="J30" s="133">
        <v>156337</v>
      </c>
      <c r="K30" s="133">
        <v>156772</v>
      </c>
      <c r="L30" s="133">
        <v>153193</v>
      </c>
      <c r="M30" s="133">
        <v>158479</v>
      </c>
      <c r="N30" s="133">
        <v>156395</v>
      </c>
      <c r="O30" s="133">
        <v>169750</v>
      </c>
      <c r="P30" s="133">
        <v>162626</v>
      </c>
      <c r="Q30" s="133">
        <v>164316</v>
      </c>
      <c r="R30" s="133">
        <v>165524</v>
      </c>
      <c r="S30" s="133">
        <v>153778</v>
      </c>
      <c r="T30" s="133">
        <v>159289</v>
      </c>
      <c r="U30" s="133">
        <v>169729</v>
      </c>
      <c r="V30" s="134">
        <v>162362</v>
      </c>
    </row>
    <row r="31" spans="2:22" ht="11.25">
      <c r="B31" s="135"/>
      <c r="C31" s="133" t="s">
        <v>159</v>
      </c>
      <c r="D31" s="133"/>
      <c r="E31" s="133">
        <v>128639</v>
      </c>
      <c r="F31" s="133">
        <v>124056</v>
      </c>
      <c r="G31" s="133">
        <v>100157</v>
      </c>
      <c r="H31" s="133">
        <v>82998</v>
      </c>
      <c r="I31" s="133">
        <v>73387</v>
      </c>
      <c r="J31" s="133">
        <v>67889</v>
      </c>
      <c r="K31" s="133">
        <v>56603</v>
      </c>
      <c r="L31" s="133">
        <v>51869</v>
      </c>
      <c r="M31" s="133">
        <v>52793</v>
      </c>
      <c r="N31" s="133">
        <v>40901</v>
      </c>
      <c r="O31" s="133">
        <v>33091</v>
      </c>
      <c r="P31" s="133">
        <v>30020</v>
      </c>
      <c r="Q31" s="133">
        <v>27413</v>
      </c>
      <c r="R31" s="133">
        <v>27115</v>
      </c>
      <c r="S31" s="133">
        <v>25145</v>
      </c>
      <c r="T31" s="133">
        <v>21218</v>
      </c>
      <c r="U31" s="133">
        <v>24370</v>
      </c>
      <c r="V31" s="134">
        <v>17234</v>
      </c>
    </row>
    <row r="32" spans="2:22" ht="11.25">
      <c r="B32" s="135"/>
      <c r="C32" s="133" t="s">
        <v>224</v>
      </c>
      <c r="D32" s="133"/>
      <c r="E32" s="133">
        <v>517468</v>
      </c>
      <c r="F32" s="133">
        <v>506850</v>
      </c>
      <c r="G32" s="133">
        <v>465584</v>
      </c>
      <c r="H32" s="133">
        <v>434406</v>
      </c>
      <c r="I32" s="133">
        <v>368584</v>
      </c>
      <c r="J32" s="133">
        <v>358248</v>
      </c>
      <c r="K32" s="133">
        <v>368853</v>
      </c>
      <c r="L32" s="133">
        <v>361469</v>
      </c>
      <c r="M32" s="133">
        <v>349551</v>
      </c>
      <c r="N32" s="133">
        <v>363580</v>
      </c>
      <c r="O32" s="133">
        <v>376237</v>
      </c>
      <c r="P32" s="133">
        <v>382891</v>
      </c>
      <c r="Q32" s="133">
        <v>390774</v>
      </c>
      <c r="R32" s="133">
        <v>413444</v>
      </c>
      <c r="S32" s="133">
        <v>428234</v>
      </c>
      <c r="T32" s="133">
        <v>445474</v>
      </c>
      <c r="U32" s="133">
        <v>466769</v>
      </c>
      <c r="V32" s="134">
        <v>494227</v>
      </c>
    </row>
    <row r="33" spans="2:22" ht="11.25">
      <c r="B33" s="135"/>
      <c r="C33" s="133" t="s">
        <v>161</v>
      </c>
      <c r="D33" s="133"/>
      <c r="E33" s="133">
        <v>118305</v>
      </c>
      <c r="F33" s="133">
        <v>119984</v>
      </c>
      <c r="G33" s="133">
        <v>119626</v>
      </c>
      <c r="H33" s="133">
        <v>119186</v>
      </c>
      <c r="I33" s="133">
        <v>97820</v>
      </c>
      <c r="J33" s="133">
        <v>99532</v>
      </c>
      <c r="K33" s="133">
        <v>109026</v>
      </c>
      <c r="L33" s="133">
        <v>108498</v>
      </c>
      <c r="M33" s="133">
        <v>105320</v>
      </c>
      <c r="N33" s="133">
        <v>121874</v>
      </c>
      <c r="O33" s="133">
        <v>130715</v>
      </c>
      <c r="P33" s="133">
        <v>136935</v>
      </c>
      <c r="Q33" s="133">
        <v>141629</v>
      </c>
      <c r="R33" s="133">
        <v>150342</v>
      </c>
      <c r="S33" s="133">
        <v>144707</v>
      </c>
      <c r="T33" s="133">
        <v>149446</v>
      </c>
      <c r="U33" s="133">
        <v>156436</v>
      </c>
      <c r="V33" s="134">
        <v>160039</v>
      </c>
    </row>
    <row r="34" spans="2:22" ht="11.25">
      <c r="B34" s="135"/>
      <c r="C34" s="133" t="s">
        <v>162</v>
      </c>
      <c r="D34" s="133"/>
      <c r="E34" s="133">
        <v>165982</v>
      </c>
      <c r="F34" s="133">
        <v>167639</v>
      </c>
      <c r="G34" s="133">
        <v>173724</v>
      </c>
      <c r="H34" s="133">
        <v>176068</v>
      </c>
      <c r="I34" s="133">
        <v>177651</v>
      </c>
      <c r="J34" s="133">
        <v>178021</v>
      </c>
      <c r="K34" s="133">
        <v>155929</v>
      </c>
      <c r="L34" s="133">
        <v>159103</v>
      </c>
      <c r="M34" s="133">
        <v>161015</v>
      </c>
      <c r="N34" s="133">
        <v>163476</v>
      </c>
      <c r="O34" s="133">
        <v>167973</v>
      </c>
      <c r="P34" s="133">
        <v>178812</v>
      </c>
      <c r="Q34" s="133">
        <v>167153</v>
      </c>
      <c r="R34" s="133">
        <v>159861</v>
      </c>
      <c r="S34" s="133">
        <v>180001</v>
      </c>
      <c r="T34" s="133">
        <v>177659</v>
      </c>
      <c r="U34" s="133">
        <v>178490</v>
      </c>
      <c r="V34" s="134">
        <v>181471</v>
      </c>
    </row>
    <row r="35" spans="2:22" s="100" customFormat="1" ht="11.25">
      <c r="B35" s="135"/>
      <c r="C35" s="133" t="s">
        <v>163</v>
      </c>
      <c r="D35" s="133"/>
      <c r="E35" s="133">
        <v>0</v>
      </c>
      <c r="F35" s="133">
        <v>0</v>
      </c>
      <c r="G35" s="133">
        <v>0</v>
      </c>
      <c r="H35" s="133">
        <v>0</v>
      </c>
      <c r="I35" s="133">
        <v>0</v>
      </c>
      <c r="J35" s="133">
        <v>0</v>
      </c>
      <c r="K35" s="133">
        <v>0</v>
      </c>
      <c r="L35" s="133">
        <v>0</v>
      </c>
      <c r="M35" s="133">
        <v>0</v>
      </c>
      <c r="N35" s="133">
        <v>0</v>
      </c>
      <c r="O35" s="133">
        <v>0</v>
      </c>
      <c r="P35" s="133">
        <v>0</v>
      </c>
      <c r="Q35" s="133">
        <v>0</v>
      </c>
      <c r="R35" s="133">
        <v>0</v>
      </c>
      <c r="S35" s="133">
        <v>0</v>
      </c>
      <c r="T35" s="133">
        <v>0</v>
      </c>
      <c r="U35" s="133">
        <v>0</v>
      </c>
      <c r="V35" s="134">
        <v>0</v>
      </c>
    </row>
    <row r="36" spans="2:22" s="100" customFormat="1" ht="11.25">
      <c r="B36" s="135"/>
      <c r="C36" s="133" t="s">
        <v>172</v>
      </c>
      <c r="D36" s="133"/>
      <c r="E36" s="133">
        <v>1082152</v>
      </c>
      <c r="F36" s="133">
        <v>1068163</v>
      </c>
      <c r="G36" s="133">
        <v>1008450</v>
      </c>
      <c r="H36" s="133">
        <v>956587</v>
      </c>
      <c r="I36" s="133">
        <v>875914</v>
      </c>
      <c r="J36" s="133">
        <v>860027</v>
      </c>
      <c r="K36" s="133">
        <v>847183</v>
      </c>
      <c r="L36" s="133">
        <v>834132</v>
      </c>
      <c r="M36" s="133">
        <v>827158</v>
      </c>
      <c r="N36" s="133">
        <v>846226</v>
      </c>
      <c r="O36" s="133">
        <v>877766</v>
      </c>
      <c r="P36" s="133">
        <v>891284</v>
      </c>
      <c r="Q36" s="133">
        <v>891285</v>
      </c>
      <c r="R36" s="133">
        <v>916286</v>
      </c>
      <c r="S36" s="133">
        <v>931865</v>
      </c>
      <c r="T36" s="133">
        <v>953086</v>
      </c>
      <c r="U36" s="133">
        <v>995794</v>
      </c>
      <c r="V36" s="134">
        <v>1015333</v>
      </c>
    </row>
    <row r="37" spans="2:22" ht="11.25">
      <c r="B37" s="135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4"/>
    </row>
    <row r="38" spans="2:22" ht="11.25">
      <c r="B38" s="135" t="s">
        <v>328</v>
      </c>
      <c r="C38" s="133" t="s">
        <v>158</v>
      </c>
      <c r="D38" s="133"/>
      <c r="E38" s="133">
        <v>164800</v>
      </c>
      <c r="F38" s="133">
        <v>166560</v>
      </c>
      <c r="G38" s="133">
        <v>165055</v>
      </c>
      <c r="H38" s="133">
        <v>175667</v>
      </c>
      <c r="I38" s="133">
        <v>180083</v>
      </c>
      <c r="J38" s="133">
        <v>187444</v>
      </c>
      <c r="K38" s="133">
        <v>198723</v>
      </c>
      <c r="L38" s="133">
        <v>205708</v>
      </c>
      <c r="M38" s="133">
        <v>201366</v>
      </c>
      <c r="N38" s="133">
        <v>199528</v>
      </c>
      <c r="O38" s="133">
        <v>207976</v>
      </c>
      <c r="P38" s="133">
        <v>213986</v>
      </c>
      <c r="Q38" s="133">
        <v>220298</v>
      </c>
      <c r="R38" s="133">
        <v>235782</v>
      </c>
      <c r="S38" s="133">
        <v>245879</v>
      </c>
      <c r="T38" s="133">
        <v>249218</v>
      </c>
      <c r="U38" s="133">
        <v>258296</v>
      </c>
      <c r="V38" s="134">
        <v>267037</v>
      </c>
    </row>
    <row r="39" spans="2:22" ht="11.25">
      <c r="B39" s="135"/>
      <c r="C39" s="133" t="s">
        <v>159</v>
      </c>
      <c r="D39" s="133"/>
      <c r="E39" s="133">
        <v>42927</v>
      </c>
      <c r="F39" s="133">
        <v>45597</v>
      </c>
      <c r="G39" s="133">
        <v>46810</v>
      </c>
      <c r="H39" s="133">
        <v>46105</v>
      </c>
      <c r="I39" s="133">
        <v>44260</v>
      </c>
      <c r="J39" s="133">
        <v>38553</v>
      </c>
      <c r="K39" s="133">
        <v>38157</v>
      </c>
      <c r="L39" s="133">
        <v>42508</v>
      </c>
      <c r="M39" s="133">
        <v>49508</v>
      </c>
      <c r="N39" s="133">
        <v>45288</v>
      </c>
      <c r="O39" s="133">
        <v>40352</v>
      </c>
      <c r="P39" s="133">
        <v>37856</v>
      </c>
      <c r="Q39" s="133">
        <v>42671</v>
      </c>
      <c r="R39" s="133">
        <v>41852</v>
      </c>
      <c r="S39" s="133">
        <v>55991</v>
      </c>
      <c r="T39" s="133">
        <v>55675</v>
      </c>
      <c r="U39" s="133">
        <v>61187</v>
      </c>
      <c r="V39" s="134">
        <v>67986</v>
      </c>
    </row>
    <row r="40" spans="2:22" ht="11.25">
      <c r="B40" s="135"/>
      <c r="C40" s="133" t="s">
        <v>224</v>
      </c>
      <c r="D40" s="133"/>
      <c r="E40" s="133">
        <v>42916</v>
      </c>
      <c r="F40" s="133">
        <v>43197</v>
      </c>
      <c r="G40" s="133">
        <v>47313</v>
      </c>
      <c r="H40" s="133">
        <v>51882</v>
      </c>
      <c r="I40" s="133">
        <v>58963</v>
      </c>
      <c r="J40" s="133">
        <v>65944</v>
      </c>
      <c r="K40" s="133">
        <v>71339</v>
      </c>
      <c r="L40" s="133">
        <v>73976</v>
      </c>
      <c r="M40" s="133">
        <v>74094</v>
      </c>
      <c r="N40" s="133">
        <v>87767</v>
      </c>
      <c r="O40" s="133">
        <v>103984</v>
      </c>
      <c r="P40" s="133">
        <v>112557</v>
      </c>
      <c r="Q40" s="133">
        <v>122743</v>
      </c>
      <c r="R40" s="133">
        <v>134756</v>
      </c>
      <c r="S40" s="133">
        <v>134852</v>
      </c>
      <c r="T40" s="133">
        <v>153800</v>
      </c>
      <c r="U40" s="133">
        <v>161380</v>
      </c>
      <c r="V40" s="134">
        <v>170069</v>
      </c>
    </row>
    <row r="41" spans="2:22" ht="11.25">
      <c r="B41" s="135"/>
      <c r="C41" s="133" t="s">
        <v>161</v>
      </c>
      <c r="D41" s="133"/>
      <c r="E41" s="133">
        <v>8449</v>
      </c>
      <c r="F41" s="133">
        <v>9144</v>
      </c>
      <c r="G41" s="133">
        <v>9288</v>
      </c>
      <c r="H41" s="133">
        <v>7255</v>
      </c>
      <c r="I41" s="133">
        <v>9697</v>
      </c>
      <c r="J41" s="133">
        <v>11301</v>
      </c>
      <c r="K41" s="133">
        <v>11775</v>
      </c>
      <c r="L41" s="133">
        <v>12647</v>
      </c>
      <c r="M41" s="133">
        <v>13601</v>
      </c>
      <c r="N41" s="133">
        <v>12837</v>
      </c>
      <c r="O41" s="133">
        <v>13010</v>
      </c>
      <c r="P41" s="133">
        <v>10719</v>
      </c>
      <c r="Q41" s="133">
        <v>11991</v>
      </c>
      <c r="R41" s="133">
        <v>12663</v>
      </c>
      <c r="S41" s="133">
        <v>13365</v>
      </c>
      <c r="T41" s="133">
        <v>11293</v>
      </c>
      <c r="U41" s="133">
        <v>10026</v>
      </c>
      <c r="V41" s="134">
        <v>11317</v>
      </c>
    </row>
    <row r="42" spans="2:22" ht="11.25">
      <c r="B42" s="135"/>
      <c r="C42" s="133" t="s">
        <v>162</v>
      </c>
      <c r="D42" s="133"/>
      <c r="E42" s="133">
        <v>58737</v>
      </c>
      <c r="F42" s="133">
        <v>63243</v>
      </c>
      <c r="G42" s="133">
        <v>59747</v>
      </c>
      <c r="H42" s="133">
        <v>59299</v>
      </c>
      <c r="I42" s="133">
        <v>60408</v>
      </c>
      <c r="J42" s="133">
        <v>62365</v>
      </c>
      <c r="K42" s="133">
        <v>66000</v>
      </c>
      <c r="L42" s="133">
        <v>67925</v>
      </c>
      <c r="M42" s="133">
        <v>70570</v>
      </c>
      <c r="N42" s="133">
        <v>75422</v>
      </c>
      <c r="O42" s="133">
        <v>78732</v>
      </c>
      <c r="P42" s="133">
        <v>85129</v>
      </c>
      <c r="Q42" s="133">
        <v>87383</v>
      </c>
      <c r="R42" s="133">
        <v>87652</v>
      </c>
      <c r="S42" s="133">
        <v>93183</v>
      </c>
      <c r="T42" s="133">
        <v>95760</v>
      </c>
      <c r="U42" s="133">
        <v>100334</v>
      </c>
      <c r="V42" s="134">
        <v>101629</v>
      </c>
    </row>
    <row r="43" spans="2:22" ht="11.25">
      <c r="B43" s="135"/>
      <c r="C43" s="133" t="s">
        <v>163</v>
      </c>
      <c r="D43" s="133"/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33">
        <v>0</v>
      </c>
      <c r="M43" s="133">
        <v>0</v>
      </c>
      <c r="N43" s="133">
        <v>0</v>
      </c>
      <c r="O43" s="133">
        <v>107</v>
      </c>
      <c r="P43" s="133">
        <v>99</v>
      </c>
      <c r="Q43" s="133">
        <v>150</v>
      </c>
      <c r="R43" s="133">
        <v>144</v>
      </c>
      <c r="S43" s="133">
        <v>160</v>
      </c>
      <c r="T43" s="133">
        <v>141</v>
      </c>
      <c r="U43" s="133">
        <v>28</v>
      </c>
      <c r="V43" s="169">
        <v>28</v>
      </c>
    </row>
    <row r="44" spans="2:22" ht="11.25">
      <c r="B44" s="135"/>
      <c r="C44" s="133" t="s">
        <v>172</v>
      </c>
      <c r="D44" s="133"/>
      <c r="E44" s="133">
        <v>317829</v>
      </c>
      <c r="F44" s="133">
        <v>327741</v>
      </c>
      <c r="G44" s="133">
        <v>328213</v>
      </c>
      <c r="H44" s="133">
        <v>340208</v>
      </c>
      <c r="I44" s="133">
        <v>353411</v>
      </c>
      <c r="J44" s="133">
        <v>365607</v>
      </c>
      <c r="K44" s="133">
        <v>385994</v>
      </c>
      <c r="L44" s="133">
        <v>402764</v>
      </c>
      <c r="M44" s="133">
        <v>409139</v>
      </c>
      <c r="N44" s="133">
        <v>420842</v>
      </c>
      <c r="O44" s="133">
        <v>444161</v>
      </c>
      <c r="P44" s="133">
        <v>460346</v>
      </c>
      <c r="Q44" s="133">
        <v>485236</v>
      </c>
      <c r="R44" s="133">
        <v>512849</v>
      </c>
      <c r="S44" s="133">
        <v>543430</v>
      </c>
      <c r="T44" s="133">
        <v>565887</v>
      </c>
      <c r="U44" s="133">
        <v>591251</v>
      </c>
      <c r="V44" s="169">
        <v>618066</v>
      </c>
    </row>
    <row r="45" spans="2:22" ht="11.25">
      <c r="B45" s="135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69"/>
    </row>
    <row r="46" spans="2:22" ht="11.25">
      <c r="B46" s="135" t="s">
        <v>329</v>
      </c>
      <c r="C46" s="133" t="s">
        <v>158</v>
      </c>
      <c r="D46" s="133"/>
      <c r="E46" s="133">
        <v>10468</v>
      </c>
      <c r="F46" s="133">
        <v>11480</v>
      </c>
      <c r="G46" s="133">
        <v>14633</v>
      </c>
      <c r="H46" s="133">
        <v>16167</v>
      </c>
      <c r="I46" s="133">
        <v>17226</v>
      </c>
      <c r="J46" s="133">
        <v>19023</v>
      </c>
      <c r="K46" s="133">
        <v>22543</v>
      </c>
      <c r="L46" s="133">
        <v>24973</v>
      </c>
      <c r="M46" s="133">
        <v>26602</v>
      </c>
      <c r="N46" s="133">
        <v>26378</v>
      </c>
      <c r="O46" s="133">
        <v>29352</v>
      </c>
      <c r="P46" s="133">
        <v>33042</v>
      </c>
      <c r="Q46" s="133">
        <v>35227</v>
      </c>
      <c r="R46" s="133">
        <v>36215</v>
      </c>
      <c r="S46" s="133">
        <v>36611</v>
      </c>
      <c r="T46" s="133">
        <v>36282</v>
      </c>
      <c r="U46" s="133">
        <v>35835</v>
      </c>
      <c r="V46" s="169">
        <v>37402</v>
      </c>
    </row>
    <row r="47" spans="2:22" ht="11.25">
      <c r="B47" s="135"/>
      <c r="C47" s="133" t="s">
        <v>159</v>
      </c>
      <c r="D47" s="133"/>
      <c r="E47" s="133">
        <v>113588</v>
      </c>
      <c r="F47" s="133">
        <v>117206</v>
      </c>
      <c r="G47" s="133">
        <v>131255</v>
      </c>
      <c r="H47" s="133">
        <v>134731</v>
      </c>
      <c r="I47" s="133">
        <v>145513</v>
      </c>
      <c r="J47" s="133">
        <v>157100</v>
      </c>
      <c r="K47" s="133">
        <v>162992</v>
      </c>
      <c r="L47" s="133">
        <v>169706</v>
      </c>
      <c r="M47" s="133">
        <v>176959</v>
      </c>
      <c r="N47" s="133">
        <v>191627</v>
      </c>
      <c r="O47" s="133">
        <v>196651</v>
      </c>
      <c r="P47" s="133">
        <v>201371</v>
      </c>
      <c r="Q47" s="133">
        <v>206385</v>
      </c>
      <c r="R47" s="133">
        <v>208765</v>
      </c>
      <c r="S47" s="133">
        <v>216702</v>
      </c>
      <c r="T47" s="133">
        <v>233866</v>
      </c>
      <c r="U47" s="133">
        <v>232498</v>
      </c>
      <c r="V47" s="169">
        <v>249053</v>
      </c>
    </row>
    <row r="48" spans="2:22" ht="11.25">
      <c r="B48" s="135"/>
      <c r="C48" s="133" t="s">
        <v>224</v>
      </c>
      <c r="D48" s="133"/>
      <c r="E48" s="133">
        <v>103996</v>
      </c>
      <c r="F48" s="133">
        <v>102153</v>
      </c>
      <c r="G48" s="133">
        <v>114177</v>
      </c>
      <c r="H48" s="133">
        <v>136626</v>
      </c>
      <c r="I48" s="133">
        <v>148776</v>
      </c>
      <c r="J48" s="133">
        <v>151315</v>
      </c>
      <c r="K48" s="133">
        <v>161315</v>
      </c>
      <c r="L48" s="133">
        <v>176211</v>
      </c>
      <c r="M48" s="133">
        <v>197402</v>
      </c>
      <c r="N48" s="133">
        <v>209171</v>
      </c>
      <c r="O48" s="133">
        <v>229299</v>
      </c>
      <c r="P48" s="133">
        <v>246597</v>
      </c>
      <c r="Q48" s="133">
        <v>269244</v>
      </c>
      <c r="R48" s="133">
        <v>292125</v>
      </c>
      <c r="S48" s="133">
        <v>317457</v>
      </c>
      <c r="T48" s="133">
        <v>343223</v>
      </c>
      <c r="U48" s="133">
        <v>379460</v>
      </c>
      <c r="V48" s="169">
        <v>404277</v>
      </c>
    </row>
    <row r="49" spans="2:22" ht="11.25">
      <c r="B49" s="135"/>
      <c r="C49" s="133" t="s">
        <v>161</v>
      </c>
      <c r="D49" s="133"/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33">
        <v>0</v>
      </c>
      <c r="L49" s="133">
        <v>0</v>
      </c>
      <c r="M49" s="133">
        <v>0</v>
      </c>
      <c r="N49" s="133">
        <v>0</v>
      </c>
      <c r="O49" s="133">
        <v>0</v>
      </c>
      <c r="P49" s="133">
        <v>0</v>
      </c>
      <c r="Q49" s="133">
        <v>0</v>
      </c>
      <c r="R49" s="133">
        <v>0</v>
      </c>
      <c r="S49" s="133">
        <v>0</v>
      </c>
      <c r="T49" s="133">
        <v>0</v>
      </c>
      <c r="U49" s="133">
        <v>0</v>
      </c>
      <c r="V49" s="169">
        <v>0</v>
      </c>
    </row>
    <row r="50" spans="2:22" s="100" customFormat="1" ht="11.25">
      <c r="B50" s="135"/>
      <c r="C50" s="133" t="s">
        <v>162</v>
      </c>
      <c r="D50" s="133"/>
      <c r="E50" s="133">
        <v>11926</v>
      </c>
      <c r="F50" s="133">
        <v>11214</v>
      </c>
      <c r="G50" s="133">
        <v>13635</v>
      </c>
      <c r="H50" s="133">
        <v>13776</v>
      </c>
      <c r="I50" s="133">
        <v>11412</v>
      </c>
      <c r="J50" s="133">
        <v>11129</v>
      </c>
      <c r="K50" s="133">
        <v>11357</v>
      </c>
      <c r="L50" s="133">
        <v>11056</v>
      </c>
      <c r="M50" s="133">
        <v>11159</v>
      </c>
      <c r="N50" s="133">
        <v>8675</v>
      </c>
      <c r="O50" s="133">
        <v>8026</v>
      </c>
      <c r="P50" s="133">
        <v>9509</v>
      </c>
      <c r="Q50" s="133">
        <v>12873</v>
      </c>
      <c r="R50" s="133">
        <v>15791</v>
      </c>
      <c r="S50" s="133">
        <v>16595</v>
      </c>
      <c r="T50" s="133">
        <v>21230</v>
      </c>
      <c r="U50" s="133">
        <v>23643</v>
      </c>
      <c r="V50" s="169">
        <v>22830</v>
      </c>
    </row>
    <row r="51" spans="1:22" s="100" customFormat="1" ht="11.25">
      <c r="A51" s="13" t="s">
        <v>152</v>
      </c>
      <c r="B51" s="135"/>
      <c r="C51" s="133" t="s">
        <v>163</v>
      </c>
      <c r="D51" s="133"/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133">
        <v>0</v>
      </c>
      <c r="K51" s="133">
        <v>0</v>
      </c>
      <c r="L51" s="133">
        <v>0</v>
      </c>
      <c r="M51" s="133">
        <v>0</v>
      </c>
      <c r="N51" s="133">
        <v>0</v>
      </c>
      <c r="O51" s="133">
        <v>0</v>
      </c>
      <c r="P51" s="133">
        <v>0</v>
      </c>
      <c r="Q51" s="133">
        <v>0</v>
      </c>
      <c r="R51" s="133">
        <v>0</v>
      </c>
      <c r="S51" s="133">
        <v>0</v>
      </c>
      <c r="T51" s="133">
        <v>0</v>
      </c>
      <c r="U51" s="133">
        <v>0</v>
      </c>
      <c r="V51" s="169">
        <v>0</v>
      </c>
    </row>
    <row r="52" spans="1:22" s="100" customFormat="1" ht="11.25">
      <c r="A52" s="13"/>
      <c r="B52" s="135"/>
      <c r="C52" s="133" t="s">
        <v>172</v>
      </c>
      <c r="D52" s="133"/>
      <c r="E52" s="133">
        <v>239978</v>
      </c>
      <c r="F52" s="133">
        <v>242053</v>
      </c>
      <c r="G52" s="133">
        <v>273700</v>
      </c>
      <c r="H52" s="133">
        <v>301300</v>
      </c>
      <c r="I52" s="133">
        <v>322927</v>
      </c>
      <c r="J52" s="133">
        <v>338567</v>
      </c>
      <c r="K52" s="133">
        <v>358207</v>
      </c>
      <c r="L52" s="133">
        <v>381946</v>
      </c>
      <c r="M52" s="133">
        <v>412122</v>
      </c>
      <c r="N52" s="133">
        <v>435851</v>
      </c>
      <c r="O52" s="133">
        <v>463328</v>
      </c>
      <c r="P52" s="133">
        <v>490519</v>
      </c>
      <c r="Q52" s="133">
        <v>523729</v>
      </c>
      <c r="R52" s="133">
        <v>552896</v>
      </c>
      <c r="S52" s="133">
        <v>587365</v>
      </c>
      <c r="T52" s="133">
        <v>634601</v>
      </c>
      <c r="U52" s="133">
        <v>671436</v>
      </c>
      <c r="V52" s="169">
        <v>713562</v>
      </c>
    </row>
    <row r="53" spans="2:22" ht="11.25">
      <c r="B53" s="135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4"/>
    </row>
    <row r="54" spans="2:22" ht="11.25">
      <c r="B54" s="135" t="s">
        <v>153</v>
      </c>
      <c r="C54" s="133" t="s">
        <v>158</v>
      </c>
      <c r="D54" s="133"/>
      <c r="E54" s="133">
        <v>1699648</v>
      </c>
      <c r="F54" s="133">
        <v>1700335</v>
      </c>
      <c r="G54" s="133">
        <v>1728065</v>
      </c>
      <c r="H54" s="133">
        <v>1807372</v>
      </c>
      <c r="I54" s="133">
        <v>1809179</v>
      </c>
      <c r="J54" s="133">
        <v>1829080</v>
      </c>
      <c r="K54" s="133">
        <v>1920678</v>
      </c>
      <c r="L54" s="133">
        <v>1973060</v>
      </c>
      <c r="M54" s="133">
        <v>2004148</v>
      </c>
      <c r="N54" s="133">
        <v>2011337</v>
      </c>
      <c r="O54" s="133">
        <v>2122298</v>
      </c>
      <c r="P54" s="133">
        <v>1972709</v>
      </c>
      <c r="Q54" s="133">
        <v>2035449</v>
      </c>
      <c r="R54" s="133">
        <v>2079870</v>
      </c>
      <c r="S54" s="133">
        <v>2086243</v>
      </c>
      <c r="T54" s="133">
        <v>2149577</v>
      </c>
      <c r="U54" s="133">
        <v>2123658</v>
      </c>
      <c r="V54" s="134">
        <v>2114462</v>
      </c>
    </row>
    <row r="55" spans="2:22" ht="11.25">
      <c r="B55" s="135"/>
      <c r="C55" s="133" t="s">
        <v>159</v>
      </c>
      <c r="D55" s="133"/>
      <c r="E55" s="133">
        <v>130649</v>
      </c>
      <c r="F55" s="133">
        <v>127079</v>
      </c>
      <c r="G55" s="133">
        <v>106509</v>
      </c>
      <c r="H55" s="133">
        <v>126859</v>
      </c>
      <c r="I55" s="133">
        <v>120517</v>
      </c>
      <c r="J55" s="133">
        <v>87189</v>
      </c>
      <c r="K55" s="133">
        <v>96741</v>
      </c>
      <c r="L55" s="133">
        <v>108319</v>
      </c>
      <c r="M55" s="133">
        <v>147099</v>
      </c>
      <c r="N55" s="133">
        <v>135722</v>
      </c>
      <c r="O55" s="133">
        <v>118482</v>
      </c>
      <c r="P55" s="133">
        <v>129557</v>
      </c>
      <c r="Q55" s="133">
        <v>106138</v>
      </c>
      <c r="R55" s="133">
        <v>137015</v>
      </c>
      <c r="S55" s="133">
        <v>139089</v>
      </c>
      <c r="T55" s="133">
        <v>141290</v>
      </c>
      <c r="U55" s="133">
        <v>78621</v>
      </c>
      <c r="V55" s="134">
        <v>78136</v>
      </c>
    </row>
    <row r="56" spans="2:22" ht="11.25">
      <c r="B56" s="135"/>
      <c r="C56" s="133" t="s">
        <v>224</v>
      </c>
      <c r="D56" s="133"/>
      <c r="E56" s="133">
        <v>381669</v>
      </c>
      <c r="F56" s="133">
        <v>414003</v>
      </c>
      <c r="G56" s="133">
        <v>440119</v>
      </c>
      <c r="H56" s="133">
        <v>444760</v>
      </c>
      <c r="I56" s="133">
        <v>495688</v>
      </c>
      <c r="J56" s="133">
        <v>532301</v>
      </c>
      <c r="K56" s="133">
        <v>483097</v>
      </c>
      <c r="L56" s="133">
        <v>508592</v>
      </c>
      <c r="M56" s="133">
        <v>560611</v>
      </c>
      <c r="N56" s="133">
        <v>589410</v>
      </c>
      <c r="O56" s="133">
        <v>641490</v>
      </c>
      <c r="P56" s="133">
        <v>669325</v>
      </c>
      <c r="Q56" s="133">
        <v>716648</v>
      </c>
      <c r="R56" s="133">
        <v>673648</v>
      </c>
      <c r="S56" s="133">
        <v>735804</v>
      </c>
      <c r="T56" s="133">
        <v>787208</v>
      </c>
      <c r="U56" s="133">
        <v>846912</v>
      </c>
      <c r="V56" s="134">
        <v>919189</v>
      </c>
    </row>
    <row r="57" spans="2:22" ht="11.25">
      <c r="B57" s="135"/>
      <c r="C57" s="133" t="s">
        <v>161</v>
      </c>
      <c r="D57" s="133"/>
      <c r="E57" s="133">
        <v>611589</v>
      </c>
      <c r="F57" s="133">
        <v>649399</v>
      </c>
      <c r="G57" s="133">
        <v>655970</v>
      </c>
      <c r="H57" s="133">
        <v>646987</v>
      </c>
      <c r="I57" s="133">
        <v>678920</v>
      </c>
      <c r="J57" s="133">
        <v>713806</v>
      </c>
      <c r="K57" s="133">
        <v>715212</v>
      </c>
      <c r="L57" s="133">
        <v>666363</v>
      </c>
      <c r="M57" s="133">
        <v>714124</v>
      </c>
      <c r="N57" s="133">
        <v>771811</v>
      </c>
      <c r="O57" s="133">
        <v>797718</v>
      </c>
      <c r="P57" s="133">
        <v>792604</v>
      </c>
      <c r="Q57" s="133">
        <v>804519</v>
      </c>
      <c r="R57" s="133">
        <v>787818</v>
      </c>
      <c r="S57" s="133">
        <v>813339</v>
      </c>
      <c r="T57" s="133">
        <v>810726</v>
      </c>
      <c r="U57" s="133">
        <v>816195</v>
      </c>
      <c r="V57" s="134">
        <v>836634</v>
      </c>
    </row>
    <row r="58" spans="2:22" ht="11.25">
      <c r="B58" s="135"/>
      <c r="C58" s="133" t="s">
        <v>162</v>
      </c>
      <c r="D58" s="133"/>
      <c r="E58" s="133">
        <v>395066</v>
      </c>
      <c r="F58" s="133">
        <v>385024</v>
      </c>
      <c r="G58" s="133">
        <v>360446</v>
      </c>
      <c r="H58" s="133">
        <v>385302</v>
      </c>
      <c r="I58" s="133">
        <v>369131</v>
      </c>
      <c r="J58" s="133">
        <v>419738</v>
      </c>
      <c r="K58" s="133">
        <v>461294</v>
      </c>
      <c r="L58" s="133">
        <v>441394</v>
      </c>
      <c r="M58" s="133">
        <v>404507</v>
      </c>
      <c r="N58" s="133">
        <v>389079</v>
      </c>
      <c r="O58" s="133">
        <v>372499</v>
      </c>
      <c r="P58" s="133">
        <v>300895</v>
      </c>
      <c r="Q58" s="133">
        <v>387734</v>
      </c>
      <c r="R58" s="133">
        <v>401976</v>
      </c>
      <c r="S58" s="133">
        <v>399305</v>
      </c>
      <c r="T58" s="133">
        <v>404412</v>
      </c>
      <c r="U58" s="133">
        <v>433525</v>
      </c>
      <c r="V58" s="134">
        <v>399288</v>
      </c>
    </row>
    <row r="59" spans="2:22" ht="11.25">
      <c r="B59" s="135"/>
      <c r="C59" s="133" t="s">
        <v>163</v>
      </c>
      <c r="D59" s="133"/>
      <c r="E59" s="133">
        <v>0</v>
      </c>
      <c r="F59" s="133">
        <v>0</v>
      </c>
      <c r="G59" s="133">
        <v>0</v>
      </c>
      <c r="H59" s="133">
        <v>0</v>
      </c>
      <c r="I59" s="133">
        <v>0</v>
      </c>
      <c r="J59" s="133">
        <v>0</v>
      </c>
      <c r="K59" s="133">
        <v>0</v>
      </c>
      <c r="L59" s="133">
        <v>0</v>
      </c>
      <c r="M59" s="133">
        <v>0</v>
      </c>
      <c r="N59" s="133">
        <v>0</v>
      </c>
      <c r="O59" s="133">
        <v>0</v>
      </c>
      <c r="P59" s="133">
        <v>0</v>
      </c>
      <c r="Q59" s="133">
        <v>374</v>
      </c>
      <c r="R59" s="133">
        <v>1139</v>
      </c>
      <c r="S59" s="133">
        <v>704</v>
      </c>
      <c r="T59" s="133">
        <v>647</v>
      </c>
      <c r="U59" s="133">
        <v>1198</v>
      </c>
      <c r="V59" s="134">
        <v>1147</v>
      </c>
    </row>
    <row r="60" spans="2:22" ht="11.25">
      <c r="B60" s="135"/>
      <c r="C60" s="133" t="s">
        <v>172</v>
      </c>
      <c r="D60" s="133"/>
      <c r="E60" s="133">
        <v>3218621</v>
      </c>
      <c r="F60" s="133">
        <v>3275840</v>
      </c>
      <c r="G60" s="133">
        <v>3291109</v>
      </c>
      <c r="H60" s="133">
        <v>3411280</v>
      </c>
      <c r="I60" s="133">
        <v>3473435</v>
      </c>
      <c r="J60" s="133">
        <v>3582114</v>
      </c>
      <c r="K60" s="133">
        <v>3677022</v>
      </c>
      <c r="L60" s="133">
        <v>3697728</v>
      </c>
      <c r="M60" s="133">
        <v>3830489</v>
      </c>
      <c r="N60" s="133">
        <v>3897359</v>
      </c>
      <c r="O60" s="133">
        <v>4052487</v>
      </c>
      <c r="P60" s="133">
        <v>3865090</v>
      </c>
      <c r="Q60" s="133">
        <v>4050862</v>
      </c>
      <c r="R60" s="133">
        <v>4081466</v>
      </c>
      <c r="S60" s="133">
        <v>4174484</v>
      </c>
      <c r="T60" s="133">
        <v>4293860</v>
      </c>
      <c r="U60" s="133">
        <v>4300109</v>
      </c>
      <c r="V60" s="134">
        <v>4348856</v>
      </c>
    </row>
    <row r="61" spans="2:22" ht="11.25">
      <c r="B61" s="135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4"/>
    </row>
    <row r="62" spans="2:22" ht="11.25">
      <c r="B62" s="135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4"/>
    </row>
    <row r="63" spans="2:22" ht="12" thickBot="1">
      <c r="B63" s="13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37"/>
    </row>
    <row r="64" ht="11.25"/>
    <row r="65" spans="1:21" ht="11.25">
      <c r="A65" s="100"/>
      <c r="D65" s="13" t="s">
        <v>173</v>
      </c>
      <c r="E65" s="13" t="s">
        <v>174</v>
      </c>
      <c r="F65" s="13" t="s">
        <v>175</v>
      </c>
      <c r="G65" s="13" t="s">
        <v>176</v>
      </c>
      <c r="H65" s="13" t="s">
        <v>177</v>
      </c>
      <c r="I65" s="13" t="s">
        <v>178</v>
      </c>
      <c r="J65" s="13" t="s">
        <v>179</v>
      </c>
      <c r="K65" s="13" t="s">
        <v>180</v>
      </c>
      <c r="L65" s="13" t="s">
        <v>181</v>
      </c>
      <c r="M65" s="13" t="s">
        <v>182</v>
      </c>
      <c r="N65" s="13" t="s">
        <v>183</v>
      </c>
      <c r="O65" s="13" t="s">
        <v>184</v>
      </c>
      <c r="P65" s="13" t="s">
        <v>185</v>
      </c>
      <c r="Q65" s="13" t="s">
        <v>186</v>
      </c>
      <c r="R65" s="13" t="s">
        <v>187</v>
      </c>
      <c r="S65" s="13" t="s">
        <v>188</v>
      </c>
      <c r="T65" s="13" t="s">
        <v>189</v>
      </c>
      <c r="U65" s="13">
        <v>2006</v>
      </c>
    </row>
    <row r="66" spans="2:21" s="100" customFormat="1" ht="12" thickBot="1">
      <c r="B66" s="13" t="s">
        <v>190</v>
      </c>
      <c r="C66" s="13" t="s">
        <v>191</v>
      </c>
      <c r="D66" s="13" t="s">
        <v>192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</row>
    <row r="67" spans="1:21" s="100" customFormat="1" ht="11.25">
      <c r="A67" s="13" t="s">
        <v>205</v>
      </c>
      <c r="B67" s="146" t="s">
        <v>152</v>
      </c>
      <c r="C67" s="130" t="s">
        <v>193</v>
      </c>
      <c r="D67" s="130" t="s">
        <v>194</v>
      </c>
      <c r="E67" s="150">
        <v>4417089</v>
      </c>
      <c r="F67" s="150">
        <v>4522467</v>
      </c>
      <c r="G67" s="150">
        <v>4597866</v>
      </c>
      <c r="H67" s="150">
        <v>4701778</v>
      </c>
      <c r="I67" s="150">
        <v>4836513</v>
      </c>
      <c r="J67" s="150">
        <v>4977399</v>
      </c>
      <c r="K67" s="150">
        <v>5213116</v>
      </c>
      <c r="L67" s="150">
        <v>5346009</v>
      </c>
      <c r="M67" s="150">
        <v>5447470</v>
      </c>
      <c r="N67" s="150">
        <v>5572060</v>
      </c>
      <c r="O67" s="150">
        <v>5985193</v>
      </c>
      <c r="P67" s="150">
        <v>5985905</v>
      </c>
      <c r="Q67" s="150">
        <v>6279577</v>
      </c>
      <c r="R67" s="150">
        <v>6705769</v>
      </c>
      <c r="S67" s="150">
        <v>6925945</v>
      </c>
      <c r="T67" s="150">
        <v>7334353</v>
      </c>
      <c r="U67" s="151">
        <v>7744522</v>
      </c>
    </row>
    <row r="68" spans="1:21" s="100" customFormat="1" ht="11.25">
      <c r="A68" s="13"/>
      <c r="B68" s="135"/>
      <c r="C68" s="133" t="s">
        <v>286</v>
      </c>
      <c r="D68" s="133" t="s">
        <v>194</v>
      </c>
      <c r="E68" s="152">
        <v>7077</v>
      </c>
      <c r="F68" s="152">
        <v>8244</v>
      </c>
      <c r="G68" s="152">
        <v>9264</v>
      </c>
      <c r="H68" s="152">
        <v>7496</v>
      </c>
      <c r="I68" s="152">
        <v>9092</v>
      </c>
      <c r="J68" s="152">
        <v>9328</v>
      </c>
      <c r="K68" s="152">
        <v>10545</v>
      </c>
      <c r="L68" s="152">
        <v>10088</v>
      </c>
      <c r="M68" s="152">
        <v>8205</v>
      </c>
      <c r="N68" s="152">
        <v>7834</v>
      </c>
      <c r="O68" s="152">
        <v>7289</v>
      </c>
      <c r="P68" s="152">
        <v>9363</v>
      </c>
      <c r="Q68" s="152">
        <v>9693</v>
      </c>
      <c r="R68" s="152">
        <v>10406</v>
      </c>
      <c r="S68" s="152">
        <v>9620</v>
      </c>
      <c r="T68" s="152">
        <v>8403</v>
      </c>
      <c r="U68" s="153">
        <v>10115</v>
      </c>
    </row>
    <row r="69" spans="2:21" ht="11.25">
      <c r="B69" s="135"/>
      <c r="C69" s="133" t="s">
        <v>195</v>
      </c>
      <c r="D69" s="133" t="s">
        <v>194</v>
      </c>
      <c r="E69" s="152">
        <v>93886</v>
      </c>
      <c r="F69" s="152">
        <v>86832</v>
      </c>
      <c r="G69" s="152">
        <v>87674</v>
      </c>
      <c r="H69" s="152">
        <v>67424</v>
      </c>
      <c r="I69" s="152">
        <v>91149</v>
      </c>
      <c r="J69" s="152">
        <v>77264</v>
      </c>
      <c r="K69" s="152">
        <v>78145</v>
      </c>
      <c r="L69" s="152">
        <v>59851</v>
      </c>
      <c r="M69" s="152">
        <v>47992</v>
      </c>
      <c r="N69" s="152">
        <v>47281</v>
      </c>
      <c r="O69" s="152">
        <v>40442</v>
      </c>
      <c r="P69" s="152">
        <v>24660</v>
      </c>
      <c r="Q69" s="152">
        <v>32013</v>
      </c>
      <c r="R69" s="152">
        <v>26668</v>
      </c>
      <c r="S69" s="152">
        <v>29877</v>
      </c>
      <c r="T69" s="152">
        <v>36440</v>
      </c>
      <c r="U69" s="153">
        <v>29393</v>
      </c>
    </row>
    <row r="70" spans="2:21" ht="11.25">
      <c r="B70" s="135"/>
      <c r="C70" s="133" t="s">
        <v>196</v>
      </c>
      <c r="D70" s="133" t="s">
        <v>194</v>
      </c>
      <c r="E70" s="152">
        <v>1236032</v>
      </c>
      <c r="F70" s="152">
        <v>1241299</v>
      </c>
      <c r="G70" s="152">
        <v>1218573</v>
      </c>
      <c r="H70" s="152">
        <v>1180566</v>
      </c>
      <c r="I70" s="152">
        <v>1169428</v>
      </c>
      <c r="J70" s="152">
        <v>1159421</v>
      </c>
      <c r="K70" s="152">
        <v>1151524</v>
      </c>
      <c r="L70" s="152">
        <v>1173927</v>
      </c>
      <c r="M70" s="152">
        <v>1208590</v>
      </c>
      <c r="N70" s="152">
        <v>1178180</v>
      </c>
      <c r="O70" s="152">
        <v>1144886</v>
      </c>
      <c r="P70" s="152">
        <v>1120504</v>
      </c>
      <c r="Q70" s="152">
        <v>1112040</v>
      </c>
      <c r="R70" s="152">
        <v>1119464</v>
      </c>
      <c r="S70" s="152">
        <v>1142948</v>
      </c>
      <c r="T70" s="152">
        <v>1137534</v>
      </c>
      <c r="U70" s="153">
        <v>1066654</v>
      </c>
    </row>
    <row r="71" spans="2:21" ht="11.25">
      <c r="B71" s="135"/>
      <c r="C71" s="133" t="s">
        <v>197</v>
      </c>
      <c r="D71" s="133" t="s">
        <v>194</v>
      </c>
      <c r="E71" s="152">
        <v>1727213</v>
      </c>
      <c r="F71" s="152">
        <v>1753118</v>
      </c>
      <c r="G71" s="152">
        <v>1768066</v>
      </c>
      <c r="H71" s="152">
        <v>1821659</v>
      </c>
      <c r="I71" s="152">
        <v>1895604</v>
      </c>
      <c r="J71" s="152">
        <v>2000244</v>
      </c>
      <c r="K71" s="152">
        <v>2067983</v>
      </c>
      <c r="L71" s="152">
        <v>2209072</v>
      </c>
      <c r="M71" s="152">
        <v>2352528</v>
      </c>
      <c r="N71" s="152">
        <v>2554172</v>
      </c>
      <c r="O71" s="152">
        <v>2736944</v>
      </c>
      <c r="P71" s="152">
        <v>2877752</v>
      </c>
      <c r="Q71" s="152">
        <v>3063553</v>
      </c>
      <c r="R71" s="152">
        <v>3218677</v>
      </c>
      <c r="S71" s="152">
        <v>3432742</v>
      </c>
      <c r="T71" s="152">
        <v>3617756</v>
      </c>
      <c r="U71" s="153">
        <v>3806893</v>
      </c>
    </row>
    <row r="72" spans="2:21" ht="11.25">
      <c r="B72" s="135"/>
      <c r="C72" s="133" t="s">
        <v>161</v>
      </c>
      <c r="D72" s="133" t="s">
        <v>194</v>
      </c>
      <c r="E72" s="152">
        <v>2012902</v>
      </c>
      <c r="F72" s="152">
        <v>2105787</v>
      </c>
      <c r="G72" s="152">
        <v>2123688</v>
      </c>
      <c r="H72" s="152">
        <v>2190502</v>
      </c>
      <c r="I72" s="152">
        <v>2242298</v>
      </c>
      <c r="J72" s="152">
        <v>2331951</v>
      </c>
      <c r="K72" s="152">
        <v>2417196</v>
      </c>
      <c r="L72" s="152">
        <v>2393101</v>
      </c>
      <c r="M72" s="152">
        <v>2445210</v>
      </c>
      <c r="N72" s="152">
        <v>2531148</v>
      </c>
      <c r="O72" s="152">
        <v>2590582</v>
      </c>
      <c r="P72" s="152">
        <v>2637684</v>
      </c>
      <c r="Q72" s="152">
        <v>2660778</v>
      </c>
      <c r="R72" s="152">
        <v>2635349</v>
      </c>
      <c r="S72" s="152">
        <v>2738012</v>
      </c>
      <c r="T72" s="152">
        <v>2767952</v>
      </c>
      <c r="U72" s="153">
        <v>2793030</v>
      </c>
    </row>
    <row r="73" spans="2:21" ht="11.25">
      <c r="B73" s="135"/>
      <c r="C73" s="133" t="s">
        <v>198</v>
      </c>
      <c r="D73" s="133" t="s">
        <v>194</v>
      </c>
      <c r="E73" s="152">
        <v>2145663</v>
      </c>
      <c r="F73" s="152">
        <v>2213895</v>
      </c>
      <c r="G73" s="152">
        <v>2211610</v>
      </c>
      <c r="H73" s="152">
        <v>2341767</v>
      </c>
      <c r="I73" s="152">
        <v>2363126</v>
      </c>
      <c r="J73" s="152">
        <v>2481518</v>
      </c>
      <c r="K73" s="152">
        <v>2516971</v>
      </c>
      <c r="L73" s="152">
        <v>2546713</v>
      </c>
      <c r="M73" s="152">
        <v>2556379</v>
      </c>
      <c r="N73" s="152">
        <v>2565378</v>
      </c>
      <c r="O73" s="152">
        <v>2621940</v>
      </c>
      <c r="P73" s="152">
        <v>2560827</v>
      </c>
      <c r="Q73" s="152">
        <v>2630526</v>
      </c>
      <c r="R73" s="152">
        <v>2641563</v>
      </c>
      <c r="S73" s="152">
        <v>2808920</v>
      </c>
      <c r="T73" s="152">
        <v>2927420</v>
      </c>
      <c r="U73" s="153">
        <v>3036471</v>
      </c>
    </row>
    <row r="74" spans="2:21" ht="11.25">
      <c r="B74" s="135"/>
      <c r="C74" s="133" t="s">
        <v>199</v>
      </c>
      <c r="D74" s="133" t="s">
        <v>194</v>
      </c>
      <c r="E74" s="152">
        <v>36424</v>
      </c>
      <c r="F74" s="152">
        <v>37379</v>
      </c>
      <c r="G74" s="152">
        <v>38772</v>
      </c>
      <c r="H74" s="152">
        <v>39699</v>
      </c>
      <c r="I74" s="152">
        <v>40302</v>
      </c>
      <c r="J74" s="152">
        <v>39796</v>
      </c>
      <c r="K74" s="152">
        <v>42045</v>
      </c>
      <c r="L74" s="152">
        <v>42439</v>
      </c>
      <c r="M74" s="152">
        <v>46462</v>
      </c>
      <c r="N74" s="152">
        <v>49711</v>
      </c>
      <c r="O74" s="152">
        <v>51861</v>
      </c>
      <c r="P74" s="152">
        <v>51441</v>
      </c>
      <c r="Q74" s="152">
        <v>52115</v>
      </c>
      <c r="R74" s="152">
        <v>53696</v>
      </c>
      <c r="S74" s="152">
        <v>55801</v>
      </c>
      <c r="T74" s="152">
        <v>57914</v>
      </c>
      <c r="U74" s="153">
        <v>59240</v>
      </c>
    </row>
    <row r="75" spans="2:21" ht="11.25">
      <c r="B75" s="135"/>
      <c r="C75" s="133" t="s">
        <v>200</v>
      </c>
      <c r="D75" s="133" t="s">
        <v>194</v>
      </c>
      <c r="E75" s="152">
        <v>5226</v>
      </c>
      <c r="F75" s="152">
        <v>5661</v>
      </c>
      <c r="G75" s="152">
        <v>6394</v>
      </c>
      <c r="H75" s="152">
        <v>7541</v>
      </c>
      <c r="I75" s="152">
        <v>9138</v>
      </c>
      <c r="J75" s="152">
        <v>10118</v>
      </c>
      <c r="K75" s="152">
        <v>11673</v>
      </c>
      <c r="L75" s="152">
        <v>14643</v>
      </c>
      <c r="M75" s="152">
        <v>18737</v>
      </c>
      <c r="N75" s="152">
        <v>23786</v>
      </c>
      <c r="O75" s="152">
        <v>33788</v>
      </c>
      <c r="P75" s="152">
        <v>40995</v>
      </c>
      <c r="Q75" s="152">
        <v>56336</v>
      </c>
      <c r="R75" s="152">
        <v>68877</v>
      </c>
      <c r="S75" s="152">
        <v>91529</v>
      </c>
      <c r="T75" s="152">
        <v>114306</v>
      </c>
      <c r="U75" s="153">
        <v>142950</v>
      </c>
    </row>
    <row r="76" spans="2:21" ht="11.25">
      <c r="B76" s="135"/>
      <c r="C76" s="133" t="s">
        <v>201</v>
      </c>
      <c r="D76" s="133" t="s">
        <v>194</v>
      </c>
      <c r="E76" s="152">
        <v>129285</v>
      </c>
      <c r="F76" s="152">
        <v>100813</v>
      </c>
      <c r="G76" s="152">
        <v>115172</v>
      </c>
      <c r="H76" s="152">
        <v>112693</v>
      </c>
      <c r="I76" s="152">
        <v>120535</v>
      </c>
      <c r="J76" s="152">
        <v>127939</v>
      </c>
      <c r="K76" s="152">
        <v>132210</v>
      </c>
      <c r="L76" s="152">
        <v>141568</v>
      </c>
      <c r="M76" s="152">
        <v>147286</v>
      </c>
      <c r="N76" s="152">
        <v>155417</v>
      </c>
      <c r="O76" s="152">
        <v>166893</v>
      </c>
      <c r="P76" s="152">
        <v>168743</v>
      </c>
      <c r="Q76" s="152">
        <v>185843</v>
      </c>
      <c r="R76" s="152">
        <v>200150</v>
      </c>
      <c r="S76" s="152">
        <v>213228</v>
      </c>
      <c r="T76" s="152">
        <v>225393</v>
      </c>
      <c r="U76" s="153">
        <v>239381</v>
      </c>
    </row>
    <row r="77" spans="2:21" ht="11.25">
      <c r="B77" s="135"/>
      <c r="C77" s="133" t="s">
        <v>202</v>
      </c>
      <c r="D77" s="133" t="s">
        <v>194</v>
      </c>
      <c r="E77" s="152">
        <v>0</v>
      </c>
      <c r="F77" s="152">
        <v>0</v>
      </c>
      <c r="G77" s="152">
        <v>0</v>
      </c>
      <c r="H77" s="152">
        <v>0</v>
      </c>
      <c r="I77" s="152">
        <v>0</v>
      </c>
      <c r="J77" s="152">
        <v>0</v>
      </c>
      <c r="K77" s="152">
        <v>0</v>
      </c>
      <c r="L77" s="152">
        <v>0</v>
      </c>
      <c r="M77" s="152">
        <v>0</v>
      </c>
      <c r="N77" s="152">
        <v>0</v>
      </c>
      <c r="O77" s="152">
        <v>0</v>
      </c>
      <c r="P77" s="152">
        <v>0</v>
      </c>
      <c r="Q77" s="152">
        <v>0</v>
      </c>
      <c r="R77" s="152">
        <v>0</v>
      </c>
      <c r="S77" s="152">
        <v>0</v>
      </c>
      <c r="T77" s="152">
        <v>0</v>
      </c>
      <c r="U77" s="153">
        <v>0</v>
      </c>
    </row>
    <row r="78" spans="2:21" ht="11.25">
      <c r="B78" s="135"/>
      <c r="C78" s="133" t="s">
        <v>203</v>
      </c>
      <c r="D78" s="133" t="s">
        <v>194</v>
      </c>
      <c r="E78" s="152">
        <v>0</v>
      </c>
      <c r="F78" s="152">
        <v>0</v>
      </c>
      <c r="G78" s="152">
        <v>0</v>
      </c>
      <c r="H78" s="152">
        <v>0</v>
      </c>
      <c r="I78" s="152">
        <v>0</v>
      </c>
      <c r="J78" s="152">
        <v>0</v>
      </c>
      <c r="K78" s="152">
        <v>0</v>
      </c>
      <c r="L78" s="152">
        <v>0</v>
      </c>
      <c r="M78" s="152">
        <v>0</v>
      </c>
      <c r="N78" s="152">
        <v>0</v>
      </c>
      <c r="O78" s="152">
        <v>0</v>
      </c>
      <c r="P78" s="152">
        <v>0</v>
      </c>
      <c r="Q78" s="152">
        <v>0</v>
      </c>
      <c r="R78" s="152">
        <v>0</v>
      </c>
      <c r="S78" s="152">
        <v>0</v>
      </c>
      <c r="T78" s="152">
        <v>0</v>
      </c>
      <c r="U78" s="153">
        <v>0</v>
      </c>
    </row>
    <row r="79" spans="2:21" ht="11.25">
      <c r="B79" s="135"/>
      <c r="C79" s="133" t="s">
        <v>204</v>
      </c>
      <c r="D79" s="133" t="s">
        <v>194</v>
      </c>
      <c r="E79" s="152">
        <v>109</v>
      </c>
      <c r="F79" s="152">
        <v>90</v>
      </c>
      <c r="G79" s="152">
        <v>73</v>
      </c>
      <c r="H79" s="152">
        <v>66</v>
      </c>
      <c r="I79" s="152">
        <v>87</v>
      </c>
      <c r="J79" s="152">
        <v>100</v>
      </c>
      <c r="K79" s="152">
        <v>111</v>
      </c>
      <c r="L79" s="152">
        <v>117</v>
      </c>
      <c r="M79" s="152">
        <v>111</v>
      </c>
      <c r="N79" s="152">
        <v>404</v>
      </c>
      <c r="O79" s="152">
        <v>489</v>
      </c>
      <c r="P79" s="152">
        <v>332</v>
      </c>
      <c r="Q79" s="152">
        <v>860</v>
      </c>
      <c r="R79" s="152">
        <v>675</v>
      </c>
      <c r="S79" s="152">
        <v>1324</v>
      </c>
      <c r="T79" s="152">
        <v>1807</v>
      </c>
      <c r="U79" s="153">
        <v>1791</v>
      </c>
    </row>
    <row r="80" spans="2:21" ht="11.25">
      <c r="B80" s="135"/>
      <c r="C80" s="133" t="s">
        <v>172</v>
      </c>
      <c r="D80" s="133" t="s">
        <v>194</v>
      </c>
      <c r="E80" s="152">
        <v>11810906</v>
      </c>
      <c r="F80" s="152">
        <v>12075585</v>
      </c>
      <c r="G80" s="152">
        <v>12177152</v>
      </c>
      <c r="H80" s="152">
        <v>12471191</v>
      </c>
      <c r="I80" s="152">
        <v>12777272</v>
      </c>
      <c r="J80" s="152">
        <v>13215078</v>
      </c>
      <c r="K80" s="152">
        <v>13641519</v>
      </c>
      <c r="L80" s="152">
        <v>13937528</v>
      </c>
      <c r="M80" s="152">
        <v>14278970</v>
      </c>
      <c r="N80" s="152">
        <v>14685371</v>
      </c>
      <c r="O80" s="152">
        <v>15380307</v>
      </c>
      <c r="P80" s="152">
        <v>15478206</v>
      </c>
      <c r="Q80" s="152">
        <v>16083334</v>
      </c>
      <c r="R80" s="152">
        <v>16681294</v>
      </c>
      <c r="S80" s="152">
        <v>17449946</v>
      </c>
      <c r="T80" s="152">
        <v>18229278</v>
      </c>
      <c r="U80" s="153">
        <v>18930440</v>
      </c>
    </row>
    <row r="81" spans="1:21" ht="11.25">
      <c r="A81" s="100"/>
      <c r="B81" s="141"/>
      <c r="C81" s="142" t="s">
        <v>225</v>
      </c>
      <c r="D81" s="142"/>
      <c r="E81" s="154">
        <f>E69+E70</f>
        <v>1329918</v>
      </c>
      <c r="F81" s="154">
        <f aca="true" t="shared" si="0" ref="F81:T81">F69+F70</f>
        <v>1328131</v>
      </c>
      <c r="G81" s="154">
        <f t="shared" si="0"/>
        <v>1306247</v>
      </c>
      <c r="H81" s="154">
        <f t="shared" si="0"/>
        <v>1247990</v>
      </c>
      <c r="I81" s="154">
        <f t="shared" si="0"/>
        <v>1260577</v>
      </c>
      <c r="J81" s="154">
        <f t="shared" si="0"/>
        <v>1236685</v>
      </c>
      <c r="K81" s="154">
        <f t="shared" si="0"/>
        <v>1229669</v>
      </c>
      <c r="L81" s="154">
        <f t="shared" si="0"/>
        <v>1233778</v>
      </c>
      <c r="M81" s="154">
        <f t="shared" si="0"/>
        <v>1256582</v>
      </c>
      <c r="N81" s="154">
        <f t="shared" si="0"/>
        <v>1225461</v>
      </c>
      <c r="O81" s="154">
        <f t="shared" si="0"/>
        <v>1185328</v>
      </c>
      <c r="P81" s="154">
        <f t="shared" si="0"/>
        <v>1145164</v>
      </c>
      <c r="Q81" s="154">
        <f t="shared" si="0"/>
        <v>1144053</v>
      </c>
      <c r="R81" s="154">
        <f t="shared" si="0"/>
        <v>1146132</v>
      </c>
      <c r="S81" s="154">
        <f t="shared" si="0"/>
        <v>1172825</v>
      </c>
      <c r="T81" s="154">
        <f t="shared" si="0"/>
        <v>1173974</v>
      </c>
      <c r="U81" s="155">
        <f>U69+U70</f>
        <v>1096047</v>
      </c>
    </row>
    <row r="82" spans="2:21" s="100" customFormat="1" ht="12" thickBot="1">
      <c r="B82" s="143"/>
      <c r="C82" s="144" t="s">
        <v>162</v>
      </c>
      <c r="D82" s="144"/>
      <c r="E82" s="156">
        <f>E73+E74+E75+E76+E77+E79</f>
        <v>2316707</v>
      </c>
      <c r="F82" s="156">
        <f aca="true" t="shared" si="1" ref="F82:T82">F73+F74+F75+F76+F77+F79</f>
        <v>2357838</v>
      </c>
      <c r="G82" s="156">
        <f t="shared" si="1"/>
        <v>2372021</v>
      </c>
      <c r="H82" s="156">
        <f t="shared" si="1"/>
        <v>2501766</v>
      </c>
      <c r="I82" s="156">
        <f t="shared" si="1"/>
        <v>2533188</v>
      </c>
      <c r="J82" s="156">
        <f t="shared" si="1"/>
        <v>2659471</v>
      </c>
      <c r="K82" s="156">
        <f t="shared" si="1"/>
        <v>2703010</v>
      </c>
      <c r="L82" s="156">
        <f t="shared" si="1"/>
        <v>2745480</v>
      </c>
      <c r="M82" s="156">
        <f t="shared" si="1"/>
        <v>2768975</v>
      </c>
      <c r="N82" s="156">
        <f t="shared" si="1"/>
        <v>2794696</v>
      </c>
      <c r="O82" s="156">
        <f t="shared" si="1"/>
        <v>2874971</v>
      </c>
      <c r="P82" s="156">
        <f t="shared" si="1"/>
        <v>2822338</v>
      </c>
      <c r="Q82" s="156">
        <f t="shared" si="1"/>
        <v>2925680</v>
      </c>
      <c r="R82" s="156">
        <f t="shared" si="1"/>
        <v>2964961</v>
      </c>
      <c r="S82" s="156">
        <f t="shared" si="1"/>
        <v>3170802</v>
      </c>
      <c r="T82" s="156">
        <f t="shared" si="1"/>
        <v>3326840</v>
      </c>
      <c r="U82" s="157">
        <f>U73+U74+U75+U76+U77+U79</f>
        <v>3479833</v>
      </c>
    </row>
    <row r="83" spans="1:21" s="100" customFormat="1" ht="11.25">
      <c r="A83" s="13" t="s">
        <v>296</v>
      </c>
      <c r="B83" s="146" t="s">
        <v>205</v>
      </c>
      <c r="C83" s="130" t="s">
        <v>193</v>
      </c>
      <c r="D83" s="130" t="s">
        <v>194</v>
      </c>
      <c r="E83" s="150">
        <v>471212</v>
      </c>
      <c r="F83" s="150">
        <v>530152</v>
      </c>
      <c r="G83" s="150">
        <v>600372</v>
      </c>
      <c r="H83" s="150">
        <v>651255</v>
      </c>
      <c r="I83" s="150">
        <v>721775</v>
      </c>
      <c r="J83" s="150">
        <v>771683</v>
      </c>
      <c r="K83" s="150">
        <v>847333</v>
      </c>
      <c r="L83" s="150">
        <v>884751</v>
      </c>
      <c r="M83" s="150">
        <v>904167</v>
      </c>
      <c r="N83" s="150">
        <v>980961</v>
      </c>
      <c r="O83" s="150">
        <v>1081107</v>
      </c>
      <c r="P83" s="150">
        <v>1141986</v>
      </c>
      <c r="Q83" s="150">
        <v>1293244</v>
      </c>
      <c r="R83" s="150">
        <v>1543062</v>
      </c>
      <c r="S83" s="150">
        <v>1739789</v>
      </c>
      <c r="T83" s="150">
        <v>1999393</v>
      </c>
      <c r="U83" s="151">
        <v>2328012</v>
      </c>
    </row>
    <row r="84" spans="1:21" s="100" customFormat="1" ht="11.25">
      <c r="A84" s="13"/>
      <c r="B84" s="135"/>
      <c r="C84" s="133" t="s">
        <v>286</v>
      </c>
      <c r="D84" s="133"/>
      <c r="E84" s="152">
        <v>0</v>
      </c>
      <c r="F84" s="152">
        <v>0</v>
      </c>
      <c r="G84" s="152">
        <v>0</v>
      </c>
      <c r="H84" s="152">
        <v>0</v>
      </c>
      <c r="I84" s="152">
        <v>0</v>
      </c>
      <c r="J84" s="152">
        <v>0</v>
      </c>
      <c r="K84" s="152">
        <v>0</v>
      </c>
      <c r="L84" s="152">
        <v>0</v>
      </c>
      <c r="M84" s="152">
        <v>0</v>
      </c>
      <c r="N84" s="152">
        <v>0</v>
      </c>
      <c r="O84" s="152">
        <v>0</v>
      </c>
      <c r="P84" s="152">
        <v>0</v>
      </c>
      <c r="Q84" s="152">
        <v>0</v>
      </c>
      <c r="R84" s="152">
        <v>0</v>
      </c>
      <c r="S84" s="152">
        <v>0</v>
      </c>
      <c r="T84" s="152">
        <v>0</v>
      </c>
      <c r="U84" s="153">
        <v>0</v>
      </c>
    </row>
    <row r="85" spans="2:21" ht="11.25">
      <c r="B85" s="135"/>
      <c r="C85" s="133" t="s">
        <v>195</v>
      </c>
      <c r="D85" s="133" t="s">
        <v>194</v>
      </c>
      <c r="E85" s="152">
        <v>0</v>
      </c>
      <c r="F85" s="152">
        <v>0</v>
      </c>
      <c r="G85" s="152">
        <v>0</v>
      </c>
      <c r="H85" s="152">
        <v>0</v>
      </c>
      <c r="I85" s="152">
        <v>0</v>
      </c>
      <c r="J85" s="152">
        <v>0</v>
      </c>
      <c r="K85" s="152">
        <v>0</v>
      </c>
      <c r="L85" s="152">
        <v>0</v>
      </c>
      <c r="M85" s="152">
        <v>0</v>
      </c>
      <c r="N85" s="152">
        <v>0</v>
      </c>
      <c r="O85" s="152">
        <v>0</v>
      </c>
      <c r="P85" s="152">
        <v>0</v>
      </c>
      <c r="Q85" s="152">
        <v>0</v>
      </c>
      <c r="R85" s="152">
        <v>0</v>
      </c>
      <c r="S85" s="152">
        <v>0</v>
      </c>
      <c r="T85" s="152">
        <v>0</v>
      </c>
      <c r="U85" s="153">
        <v>0</v>
      </c>
    </row>
    <row r="86" spans="2:21" ht="11.25">
      <c r="B86" s="135"/>
      <c r="C86" s="133" t="s">
        <v>196</v>
      </c>
      <c r="D86" s="133" t="s">
        <v>194</v>
      </c>
      <c r="E86" s="152">
        <v>49443</v>
      </c>
      <c r="F86" s="152">
        <v>51692</v>
      </c>
      <c r="G86" s="152">
        <v>53545</v>
      </c>
      <c r="H86" s="152">
        <v>65457</v>
      </c>
      <c r="I86" s="152">
        <v>47406</v>
      </c>
      <c r="J86" s="152">
        <v>54590</v>
      </c>
      <c r="K86" s="152">
        <v>50029</v>
      </c>
      <c r="L86" s="152">
        <v>46250</v>
      </c>
      <c r="M86" s="152">
        <v>52279</v>
      </c>
      <c r="N86" s="152">
        <v>49216</v>
      </c>
      <c r="O86" s="152">
        <v>46255</v>
      </c>
      <c r="P86" s="152">
        <v>47472</v>
      </c>
      <c r="Q86" s="152">
        <v>49540</v>
      </c>
      <c r="R86" s="152">
        <v>57596</v>
      </c>
      <c r="S86" s="152">
        <v>71939</v>
      </c>
      <c r="T86" s="152">
        <v>60693</v>
      </c>
      <c r="U86" s="153">
        <v>51589</v>
      </c>
    </row>
    <row r="87" spans="2:21" ht="11.25">
      <c r="B87" s="135"/>
      <c r="C87" s="133" t="s">
        <v>197</v>
      </c>
      <c r="D87" s="133" t="s">
        <v>194</v>
      </c>
      <c r="E87" s="152">
        <v>2763</v>
      </c>
      <c r="F87" s="152">
        <v>2423</v>
      </c>
      <c r="G87" s="152">
        <v>2460</v>
      </c>
      <c r="H87" s="152">
        <v>3115</v>
      </c>
      <c r="I87" s="152">
        <v>3146</v>
      </c>
      <c r="J87" s="152">
        <v>3062</v>
      </c>
      <c r="K87" s="152">
        <v>7376</v>
      </c>
      <c r="L87" s="152">
        <v>19408</v>
      </c>
      <c r="M87" s="152">
        <v>16707</v>
      </c>
      <c r="N87" s="152">
        <v>17461</v>
      </c>
      <c r="O87" s="152">
        <v>17997</v>
      </c>
      <c r="P87" s="152">
        <v>17289</v>
      </c>
      <c r="Q87" s="152">
        <v>16453</v>
      </c>
      <c r="R87" s="152">
        <v>12742</v>
      </c>
      <c r="S87" s="152">
        <v>18507</v>
      </c>
      <c r="T87" s="152">
        <v>23201</v>
      </c>
      <c r="U87" s="153">
        <v>26104</v>
      </c>
    </row>
    <row r="88" spans="2:21" ht="11.25">
      <c r="B88" s="135"/>
      <c r="C88" s="133" t="s">
        <v>161</v>
      </c>
      <c r="D88" s="133" t="s">
        <v>194</v>
      </c>
      <c r="E88" s="152">
        <v>0</v>
      </c>
      <c r="F88" s="152">
        <v>0</v>
      </c>
      <c r="G88" s="152">
        <v>0</v>
      </c>
      <c r="H88" s="152">
        <v>1604</v>
      </c>
      <c r="I88" s="152">
        <v>14756</v>
      </c>
      <c r="J88" s="152">
        <v>12833</v>
      </c>
      <c r="K88" s="152">
        <v>14339</v>
      </c>
      <c r="L88" s="152">
        <v>14418</v>
      </c>
      <c r="M88" s="152">
        <v>14100</v>
      </c>
      <c r="N88" s="152">
        <v>14949</v>
      </c>
      <c r="O88" s="152">
        <v>16737</v>
      </c>
      <c r="P88" s="152">
        <v>17472</v>
      </c>
      <c r="Q88" s="152">
        <v>25127</v>
      </c>
      <c r="R88" s="152">
        <v>43342</v>
      </c>
      <c r="S88" s="152">
        <v>50469</v>
      </c>
      <c r="T88" s="152">
        <v>53088</v>
      </c>
      <c r="U88" s="153">
        <v>54843</v>
      </c>
    </row>
    <row r="89" spans="2:21" ht="11.25">
      <c r="B89" s="135"/>
      <c r="C89" s="133" t="s">
        <v>198</v>
      </c>
      <c r="D89" s="133" t="s">
        <v>194</v>
      </c>
      <c r="E89" s="152">
        <v>126720</v>
      </c>
      <c r="F89" s="152">
        <v>125090</v>
      </c>
      <c r="G89" s="152">
        <v>132470</v>
      </c>
      <c r="H89" s="152">
        <v>151819</v>
      </c>
      <c r="I89" s="152">
        <v>167400</v>
      </c>
      <c r="J89" s="152">
        <v>190577</v>
      </c>
      <c r="K89" s="152">
        <v>187966</v>
      </c>
      <c r="L89" s="152">
        <v>195983</v>
      </c>
      <c r="M89" s="152">
        <v>208000</v>
      </c>
      <c r="N89" s="152">
        <v>203807</v>
      </c>
      <c r="O89" s="152">
        <v>222414</v>
      </c>
      <c r="P89" s="152">
        <v>277432</v>
      </c>
      <c r="Q89" s="152">
        <v>287974</v>
      </c>
      <c r="R89" s="152">
        <v>283681</v>
      </c>
      <c r="S89" s="152">
        <v>353544</v>
      </c>
      <c r="T89" s="152">
        <v>397017</v>
      </c>
      <c r="U89" s="153">
        <v>435786</v>
      </c>
    </row>
    <row r="90" spans="2:21" ht="11.25">
      <c r="B90" s="135"/>
      <c r="C90" s="133" t="s">
        <v>199</v>
      </c>
      <c r="D90" s="133" t="s">
        <v>194</v>
      </c>
      <c r="E90" s="152">
        <v>0</v>
      </c>
      <c r="F90" s="152">
        <v>0</v>
      </c>
      <c r="G90" s="152">
        <v>0</v>
      </c>
      <c r="H90" s="152">
        <v>0</v>
      </c>
      <c r="I90" s="152">
        <v>0</v>
      </c>
      <c r="J90" s="152">
        <v>0</v>
      </c>
      <c r="K90" s="152">
        <v>0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>
        <v>0</v>
      </c>
      <c r="R90" s="152">
        <v>0</v>
      </c>
      <c r="S90" s="152">
        <v>0</v>
      </c>
      <c r="T90" s="152">
        <v>0</v>
      </c>
      <c r="U90" s="153">
        <v>0</v>
      </c>
    </row>
    <row r="91" spans="2:21" ht="11.25">
      <c r="B91" s="135"/>
      <c r="C91" s="133" t="s">
        <v>200</v>
      </c>
      <c r="D91" s="133" t="s">
        <v>194</v>
      </c>
      <c r="E91" s="152">
        <v>4</v>
      </c>
      <c r="F91" s="152">
        <v>12</v>
      </c>
      <c r="G91" s="152">
        <v>18</v>
      </c>
      <c r="H91" s="152">
        <v>27</v>
      </c>
      <c r="I91" s="152">
        <v>46</v>
      </c>
      <c r="J91" s="152">
        <v>72</v>
      </c>
      <c r="K91" s="152">
        <v>109</v>
      </c>
      <c r="L91" s="152">
        <v>220</v>
      </c>
      <c r="M91" s="152">
        <v>387</v>
      </c>
      <c r="N91" s="152">
        <v>514</v>
      </c>
      <c r="O91" s="152">
        <v>640</v>
      </c>
      <c r="P91" s="152">
        <v>778</v>
      </c>
      <c r="Q91" s="152">
        <v>916</v>
      </c>
      <c r="R91" s="152">
        <v>1108</v>
      </c>
      <c r="S91" s="152">
        <v>1420</v>
      </c>
      <c r="T91" s="152">
        <v>2123</v>
      </c>
      <c r="U91" s="153">
        <v>3973</v>
      </c>
    </row>
    <row r="92" spans="2:21" ht="11.25">
      <c r="B92" s="135"/>
      <c r="C92" s="133" t="s">
        <v>201</v>
      </c>
      <c r="D92" s="133" t="s">
        <v>194</v>
      </c>
      <c r="E92" s="152">
        <v>0</v>
      </c>
      <c r="F92" s="152">
        <v>0</v>
      </c>
      <c r="G92" s="152">
        <v>0</v>
      </c>
      <c r="H92" s="152">
        <v>0</v>
      </c>
      <c r="I92" s="152">
        <v>343</v>
      </c>
      <c r="J92" s="152">
        <v>2897</v>
      </c>
      <c r="K92" s="152">
        <v>1417</v>
      </c>
      <c r="L92" s="152">
        <v>2606</v>
      </c>
      <c r="M92" s="152">
        <v>2364</v>
      </c>
      <c r="N92" s="152">
        <v>2404</v>
      </c>
      <c r="O92" s="152">
        <v>2421</v>
      </c>
      <c r="P92" s="152">
        <v>2438</v>
      </c>
      <c r="Q92" s="152">
        <v>2454</v>
      </c>
      <c r="R92" s="152">
        <v>2470</v>
      </c>
      <c r="S92" s="152">
        <v>2485</v>
      </c>
      <c r="T92" s="152">
        <v>2500</v>
      </c>
      <c r="U92" s="153">
        <v>2514</v>
      </c>
    </row>
    <row r="93" spans="2:21" ht="11.25">
      <c r="B93" s="135"/>
      <c r="C93" s="133" t="s">
        <v>202</v>
      </c>
      <c r="D93" s="133" t="s">
        <v>194</v>
      </c>
      <c r="E93" s="152">
        <v>0</v>
      </c>
      <c r="F93" s="152">
        <v>0</v>
      </c>
      <c r="G93" s="152">
        <v>0</v>
      </c>
      <c r="H93" s="152">
        <v>0</v>
      </c>
      <c r="I93" s="152">
        <v>0</v>
      </c>
      <c r="J93" s="152">
        <v>0</v>
      </c>
      <c r="K93" s="152">
        <v>0</v>
      </c>
      <c r="L93" s="152">
        <v>0</v>
      </c>
      <c r="M93" s="152">
        <v>0</v>
      </c>
      <c r="N93" s="152">
        <v>0</v>
      </c>
      <c r="O93" s="152">
        <v>0</v>
      </c>
      <c r="P93" s="152">
        <v>0</v>
      </c>
      <c r="Q93" s="152">
        <v>0</v>
      </c>
      <c r="R93" s="152">
        <v>0</v>
      </c>
      <c r="S93" s="152">
        <v>0</v>
      </c>
      <c r="T93" s="152">
        <v>0</v>
      </c>
      <c r="U93" s="153">
        <v>0</v>
      </c>
    </row>
    <row r="94" spans="2:21" ht="11.25">
      <c r="B94" s="135"/>
      <c r="C94" s="133" t="s">
        <v>203</v>
      </c>
      <c r="D94" s="133" t="s">
        <v>194</v>
      </c>
      <c r="E94" s="152">
        <v>0</v>
      </c>
      <c r="F94" s="152">
        <v>0</v>
      </c>
      <c r="G94" s="152">
        <v>0</v>
      </c>
      <c r="H94" s="152">
        <v>0</v>
      </c>
      <c r="I94" s="152">
        <v>0</v>
      </c>
      <c r="J94" s="152">
        <v>0</v>
      </c>
      <c r="K94" s="152">
        <v>0</v>
      </c>
      <c r="L94" s="152">
        <v>0</v>
      </c>
      <c r="M94" s="152">
        <v>0</v>
      </c>
      <c r="N94" s="152">
        <v>0</v>
      </c>
      <c r="O94" s="152">
        <v>0</v>
      </c>
      <c r="P94" s="152">
        <v>0</v>
      </c>
      <c r="Q94" s="152">
        <v>0</v>
      </c>
      <c r="R94" s="152">
        <v>0</v>
      </c>
      <c r="S94" s="152">
        <v>0</v>
      </c>
      <c r="T94" s="152">
        <v>0</v>
      </c>
      <c r="U94" s="153">
        <v>0</v>
      </c>
    </row>
    <row r="95" spans="2:21" ht="11.25">
      <c r="B95" s="135"/>
      <c r="C95" s="133" t="s">
        <v>204</v>
      </c>
      <c r="D95" s="133" t="s">
        <v>194</v>
      </c>
      <c r="E95" s="152">
        <v>0</v>
      </c>
      <c r="F95" s="152">
        <v>0</v>
      </c>
      <c r="G95" s="152">
        <v>0</v>
      </c>
      <c r="H95" s="152">
        <v>0</v>
      </c>
      <c r="I95" s="152">
        <v>0</v>
      </c>
      <c r="J95" s="152">
        <v>0</v>
      </c>
      <c r="K95" s="152">
        <v>0</v>
      </c>
      <c r="L95" s="152">
        <v>0</v>
      </c>
      <c r="M95" s="152">
        <v>0</v>
      </c>
      <c r="N95" s="152">
        <v>0</v>
      </c>
      <c r="O95" s="152">
        <v>0</v>
      </c>
      <c r="P95" s="152">
        <v>0</v>
      </c>
      <c r="Q95" s="152">
        <v>0</v>
      </c>
      <c r="R95" s="152">
        <v>0</v>
      </c>
      <c r="S95" s="152">
        <v>0</v>
      </c>
      <c r="T95" s="152">
        <v>0</v>
      </c>
      <c r="U95" s="153">
        <v>0</v>
      </c>
    </row>
    <row r="96" spans="2:21" ht="11.25">
      <c r="B96" s="135"/>
      <c r="C96" s="133" t="s">
        <v>172</v>
      </c>
      <c r="D96" s="133" t="s">
        <v>194</v>
      </c>
      <c r="E96" s="152">
        <v>650142</v>
      </c>
      <c r="F96" s="152">
        <v>709369</v>
      </c>
      <c r="G96" s="152">
        <v>788865</v>
      </c>
      <c r="H96" s="152">
        <v>873277</v>
      </c>
      <c r="I96" s="152">
        <v>954872</v>
      </c>
      <c r="J96" s="152">
        <v>1035714</v>
      </c>
      <c r="K96" s="152">
        <v>1108569</v>
      </c>
      <c r="L96" s="152">
        <v>1163636</v>
      </c>
      <c r="M96" s="152">
        <v>1198004</v>
      </c>
      <c r="N96" s="152">
        <v>1269312</v>
      </c>
      <c r="O96" s="152">
        <v>1387571</v>
      </c>
      <c r="P96" s="152">
        <v>1504867</v>
      </c>
      <c r="Q96" s="152">
        <v>1675708</v>
      </c>
      <c r="R96" s="152">
        <v>1944001</v>
      </c>
      <c r="S96" s="152">
        <v>2238153</v>
      </c>
      <c r="T96" s="152">
        <v>2538015</v>
      </c>
      <c r="U96" s="153">
        <v>2902821</v>
      </c>
    </row>
    <row r="97" spans="1:21" ht="11.25">
      <c r="A97" s="100"/>
      <c r="B97" s="141"/>
      <c r="C97" s="142" t="s">
        <v>225</v>
      </c>
      <c r="D97" s="142"/>
      <c r="E97" s="154">
        <f>E85+E86</f>
        <v>49443</v>
      </c>
      <c r="F97" s="154">
        <f aca="true" t="shared" si="2" ref="F97:T97">F85+F86</f>
        <v>51692</v>
      </c>
      <c r="G97" s="154">
        <f t="shared" si="2"/>
        <v>53545</v>
      </c>
      <c r="H97" s="154">
        <f t="shared" si="2"/>
        <v>65457</v>
      </c>
      <c r="I97" s="154">
        <f t="shared" si="2"/>
        <v>47406</v>
      </c>
      <c r="J97" s="154">
        <f t="shared" si="2"/>
        <v>54590</v>
      </c>
      <c r="K97" s="154">
        <f t="shared" si="2"/>
        <v>50029</v>
      </c>
      <c r="L97" s="154">
        <f t="shared" si="2"/>
        <v>46250</v>
      </c>
      <c r="M97" s="154">
        <f t="shared" si="2"/>
        <v>52279</v>
      </c>
      <c r="N97" s="154">
        <f t="shared" si="2"/>
        <v>49216</v>
      </c>
      <c r="O97" s="154">
        <f t="shared" si="2"/>
        <v>46255</v>
      </c>
      <c r="P97" s="154">
        <f t="shared" si="2"/>
        <v>47472</v>
      </c>
      <c r="Q97" s="154">
        <f t="shared" si="2"/>
        <v>49540</v>
      </c>
      <c r="R97" s="154">
        <f t="shared" si="2"/>
        <v>57596</v>
      </c>
      <c r="S97" s="154">
        <f t="shared" si="2"/>
        <v>71939</v>
      </c>
      <c r="T97" s="154">
        <f t="shared" si="2"/>
        <v>60693</v>
      </c>
      <c r="U97" s="155">
        <f>U85+U86</f>
        <v>51589</v>
      </c>
    </row>
    <row r="98" spans="2:21" s="100" customFormat="1" ht="12" thickBot="1">
      <c r="B98" s="143"/>
      <c r="C98" s="144" t="s">
        <v>162</v>
      </c>
      <c r="D98" s="144"/>
      <c r="E98" s="156">
        <f>E89+E90+E91+E92+E93+E95</f>
        <v>126724</v>
      </c>
      <c r="F98" s="156">
        <f aca="true" t="shared" si="3" ref="F98:T98">F89+F90+F91+F92+F93+F95</f>
        <v>125102</v>
      </c>
      <c r="G98" s="156">
        <f t="shared" si="3"/>
        <v>132488</v>
      </c>
      <c r="H98" s="156">
        <f t="shared" si="3"/>
        <v>151846</v>
      </c>
      <c r="I98" s="156">
        <f t="shared" si="3"/>
        <v>167789</v>
      </c>
      <c r="J98" s="156">
        <f t="shared" si="3"/>
        <v>193546</v>
      </c>
      <c r="K98" s="156">
        <f t="shared" si="3"/>
        <v>189492</v>
      </c>
      <c r="L98" s="156">
        <f t="shared" si="3"/>
        <v>198809</v>
      </c>
      <c r="M98" s="156">
        <f t="shared" si="3"/>
        <v>210751</v>
      </c>
      <c r="N98" s="156">
        <f t="shared" si="3"/>
        <v>206725</v>
      </c>
      <c r="O98" s="156">
        <f t="shared" si="3"/>
        <v>225475</v>
      </c>
      <c r="P98" s="156">
        <f t="shared" si="3"/>
        <v>280648</v>
      </c>
      <c r="Q98" s="156">
        <f t="shared" si="3"/>
        <v>291344</v>
      </c>
      <c r="R98" s="156">
        <f t="shared" si="3"/>
        <v>287259</v>
      </c>
      <c r="S98" s="156">
        <f t="shared" si="3"/>
        <v>357449</v>
      </c>
      <c r="T98" s="156">
        <f t="shared" si="3"/>
        <v>401640</v>
      </c>
      <c r="U98" s="157">
        <f>U89+U90+U91+U92+U93+U95</f>
        <v>442273</v>
      </c>
    </row>
    <row r="99" spans="1:21" s="100" customFormat="1" ht="11.25">
      <c r="A99" s="13" t="s">
        <v>297</v>
      </c>
      <c r="B99" s="129" t="s">
        <v>206</v>
      </c>
      <c r="C99" s="130" t="s">
        <v>193</v>
      </c>
      <c r="D99" s="130" t="s">
        <v>194</v>
      </c>
      <c r="E99" s="150">
        <v>0</v>
      </c>
      <c r="F99" s="150">
        <v>0</v>
      </c>
      <c r="G99" s="150">
        <v>0</v>
      </c>
      <c r="H99" s="150">
        <v>0</v>
      </c>
      <c r="I99" s="150">
        <v>0</v>
      </c>
      <c r="J99" s="150">
        <v>0</v>
      </c>
      <c r="K99" s="150">
        <v>0</v>
      </c>
      <c r="L99" s="150">
        <v>0</v>
      </c>
      <c r="M99" s="150">
        <v>0</v>
      </c>
      <c r="N99" s="150">
        <v>0</v>
      </c>
      <c r="O99" s="150">
        <v>0</v>
      </c>
      <c r="P99" s="150">
        <v>0</v>
      </c>
      <c r="Q99" s="150">
        <v>0</v>
      </c>
      <c r="R99" s="150">
        <v>0</v>
      </c>
      <c r="S99" s="150">
        <v>0</v>
      </c>
      <c r="T99" s="150">
        <v>0</v>
      </c>
      <c r="U99" s="151">
        <v>0</v>
      </c>
    </row>
    <row r="100" spans="1:21" s="100" customFormat="1" ht="11.25">
      <c r="A100" s="13"/>
      <c r="B100" s="135"/>
      <c r="C100" s="133" t="s">
        <v>286</v>
      </c>
      <c r="D100" s="133" t="s">
        <v>194</v>
      </c>
      <c r="E100" s="152">
        <v>0</v>
      </c>
      <c r="F100" s="152">
        <v>0</v>
      </c>
      <c r="G100" s="152">
        <v>0</v>
      </c>
      <c r="H100" s="152">
        <v>0</v>
      </c>
      <c r="I100" s="152">
        <v>0</v>
      </c>
      <c r="J100" s="152">
        <v>0</v>
      </c>
      <c r="K100" s="152">
        <v>0</v>
      </c>
      <c r="L100" s="152">
        <v>0</v>
      </c>
      <c r="M100" s="152">
        <v>0</v>
      </c>
      <c r="N100" s="152">
        <v>0</v>
      </c>
      <c r="O100" s="152">
        <v>0</v>
      </c>
      <c r="P100" s="152">
        <v>0</v>
      </c>
      <c r="Q100" s="152">
        <v>0</v>
      </c>
      <c r="R100" s="152">
        <v>0</v>
      </c>
      <c r="S100" s="152">
        <v>0</v>
      </c>
      <c r="T100" s="152">
        <v>0</v>
      </c>
      <c r="U100" s="153">
        <v>0</v>
      </c>
    </row>
    <row r="101" spans="2:21" ht="11.25">
      <c r="B101" s="135"/>
      <c r="C101" s="133" t="s">
        <v>195</v>
      </c>
      <c r="D101" s="133" t="s">
        <v>194</v>
      </c>
      <c r="E101" s="152">
        <v>0</v>
      </c>
      <c r="F101" s="152">
        <v>0</v>
      </c>
      <c r="G101" s="152">
        <v>0</v>
      </c>
      <c r="H101" s="152">
        <v>0</v>
      </c>
      <c r="I101" s="152">
        <v>0</v>
      </c>
      <c r="J101" s="152">
        <v>0</v>
      </c>
      <c r="K101" s="152">
        <v>0</v>
      </c>
      <c r="L101" s="152">
        <v>0</v>
      </c>
      <c r="M101" s="152">
        <v>0</v>
      </c>
      <c r="N101" s="152">
        <v>0</v>
      </c>
      <c r="O101" s="152">
        <v>0</v>
      </c>
      <c r="P101" s="152">
        <v>0</v>
      </c>
      <c r="Q101" s="152">
        <v>0</v>
      </c>
      <c r="R101" s="152">
        <v>0</v>
      </c>
      <c r="S101" s="152">
        <v>0</v>
      </c>
      <c r="T101" s="152">
        <v>0</v>
      </c>
      <c r="U101" s="153">
        <v>0</v>
      </c>
    </row>
    <row r="102" spans="2:21" ht="11.25">
      <c r="B102" s="135"/>
      <c r="C102" s="133" t="s">
        <v>196</v>
      </c>
      <c r="D102" s="133" t="s">
        <v>194</v>
      </c>
      <c r="E102" s="152">
        <v>874</v>
      </c>
      <c r="F102" s="152">
        <v>750</v>
      </c>
      <c r="G102" s="152">
        <v>775</v>
      </c>
      <c r="H102" s="152">
        <v>629</v>
      </c>
      <c r="I102" s="152">
        <v>750</v>
      </c>
      <c r="J102" s="152">
        <v>655</v>
      </c>
      <c r="K102" s="152">
        <v>744</v>
      </c>
      <c r="L102" s="152">
        <v>827</v>
      </c>
      <c r="M102" s="152">
        <v>802</v>
      </c>
      <c r="N102" s="152">
        <v>677</v>
      </c>
      <c r="O102" s="152">
        <v>773</v>
      </c>
      <c r="P102" s="152">
        <v>775</v>
      </c>
      <c r="Q102" s="152">
        <v>597</v>
      </c>
      <c r="R102" s="152">
        <v>687</v>
      </c>
      <c r="S102" s="152">
        <v>687</v>
      </c>
      <c r="T102" s="152">
        <v>731</v>
      </c>
      <c r="U102" s="153">
        <v>770</v>
      </c>
    </row>
    <row r="103" spans="2:21" ht="11.25">
      <c r="B103" s="135"/>
      <c r="C103" s="133" t="s">
        <v>197</v>
      </c>
      <c r="D103" s="133" t="s">
        <v>194</v>
      </c>
      <c r="E103" s="152">
        <v>15095</v>
      </c>
      <c r="F103" s="152">
        <v>16302</v>
      </c>
      <c r="G103" s="152">
        <v>17312</v>
      </c>
      <c r="H103" s="152">
        <v>18432</v>
      </c>
      <c r="I103" s="152">
        <v>18967</v>
      </c>
      <c r="J103" s="152">
        <v>18867</v>
      </c>
      <c r="K103" s="152">
        <v>19775</v>
      </c>
      <c r="L103" s="152">
        <v>20595</v>
      </c>
      <c r="M103" s="152">
        <v>22245</v>
      </c>
      <c r="N103" s="152">
        <v>23877</v>
      </c>
      <c r="O103" s="152">
        <v>24585</v>
      </c>
      <c r="P103" s="152">
        <v>25781</v>
      </c>
      <c r="Q103" s="152">
        <v>26994</v>
      </c>
      <c r="R103" s="152">
        <v>28619</v>
      </c>
      <c r="S103" s="152">
        <v>30312</v>
      </c>
      <c r="T103" s="152">
        <v>32629</v>
      </c>
      <c r="U103" s="153">
        <v>34238</v>
      </c>
    </row>
    <row r="104" spans="2:21" ht="11.25">
      <c r="B104" s="135"/>
      <c r="C104" s="133" t="s">
        <v>161</v>
      </c>
      <c r="D104" s="133" t="s">
        <v>194</v>
      </c>
      <c r="E104" s="152">
        <v>0</v>
      </c>
      <c r="F104" s="152">
        <v>0</v>
      </c>
      <c r="G104" s="152">
        <v>0</v>
      </c>
      <c r="H104" s="152">
        <v>0</v>
      </c>
      <c r="I104" s="152">
        <v>0</v>
      </c>
      <c r="J104" s="152">
        <v>0</v>
      </c>
      <c r="K104" s="152">
        <v>0</v>
      </c>
      <c r="L104" s="152">
        <v>0</v>
      </c>
      <c r="M104" s="152">
        <v>0</v>
      </c>
      <c r="N104" s="152">
        <v>0</v>
      </c>
      <c r="O104" s="152">
        <v>0</v>
      </c>
      <c r="P104" s="152">
        <v>0</v>
      </c>
      <c r="Q104" s="152">
        <v>0</v>
      </c>
      <c r="R104" s="152">
        <v>0</v>
      </c>
      <c r="S104" s="152">
        <v>0</v>
      </c>
      <c r="T104" s="152">
        <v>0</v>
      </c>
      <c r="U104" s="153">
        <v>0</v>
      </c>
    </row>
    <row r="105" spans="2:21" ht="11.25">
      <c r="B105" s="135"/>
      <c r="C105" s="133" t="s">
        <v>198</v>
      </c>
      <c r="D105" s="133" t="s">
        <v>194</v>
      </c>
      <c r="E105" s="152">
        <v>135</v>
      </c>
      <c r="F105" s="152">
        <v>293</v>
      </c>
      <c r="G105" s="152">
        <v>199</v>
      </c>
      <c r="H105" s="152">
        <v>353</v>
      </c>
      <c r="I105" s="152">
        <v>166</v>
      </c>
      <c r="J105" s="152">
        <v>193</v>
      </c>
      <c r="K105" s="152">
        <v>135</v>
      </c>
      <c r="L105" s="152">
        <v>75</v>
      </c>
      <c r="M105" s="152">
        <v>215</v>
      </c>
      <c r="N105" s="152">
        <v>203</v>
      </c>
      <c r="O105" s="152">
        <v>54</v>
      </c>
      <c r="P105" s="152">
        <v>69</v>
      </c>
      <c r="Q105" s="152">
        <v>57</v>
      </c>
      <c r="R105" s="152">
        <v>265</v>
      </c>
      <c r="S105" s="152">
        <v>251</v>
      </c>
      <c r="T105" s="152">
        <v>555</v>
      </c>
      <c r="U105" s="153">
        <v>218</v>
      </c>
    </row>
    <row r="106" spans="2:21" ht="11.25">
      <c r="B106" s="135"/>
      <c r="C106" s="133" t="s">
        <v>199</v>
      </c>
      <c r="D106" s="133" t="s">
        <v>194</v>
      </c>
      <c r="E106" s="152">
        <v>0</v>
      </c>
      <c r="F106" s="152">
        <v>0</v>
      </c>
      <c r="G106" s="152">
        <v>0</v>
      </c>
      <c r="H106" s="152">
        <v>0</v>
      </c>
      <c r="I106" s="152">
        <v>0</v>
      </c>
      <c r="J106" s="152">
        <v>0</v>
      </c>
      <c r="K106" s="152">
        <v>0</v>
      </c>
      <c r="L106" s="152">
        <v>0</v>
      </c>
      <c r="M106" s="152">
        <v>0</v>
      </c>
      <c r="N106" s="152">
        <v>0</v>
      </c>
      <c r="O106" s="152">
        <v>0</v>
      </c>
      <c r="P106" s="152">
        <v>0</v>
      </c>
      <c r="Q106" s="152">
        <v>0</v>
      </c>
      <c r="R106" s="152">
        <v>0</v>
      </c>
      <c r="S106" s="152">
        <v>0</v>
      </c>
      <c r="T106" s="152">
        <v>0</v>
      </c>
      <c r="U106" s="153">
        <v>0</v>
      </c>
    </row>
    <row r="107" spans="2:21" ht="11.25">
      <c r="B107" s="135"/>
      <c r="C107" s="133" t="s">
        <v>200</v>
      </c>
      <c r="D107" s="133" t="s">
        <v>194</v>
      </c>
      <c r="E107" s="152">
        <v>0</v>
      </c>
      <c r="F107" s="152">
        <v>0</v>
      </c>
      <c r="G107" s="152">
        <v>0</v>
      </c>
      <c r="H107" s="152">
        <v>0</v>
      </c>
      <c r="I107" s="152">
        <v>0</v>
      </c>
      <c r="J107" s="152">
        <v>0</v>
      </c>
      <c r="K107" s="152">
        <v>0</v>
      </c>
      <c r="L107" s="152">
        <v>0</v>
      </c>
      <c r="M107" s="152">
        <v>0</v>
      </c>
      <c r="N107" s="152">
        <v>0</v>
      </c>
      <c r="O107" s="152">
        <v>0</v>
      </c>
      <c r="P107" s="152">
        <v>0</v>
      </c>
      <c r="Q107" s="152">
        <v>0</v>
      </c>
      <c r="R107" s="152">
        <v>0</v>
      </c>
      <c r="S107" s="152">
        <v>0</v>
      </c>
      <c r="T107" s="152">
        <v>0</v>
      </c>
      <c r="U107" s="153">
        <v>0</v>
      </c>
    </row>
    <row r="108" spans="2:21" ht="11.25">
      <c r="B108" s="135"/>
      <c r="C108" s="133" t="s">
        <v>201</v>
      </c>
      <c r="D108" s="133" t="s">
        <v>194</v>
      </c>
      <c r="E108" s="152">
        <v>0</v>
      </c>
      <c r="F108" s="152">
        <v>0</v>
      </c>
      <c r="G108" s="152">
        <v>0</v>
      </c>
      <c r="H108" s="152">
        <v>0</v>
      </c>
      <c r="I108" s="152">
        <v>0</v>
      </c>
      <c r="J108" s="152">
        <v>0</v>
      </c>
      <c r="K108" s="152">
        <v>0</v>
      </c>
      <c r="L108" s="152">
        <v>0</v>
      </c>
      <c r="M108" s="152">
        <v>0</v>
      </c>
      <c r="N108" s="152">
        <v>0</v>
      </c>
      <c r="O108" s="152">
        <v>0</v>
      </c>
      <c r="P108" s="152">
        <v>0</v>
      </c>
      <c r="Q108" s="152">
        <v>0</v>
      </c>
      <c r="R108" s="152">
        <v>0</v>
      </c>
      <c r="S108" s="152">
        <v>0</v>
      </c>
      <c r="T108" s="152">
        <v>0</v>
      </c>
      <c r="U108" s="153">
        <v>0</v>
      </c>
    </row>
    <row r="109" spans="2:21" ht="11.25">
      <c r="B109" s="135"/>
      <c r="C109" s="133" t="s">
        <v>202</v>
      </c>
      <c r="D109" s="133" t="s">
        <v>194</v>
      </c>
      <c r="E109" s="152">
        <v>0</v>
      </c>
      <c r="F109" s="152">
        <v>0</v>
      </c>
      <c r="G109" s="152">
        <v>0</v>
      </c>
      <c r="H109" s="152">
        <v>0</v>
      </c>
      <c r="I109" s="152">
        <v>0</v>
      </c>
      <c r="J109" s="152">
        <v>0</v>
      </c>
      <c r="K109" s="152">
        <v>0</v>
      </c>
      <c r="L109" s="152">
        <v>0</v>
      </c>
      <c r="M109" s="152">
        <v>0</v>
      </c>
      <c r="N109" s="152">
        <v>0</v>
      </c>
      <c r="O109" s="152">
        <v>0</v>
      </c>
      <c r="P109" s="152">
        <v>0</v>
      </c>
      <c r="Q109" s="152">
        <v>0</v>
      </c>
      <c r="R109" s="152">
        <v>0</v>
      </c>
      <c r="S109" s="152">
        <v>0</v>
      </c>
      <c r="T109" s="152">
        <v>0</v>
      </c>
      <c r="U109" s="153">
        <v>0</v>
      </c>
    </row>
    <row r="110" spans="2:21" ht="11.25">
      <c r="B110" s="135"/>
      <c r="C110" s="133" t="s">
        <v>203</v>
      </c>
      <c r="D110" s="133" t="s">
        <v>194</v>
      </c>
      <c r="E110" s="152">
        <v>0</v>
      </c>
      <c r="F110" s="152">
        <v>0</v>
      </c>
      <c r="G110" s="152">
        <v>0</v>
      </c>
      <c r="H110" s="152">
        <v>0</v>
      </c>
      <c r="I110" s="152">
        <v>0</v>
      </c>
      <c r="J110" s="152">
        <v>0</v>
      </c>
      <c r="K110" s="152">
        <v>0</v>
      </c>
      <c r="L110" s="152">
        <v>0</v>
      </c>
      <c r="M110" s="152">
        <v>0</v>
      </c>
      <c r="N110" s="152">
        <v>0</v>
      </c>
      <c r="O110" s="152">
        <v>0</v>
      </c>
      <c r="P110" s="152">
        <v>0</v>
      </c>
      <c r="Q110" s="152">
        <v>0</v>
      </c>
      <c r="R110" s="152">
        <v>0</v>
      </c>
      <c r="S110" s="152">
        <v>0</v>
      </c>
      <c r="T110" s="152">
        <v>0</v>
      </c>
      <c r="U110" s="153">
        <v>0</v>
      </c>
    </row>
    <row r="111" spans="2:21" ht="11.25">
      <c r="B111" s="135"/>
      <c r="C111" s="133" t="s">
        <v>204</v>
      </c>
      <c r="D111" s="133" t="s">
        <v>194</v>
      </c>
      <c r="E111" s="152">
        <v>0</v>
      </c>
      <c r="F111" s="152">
        <v>0</v>
      </c>
      <c r="G111" s="152">
        <v>0</v>
      </c>
      <c r="H111" s="152">
        <v>0</v>
      </c>
      <c r="I111" s="152">
        <v>0</v>
      </c>
      <c r="J111" s="152">
        <v>0</v>
      </c>
      <c r="K111" s="152">
        <v>0</v>
      </c>
      <c r="L111" s="152">
        <v>0</v>
      </c>
      <c r="M111" s="152">
        <v>0</v>
      </c>
      <c r="N111" s="152">
        <v>0</v>
      </c>
      <c r="O111" s="152">
        <v>0</v>
      </c>
      <c r="P111" s="152">
        <v>0</v>
      </c>
      <c r="Q111" s="152">
        <v>0</v>
      </c>
      <c r="R111" s="152">
        <v>0</v>
      </c>
      <c r="S111" s="152">
        <v>0</v>
      </c>
      <c r="T111" s="152">
        <v>0</v>
      </c>
      <c r="U111" s="153">
        <v>0</v>
      </c>
    </row>
    <row r="112" spans="2:21" ht="11.25">
      <c r="B112" s="135"/>
      <c r="C112" s="133" t="s">
        <v>172</v>
      </c>
      <c r="D112" s="133" t="s">
        <v>194</v>
      </c>
      <c r="E112" s="152">
        <v>16104</v>
      </c>
      <c r="F112" s="152">
        <v>17345</v>
      </c>
      <c r="G112" s="152">
        <v>18286</v>
      </c>
      <c r="H112" s="152">
        <v>19414</v>
      </c>
      <c r="I112" s="152">
        <v>19883</v>
      </c>
      <c r="J112" s="152">
        <v>19715</v>
      </c>
      <c r="K112" s="152">
        <v>20654</v>
      </c>
      <c r="L112" s="152">
        <v>21497</v>
      </c>
      <c r="M112" s="152">
        <v>23262</v>
      </c>
      <c r="N112" s="152">
        <v>24757</v>
      </c>
      <c r="O112" s="152">
        <v>25412</v>
      </c>
      <c r="P112" s="152">
        <v>26625</v>
      </c>
      <c r="Q112" s="152">
        <v>27648</v>
      </c>
      <c r="R112" s="152">
        <v>29571</v>
      </c>
      <c r="S112" s="152">
        <v>31250</v>
      </c>
      <c r="T112" s="152">
        <v>33915</v>
      </c>
      <c r="U112" s="153">
        <v>35226</v>
      </c>
    </row>
    <row r="113" spans="1:21" ht="11.25">
      <c r="A113" s="100"/>
      <c r="B113" s="141"/>
      <c r="C113" s="142" t="s">
        <v>225</v>
      </c>
      <c r="D113" s="142"/>
      <c r="E113" s="154">
        <f>E101+E102</f>
        <v>874</v>
      </c>
      <c r="F113" s="154">
        <f aca="true" t="shared" si="4" ref="F113:T113">F101+F102</f>
        <v>750</v>
      </c>
      <c r="G113" s="154">
        <f t="shared" si="4"/>
        <v>775</v>
      </c>
      <c r="H113" s="154">
        <f t="shared" si="4"/>
        <v>629</v>
      </c>
      <c r="I113" s="154">
        <f t="shared" si="4"/>
        <v>750</v>
      </c>
      <c r="J113" s="154">
        <f t="shared" si="4"/>
        <v>655</v>
      </c>
      <c r="K113" s="154">
        <f t="shared" si="4"/>
        <v>744</v>
      </c>
      <c r="L113" s="154">
        <f t="shared" si="4"/>
        <v>827</v>
      </c>
      <c r="M113" s="154">
        <f t="shared" si="4"/>
        <v>802</v>
      </c>
      <c r="N113" s="154">
        <f t="shared" si="4"/>
        <v>677</v>
      </c>
      <c r="O113" s="154">
        <f t="shared" si="4"/>
        <v>773</v>
      </c>
      <c r="P113" s="154">
        <f t="shared" si="4"/>
        <v>775</v>
      </c>
      <c r="Q113" s="154">
        <f t="shared" si="4"/>
        <v>597</v>
      </c>
      <c r="R113" s="154">
        <f t="shared" si="4"/>
        <v>687</v>
      </c>
      <c r="S113" s="154">
        <f t="shared" si="4"/>
        <v>687</v>
      </c>
      <c r="T113" s="154">
        <f t="shared" si="4"/>
        <v>731</v>
      </c>
      <c r="U113" s="155">
        <f>U101+U102</f>
        <v>770</v>
      </c>
    </row>
    <row r="114" spans="2:21" s="100" customFormat="1" ht="11.25">
      <c r="B114" s="141"/>
      <c r="C114" s="142" t="s">
        <v>162</v>
      </c>
      <c r="D114" s="142"/>
      <c r="E114" s="154">
        <f>E105+E106+E107+E108+E109+E111</f>
        <v>135</v>
      </c>
      <c r="F114" s="154">
        <f aca="true" t="shared" si="5" ref="F114:T114">F105+F106+F107+F108+F109+F111</f>
        <v>293</v>
      </c>
      <c r="G114" s="154">
        <f t="shared" si="5"/>
        <v>199</v>
      </c>
      <c r="H114" s="154">
        <f t="shared" si="5"/>
        <v>353</v>
      </c>
      <c r="I114" s="154">
        <f t="shared" si="5"/>
        <v>166</v>
      </c>
      <c r="J114" s="154">
        <f t="shared" si="5"/>
        <v>193</v>
      </c>
      <c r="K114" s="154">
        <f t="shared" si="5"/>
        <v>135</v>
      </c>
      <c r="L114" s="154">
        <f t="shared" si="5"/>
        <v>75</v>
      </c>
      <c r="M114" s="154">
        <f t="shared" si="5"/>
        <v>215</v>
      </c>
      <c r="N114" s="154">
        <f t="shared" si="5"/>
        <v>203</v>
      </c>
      <c r="O114" s="154">
        <f t="shared" si="5"/>
        <v>54</v>
      </c>
      <c r="P114" s="154">
        <f t="shared" si="5"/>
        <v>69</v>
      </c>
      <c r="Q114" s="154">
        <f t="shared" si="5"/>
        <v>57</v>
      </c>
      <c r="R114" s="154">
        <f t="shared" si="5"/>
        <v>265</v>
      </c>
      <c r="S114" s="154">
        <f t="shared" si="5"/>
        <v>251</v>
      </c>
      <c r="T114" s="154">
        <f t="shared" si="5"/>
        <v>555</v>
      </c>
      <c r="U114" s="155">
        <f>U105+U106+U107+U108+U109+U111</f>
        <v>218</v>
      </c>
    </row>
    <row r="115" spans="1:21" s="100" customFormat="1" ht="11.25">
      <c r="A115" s="13" t="s">
        <v>298</v>
      </c>
      <c r="B115" s="135" t="s">
        <v>207</v>
      </c>
      <c r="C115" s="140" t="s">
        <v>287</v>
      </c>
      <c r="D115" s="140" t="s">
        <v>288</v>
      </c>
      <c r="E115" s="152">
        <v>0</v>
      </c>
      <c r="F115" s="152">
        <v>0</v>
      </c>
      <c r="G115" s="152">
        <v>0</v>
      </c>
      <c r="H115" s="152">
        <v>0</v>
      </c>
      <c r="I115" s="152">
        <v>0</v>
      </c>
      <c r="J115" s="152">
        <v>0</v>
      </c>
      <c r="K115" s="152">
        <v>0</v>
      </c>
      <c r="L115" s="152">
        <v>0</v>
      </c>
      <c r="M115" s="152">
        <v>0</v>
      </c>
      <c r="N115" s="152">
        <v>0</v>
      </c>
      <c r="O115" s="152">
        <v>0</v>
      </c>
      <c r="P115" s="152">
        <v>0</v>
      </c>
      <c r="Q115" s="152">
        <v>0</v>
      </c>
      <c r="R115" s="152">
        <v>0</v>
      </c>
      <c r="S115" s="152">
        <v>0</v>
      </c>
      <c r="T115" s="152">
        <v>0</v>
      </c>
      <c r="U115" s="153">
        <v>0</v>
      </c>
    </row>
    <row r="116" spans="1:21" s="100" customFormat="1" ht="11.25">
      <c r="A116" s="13"/>
      <c r="B116" s="135"/>
      <c r="C116" s="140" t="s">
        <v>286</v>
      </c>
      <c r="D116" s="140" t="s">
        <v>288</v>
      </c>
      <c r="E116" s="152">
        <v>0</v>
      </c>
      <c r="F116" s="152">
        <v>0</v>
      </c>
      <c r="G116" s="152">
        <v>0</v>
      </c>
      <c r="H116" s="152">
        <v>0</v>
      </c>
      <c r="I116" s="152">
        <v>0</v>
      </c>
      <c r="J116" s="152">
        <v>0</v>
      </c>
      <c r="K116" s="152">
        <v>0</v>
      </c>
      <c r="L116" s="152">
        <v>0</v>
      </c>
      <c r="M116" s="152">
        <v>0</v>
      </c>
      <c r="N116" s="152">
        <v>0</v>
      </c>
      <c r="O116" s="152">
        <v>0</v>
      </c>
      <c r="P116" s="152">
        <v>0</v>
      </c>
      <c r="Q116" s="152">
        <v>0</v>
      </c>
      <c r="R116" s="152">
        <v>0</v>
      </c>
      <c r="S116" s="152">
        <v>0</v>
      </c>
      <c r="T116" s="152">
        <v>0</v>
      </c>
      <c r="U116" s="153">
        <v>0</v>
      </c>
    </row>
    <row r="117" spans="2:21" ht="11.25">
      <c r="B117" s="135"/>
      <c r="C117" s="140" t="s">
        <v>289</v>
      </c>
      <c r="D117" s="140" t="s">
        <v>288</v>
      </c>
      <c r="E117" s="152">
        <v>0</v>
      </c>
      <c r="F117" s="152">
        <v>0</v>
      </c>
      <c r="G117" s="152">
        <v>0</v>
      </c>
      <c r="H117" s="152">
        <v>0</v>
      </c>
      <c r="I117" s="152">
        <v>0</v>
      </c>
      <c r="J117" s="152">
        <v>0</v>
      </c>
      <c r="K117" s="152">
        <v>0</v>
      </c>
      <c r="L117" s="152">
        <v>0</v>
      </c>
      <c r="M117" s="152">
        <v>0</v>
      </c>
      <c r="N117" s="152">
        <v>0</v>
      </c>
      <c r="O117" s="152">
        <v>0</v>
      </c>
      <c r="P117" s="152">
        <v>0</v>
      </c>
      <c r="Q117" s="152">
        <v>0</v>
      </c>
      <c r="R117" s="152">
        <v>0</v>
      </c>
      <c r="S117" s="152">
        <v>0</v>
      </c>
      <c r="T117" s="152">
        <v>0</v>
      </c>
      <c r="U117" s="153">
        <v>0</v>
      </c>
    </row>
    <row r="118" spans="2:21" ht="11.25">
      <c r="B118" s="135"/>
      <c r="C118" s="140" t="s">
        <v>290</v>
      </c>
      <c r="D118" s="140" t="s">
        <v>288</v>
      </c>
      <c r="E118" s="152">
        <v>0</v>
      </c>
      <c r="F118" s="152">
        <v>0</v>
      </c>
      <c r="G118" s="152">
        <v>0</v>
      </c>
      <c r="H118" s="152">
        <v>0</v>
      </c>
      <c r="I118" s="152">
        <v>0</v>
      </c>
      <c r="J118" s="152">
        <v>0</v>
      </c>
      <c r="K118" s="152">
        <v>0</v>
      </c>
      <c r="L118" s="152">
        <v>0</v>
      </c>
      <c r="M118" s="152">
        <v>0</v>
      </c>
      <c r="N118" s="152">
        <v>0</v>
      </c>
      <c r="O118" s="152">
        <v>0</v>
      </c>
      <c r="P118" s="152">
        <v>0</v>
      </c>
      <c r="Q118" s="152">
        <v>0</v>
      </c>
      <c r="R118" s="152">
        <v>0</v>
      </c>
      <c r="S118" s="152">
        <v>0</v>
      </c>
      <c r="T118" s="152">
        <v>0</v>
      </c>
      <c r="U118" s="153">
        <v>610</v>
      </c>
    </row>
    <row r="119" spans="2:21" ht="11.25">
      <c r="B119" s="135"/>
      <c r="C119" s="140" t="s">
        <v>291</v>
      </c>
      <c r="D119" s="140" t="s">
        <v>288</v>
      </c>
      <c r="E119" s="152">
        <v>3482</v>
      </c>
      <c r="F119" s="152">
        <v>3320</v>
      </c>
      <c r="G119" s="152">
        <v>3896</v>
      </c>
      <c r="H119" s="152">
        <v>4245</v>
      </c>
      <c r="I119" s="152">
        <v>4550</v>
      </c>
      <c r="J119" s="152">
        <v>4612</v>
      </c>
      <c r="K119" s="152">
        <v>5016</v>
      </c>
      <c r="L119" s="152">
        <v>5040</v>
      </c>
      <c r="M119" s="152">
        <v>5773</v>
      </c>
      <c r="N119" s="152">
        <v>5956</v>
      </c>
      <c r="O119" s="152">
        <v>6297</v>
      </c>
      <c r="P119" s="152">
        <v>6779</v>
      </c>
      <c r="Q119" s="152">
        <v>7278</v>
      </c>
      <c r="R119" s="152">
        <v>7768</v>
      </c>
      <c r="S119" s="152">
        <v>8448</v>
      </c>
      <c r="T119" s="152">
        <v>8698</v>
      </c>
      <c r="U119" s="153">
        <v>9212</v>
      </c>
    </row>
    <row r="120" spans="2:21" ht="11.25">
      <c r="B120" s="135"/>
      <c r="C120" s="140" t="s">
        <v>161</v>
      </c>
      <c r="D120" s="140" t="s">
        <v>288</v>
      </c>
      <c r="E120" s="152">
        <v>0</v>
      </c>
      <c r="F120" s="152">
        <v>0</v>
      </c>
      <c r="G120" s="152">
        <v>0</v>
      </c>
      <c r="H120" s="152">
        <v>0</v>
      </c>
      <c r="I120" s="152">
        <v>0</v>
      </c>
      <c r="J120" s="152">
        <v>0</v>
      </c>
      <c r="K120" s="152">
        <v>0</v>
      </c>
      <c r="L120" s="152">
        <v>0</v>
      </c>
      <c r="M120" s="152">
        <v>0</v>
      </c>
      <c r="N120" s="152">
        <v>0</v>
      </c>
      <c r="O120" s="152">
        <v>0</v>
      </c>
      <c r="P120" s="152">
        <v>0</v>
      </c>
      <c r="Q120" s="152">
        <v>0</v>
      </c>
      <c r="R120" s="152">
        <v>0</v>
      </c>
      <c r="S120" s="152">
        <v>0</v>
      </c>
      <c r="T120" s="152">
        <v>0</v>
      </c>
      <c r="U120" s="153">
        <v>0</v>
      </c>
    </row>
    <row r="121" spans="2:21" ht="11.25">
      <c r="B121" s="135"/>
      <c r="C121" s="140" t="s">
        <v>198</v>
      </c>
      <c r="D121" s="140" t="s">
        <v>288</v>
      </c>
      <c r="E121" s="152">
        <v>0</v>
      </c>
      <c r="F121" s="152">
        <v>0</v>
      </c>
      <c r="G121" s="152">
        <v>0</v>
      </c>
      <c r="H121" s="152">
        <v>0</v>
      </c>
      <c r="I121" s="152">
        <v>0</v>
      </c>
      <c r="J121" s="152">
        <v>0</v>
      </c>
      <c r="K121" s="152">
        <v>0</v>
      </c>
      <c r="L121" s="152">
        <v>0</v>
      </c>
      <c r="M121" s="152">
        <v>0</v>
      </c>
      <c r="N121" s="152">
        <v>0</v>
      </c>
      <c r="O121" s="152">
        <v>0</v>
      </c>
      <c r="P121" s="152">
        <v>0</v>
      </c>
      <c r="Q121" s="152">
        <v>0</v>
      </c>
      <c r="R121" s="152">
        <v>0</v>
      </c>
      <c r="S121" s="152">
        <v>0</v>
      </c>
      <c r="T121" s="152">
        <v>0</v>
      </c>
      <c r="U121" s="153">
        <v>0</v>
      </c>
    </row>
    <row r="122" spans="2:21" ht="11.25">
      <c r="B122" s="135"/>
      <c r="C122" s="140" t="s">
        <v>199</v>
      </c>
      <c r="D122" s="140" t="s">
        <v>288</v>
      </c>
      <c r="E122" s="152">
        <v>0</v>
      </c>
      <c r="F122" s="152">
        <v>0</v>
      </c>
      <c r="G122" s="152">
        <v>0</v>
      </c>
      <c r="H122" s="152">
        <v>0</v>
      </c>
      <c r="I122" s="152">
        <v>0</v>
      </c>
      <c r="J122" s="152">
        <v>0</v>
      </c>
      <c r="K122" s="152">
        <v>0</v>
      </c>
      <c r="L122" s="152">
        <v>0</v>
      </c>
      <c r="M122" s="152">
        <v>0</v>
      </c>
      <c r="N122" s="152">
        <v>0</v>
      </c>
      <c r="O122" s="152">
        <v>0</v>
      </c>
      <c r="P122" s="152">
        <v>0</v>
      </c>
      <c r="Q122" s="152">
        <v>0</v>
      </c>
      <c r="R122" s="152">
        <v>0</v>
      </c>
      <c r="S122" s="152">
        <v>0</v>
      </c>
      <c r="T122" s="152">
        <v>0</v>
      </c>
      <c r="U122" s="153">
        <v>0</v>
      </c>
    </row>
    <row r="123" spans="2:21" ht="11.25">
      <c r="B123" s="135"/>
      <c r="C123" s="140" t="s">
        <v>292</v>
      </c>
      <c r="D123" s="140" t="s">
        <v>288</v>
      </c>
      <c r="E123" s="152">
        <v>0</v>
      </c>
      <c r="F123" s="152">
        <v>0</v>
      </c>
      <c r="G123" s="152">
        <v>0</v>
      </c>
      <c r="H123" s="152">
        <v>0</v>
      </c>
      <c r="I123" s="152">
        <v>0</v>
      </c>
      <c r="J123" s="152">
        <v>0</v>
      </c>
      <c r="K123" s="152">
        <v>0</v>
      </c>
      <c r="L123" s="152">
        <v>0</v>
      </c>
      <c r="M123" s="152">
        <v>0</v>
      </c>
      <c r="N123" s="152">
        <v>0</v>
      </c>
      <c r="O123" s="152">
        <v>0</v>
      </c>
      <c r="P123" s="152">
        <v>0</v>
      </c>
      <c r="Q123" s="152">
        <v>0</v>
      </c>
      <c r="R123" s="152">
        <v>0</v>
      </c>
      <c r="S123" s="152">
        <v>0</v>
      </c>
      <c r="T123" s="152">
        <v>0</v>
      </c>
      <c r="U123" s="153">
        <v>0</v>
      </c>
    </row>
    <row r="124" spans="2:21" ht="11.25">
      <c r="B124" s="135"/>
      <c r="C124" s="140" t="s">
        <v>293</v>
      </c>
      <c r="D124" s="140" t="s">
        <v>288</v>
      </c>
      <c r="E124" s="152">
        <v>0</v>
      </c>
      <c r="F124" s="152">
        <v>0</v>
      </c>
      <c r="G124" s="152">
        <v>0</v>
      </c>
      <c r="H124" s="152">
        <v>0</v>
      </c>
      <c r="I124" s="152">
        <v>0</v>
      </c>
      <c r="J124" s="152">
        <v>0</v>
      </c>
      <c r="K124" s="152">
        <v>0</v>
      </c>
      <c r="L124" s="152">
        <v>0</v>
      </c>
      <c r="M124" s="152">
        <v>0</v>
      </c>
      <c r="N124" s="152">
        <v>0</v>
      </c>
      <c r="O124" s="152">
        <v>0</v>
      </c>
      <c r="P124" s="152">
        <v>0</v>
      </c>
      <c r="Q124" s="152">
        <v>0</v>
      </c>
      <c r="R124" s="152">
        <v>0</v>
      </c>
      <c r="S124" s="152">
        <v>0</v>
      </c>
      <c r="T124" s="152">
        <v>0</v>
      </c>
      <c r="U124" s="153">
        <v>0</v>
      </c>
    </row>
    <row r="125" spans="2:21" ht="11.25">
      <c r="B125" s="135"/>
      <c r="C125" s="140" t="s">
        <v>294</v>
      </c>
      <c r="D125" s="140" t="s">
        <v>288</v>
      </c>
      <c r="E125" s="152">
        <v>0</v>
      </c>
      <c r="F125" s="152">
        <v>0</v>
      </c>
      <c r="G125" s="152">
        <v>0</v>
      </c>
      <c r="H125" s="152">
        <v>0</v>
      </c>
      <c r="I125" s="152">
        <v>0</v>
      </c>
      <c r="J125" s="152">
        <v>0</v>
      </c>
      <c r="K125" s="152">
        <v>0</v>
      </c>
      <c r="L125" s="152">
        <v>0</v>
      </c>
      <c r="M125" s="152">
        <v>0</v>
      </c>
      <c r="N125" s="152">
        <v>0</v>
      </c>
      <c r="O125" s="152">
        <v>0</v>
      </c>
      <c r="P125" s="152">
        <v>0</v>
      </c>
      <c r="Q125" s="152">
        <v>0</v>
      </c>
      <c r="R125" s="152">
        <v>0</v>
      </c>
      <c r="S125" s="152">
        <v>0</v>
      </c>
      <c r="T125" s="152">
        <v>0</v>
      </c>
      <c r="U125" s="153">
        <v>0</v>
      </c>
    </row>
    <row r="126" spans="2:21" ht="11.25">
      <c r="B126" s="135"/>
      <c r="C126" s="140" t="s">
        <v>203</v>
      </c>
      <c r="D126" s="140" t="s">
        <v>288</v>
      </c>
      <c r="E126" s="152">
        <v>0</v>
      </c>
      <c r="F126" s="152">
        <v>0</v>
      </c>
      <c r="G126" s="152">
        <v>0</v>
      </c>
      <c r="H126" s="152">
        <v>0</v>
      </c>
      <c r="I126" s="152">
        <v>0</v>
      </c>
      <c r="J126" s="152">
        <v>0</v>
      </c>
      <c r="K126" s="152">
        <v>0</v>
      </c>
      <c r="L126" s="152">
        <v>0</v>
      </c>
      <c r="M126" s="152">
        <v>0</v>
      </c>
      <c r="N126" s="152">
        <v>0</v>
      </c>
      <c r="O126" s="152">
        <v>0</v>
      </c>
      <c r="P126" s="152">
        <v>0</v>
      </c>
      <c r="Q126" s="152">
        <v>0</v>
      </c>
      <c r="R126" s="152">
        <v>0</v>
      </c>
      <c r="S126" s="152">
        <v>0</v>
      </c>
      <c r="T126" s="152">
        <v>0</v>
      </c>
      <c r="U126" s="153">
        <v>0</v>
      </c>
    </row>
    <row r="127" spans="2:21" ht="11.25">
      <c r="B127" s="135"/>
      <c r="C127" s="140" t="s">
        <v>204</v>
      </c>
      <c r="D127" s="140" t="s">
        <v>288</v>
      </c>
      <c r="E127" s="152">
        <v>0</v>
      </c>
      <c r="F127" s="152">
        <v>0</v>
      </c>
      <c r="G127" s="152">
        <v>0</v>
      </c>
      <c r="H127" s="152">
        <v>0</v>
      </c>
      <c r="I127" s="152">
        <v>0</v>
      </c>
      <c r="J127" s="152">
        <v>0</v>
      </c>
      <c r="K127" s="152">
        <v>0</v>
      </c>
      <c r="L127" s="152">
        <v>0</v>
      </c>
      <c r="M127" s="152">
        <v>0</v>
      </c>
      <c r="N127" s="152">
        <v>0</v>
      </c>
      <c r="O127" s="152">
        <v>0</v>
      </c>
      <c r="P127" s="152">
        <v>0</v>
      </c>
      <c r="Q127" s="152">
        <v>0</v>
      </c>
      <c r="R127" s="152">
        <v>0</v>
      </c>
      <c r="S127" s="152">
        <v>0</v>
      </c>
      <c r="T127" s="152">
        <v>0</v>
      </c>
      <c r="U127" s="153">
        <v>0</v>
      </c>
    </row>
    <row r="128" spans="2:21" ht="11.25">
      <c r="B128" s="135"/>
      <c r="C128" s="140" t="s">
        <v>172</v>
      </c>
      <c r="D128" s="140" t="s">
        <v>288</v>
      </c>
      <c r="E128" s="152">
        <v>3482</v>
      </c>
      <c r="F128" s="152">
        <v>3320</v>
      </c>
      <c r="G128" s="152">
        <v>3896</v>
      </c>
      <c r="H128" s="152">
        <v>4245</v>
      </c>
      <c r="I128" s="152">
        <v>4550</v>
      </c>
      <c r="J128" s="152">
        <v>4612</v>
      </c>
      <c r="K128" s="152">
        <v>5016</v>
      </c>
      <c r="L128" s="152">
        <v>5040</v>
      </c>
      <c r="M128" s="152">
        <v>5773</v>
      </c>
      <c r="N128" s="152">
        <v>5956</v>
      </c>
      <c r="O128" s="152">
        <v>6297</v>
      </c>
      <c r="P128" s="152">
        <v>6779</v>
      </c>
      <c r="Q128" s="152">
        <v>7278</v>
      </c>
      <c r="R128" s="152">
        <v>7768</v>
      </c>
      <c r="S128" s="152">
        <v>8448</v>
      </c>
      <c r="T128" s="152">
        <v>8698</v>
      </c>
      <c r="U128" s="153">
        <v>9822</v>
      </c>
    </row>
    <row r="129" spans="1:21" ht="11.25">
      <c r="A129" s="100"/>
      <c r="B129" s="141"/>
      <c r="C129" s="142" t="s">
        <v>225</v>
      </c>
      <c r="D129" s="142"/>
      <c r="E129" s="154">
        <f>E117+E118</f>
        <v>0</v>
      </c>
      <c r="F129" s="154">
        <f aca="true" t="shared" si="6" ref="F129:T129">F117+F118</f>
        <v>0</v>
      </c>
      <c r="G129" s="154">
        <f t="shared" si="6"/>
        <v>0</v>
      </c>
      <c r="H129" s="154">
        <f t="shared" si="6"/>
        <v>0</v>
      </c>
      <c r="I129" s="154">
        <f t="shared" si="6"/>
        <v>0</v>
      </c>
      <c r="J129" s="154">
        <f t="shared" si="6"/>
        <v>0</v>
      </c>
      <c r="K129" s="154">
        <f t="shared" si="6"/>
        <v>0</v>
      </c>
      <c r="L129" s="154">
        <f t="shared" si="6"/>
        <v>0</v>
      </c>
      <c r="M129" s="154">
        <f t="shared" si="6"/>
        <v>0</v>
      </c>
      <c r="N129" s="154">
        <f t="shared" si="6"/>
        <v>0</v>
      </c>
      <c r="O129" s="154">
        <f t="shared" si="6"/>
        <v>0</v>
      </c>
      <c r="P129" s="154">
        <f t="shared" si="6"/>
        <v>0</v>
      </c>
      <c r="Q129" s="154">
        <f t="shared" si="6"/>
        <v>0</v>
      </c>
      <c r="R129" s="154">
        <f t="shared" si="6"/>
        <v>0</v>
      </c>
      <c r="S129" s="154">
        <f t="shared" si="6"/>
        <v>0</v>
      </c>
      <c r="T129" s="154">
        <f t="shared" si="6"/>
        <v>0</v>
      </c>
      <c r="U129" s="155">
        <f>U117+U118</f>
        <v>610</v>
      </c>
    </row>
    <row r="130" spans="2:21" s="100" customFormat="1" ht="11.25">
      <c r="B130" s="141"/>
      <c r="C130" s="142" t="s">
        <v>162</v>
      </c>
      <c r="D130" s="142"/>
      <c r="E130" s="154">
        <f>E121+E122+E123+E124+E125+E127</f>
        <v>0</v>
      </c>
      <c r="F130" s="154">
        <f aca="true" t="shared" si="7" ref="F130:T130">F121+F122+F123+F124+F125+F127</f>
        <v>0</v>
      </c>
      <c r="G130" s="154">
        <f t="shared" si="7"/>
        <v>0</v>
      </c>
      <c r="H130" s="154">
        <f t="shared" si="7"/>
        <v>0</v>
      </c>
      <c r="I130" s="154">
        <f t="shared" si="7"/>
        <v>0</v>
      </c>
      <c r="J130" s="154">
        <f t="shared" si="7"/>
        <v>0</v>
      </c>
      <c r="K130" s="154">
        <f t="shared" si="7"/>
        <v>0</v>
      </c>
      <c r="L130" s="154">
        <f t="shared" si="7"/>
        <v>0</v>
      </c>
      <c r="M130" s="154">
        <f t="shared" si="7"/>
        <v>0</v>
      </c>
      <c r="N130" s="154">
        <f t="shared" si="7"/>
        <v>0</v>
      </c>
      <c r="O130" s="154">
        <f t="shared" si="7"/>
        <v>0</v>
      </c>
      <c r="P130" s="154">
        <f t="shared" si="7"/>
        <v>0</v>
      </c>
      <c r="Q130" s="154">
        <f t="shared" si="7"/>
        <v>0</v>
      </c>
      <c r="R130" s="154">
        <f t="shared" si="7"/>
        <v>0</v>
      </c>
      <c r="S130" s="154">
        <f t="shared" si="7"/>
        <v>0</v>
      </c>
      <c r="T130" s="154">
        <f t="shared" si="7"/>
        <v>0</v>
      </c>
      <c r="U130" s="155">
        <f>U121+U122+U123+U124+U125+U127</f>
        <v>0</v>
      </c>
    </row>
    <row r="131" spans="2:22" s="34" customFormat="1" ht="11.25">
      <c r="B131" s="135" t="s">
        <v>208</v>
      </c>
      <c r="C131" s="140" t="s">
        <v>287</v>
      </c>
      <c r="D131" s="140" t="s">
        <v>288</v>
      </c>
      <c r="E131" s="152">
        <v>0</v>
      </c>
      <c r="F131" s="152">
        <v>0</v>
      </c>
      <c r="G131" s="152">
        <v>0</v>
      </c>
      <c r="H131" s="152">
        <v>0</v>
      </c>
      <c r="I131" s="152">
        <v>0</v>
      </c>
      <c r="J131" s="152">
        <v>0</v>
      </c>
      <c r="K131" s="152">
        <v>0</v>
      </c>
      <c r="L131" s="152">
        <v>0</v>
      </c>
      <c r="M131" s="152">
        <v>0</v>
      </c>
      <c r="N131" s="152">
        <v>0</v>
      </c>
      <c r="O131" s="152">
        <v>0</v>
      </c>
      <c r="P131" s="152">
        <v>0</v>
      </c>
      <c r="Q131" s="152">
        <v>0</v>
      </c>
      <c r="R131" s="152">
        <v>0</v>
      </c>
      <c r="S131" s="152">
        <v>0</v>
      </c>
      <c r="T131" s="152">
        <v>0</v>
      </c>
      <c r="U131" s="153">
        <v>0</v>
      </c>
      <c r="V131" s="100"/>
    </row>
    <row r="132" spans="2:22" s="34" customFormat="1" ht="11.25">
      <c r="B132" s="135"/>
      <c r="C132" s="140" t="s">
        <v>286</v>
      </c>
      <c r="D132" s="140" t="s">
        <v>288</v>
      </c>
      <c r="E132" s="152">
        <v>0</v>
      </c>
      <c r="F132" s="152">
        <v>0</v>
      </c>
      <c r="G132" s="152">
        <v>0</v>
      </c>
      <c r="H132" s="152">
        <v>0</v>
      </c>
      <c r="I132" s="152">
        <v>0</v>
      </c>
      <c r="J132" s="152">
        <v>0</v>
      </c>
      <c r="K132" s="152">
        <v>0</v>
      </c>
      <c r="L132" s="152">
        <v>0</v>
      </c>
      <c r="M132" s="152">
        <v>0</v>
      </c>
      <c r="N132" s="152">
        <v>0</v>
      </c>
      <c r="O132" s="152">
        <v>0</v>
      </c>
      <c r="P132" s="152">
        <v>0</v>
      </c>
      <c r="Q132" s="152">
        <v>0</v>
      </c>
      <c r="R132" s="152">
        <v>0</v>
      </c>
      <c r="S132" s="152">
        <v>0</v>
      </c>
      <c r="T132" s="152">
        <v>0</v>
      </c>
      <c r="U132" s="153">
        <v>0</v>
      </c>
      <c r="V132" s="100"/>
    </row>
    <row r="133" spans="2:22" s="34" customFormat="1" ht="11.25">
      <c r="B133" s="135"/>
      <c r="C133" s="140" t="s">
        <v>289</v>
      </c>
      <c r="D133" s="140" t="s">
        <v>288</v>
      </c>
      <c r="E133" s="152">
        <v>0</v>
      </c>
      <c r="F133" s="152">
        <v>0</v>
      </c>
      <c r="G133" s="152">
        <v>0</v>
      </c>
      <c r="H133" s="152">
        <v>0</v>
      </c>
      <c r="I133" s="152">
        <v>0</v>
      </c>
      <c r="J133" s="152">
        <v>0</v>
      </c>
      <c r="K133" s="152">
        <v>0</v>
      </c>
      <c r="L133" s="152">
        <v>0</v>
      </c>
      <c r="M133" s="152">
        <v>0</v>
      </c>
      <c r="N133" s="152">
        <v>0</v>
      </c>
      <c r="O133" s="152">
        <v>0</v>
      </c>
      <c r="P133" s="152">
        <v>0</v>
      </c>
      <c r="Q133" s="152">
        <v>0</v>
      </c>
      <c r="R133" s="152">
        <v>0</v>
      </c>
      <c r="S133" s="152">
        <v>0</v>
      </c>
      <c r="T133" s="152">
        <v>0</v>
      </c>
      <c r="U133" s="153">
        <v>0</v>
      </c>
      <c r="V133" s="13"/>
    </row>
    <row r="134" spans="2:22" s="34" customFormat="1" ht="11.25">
      <c r="B134" s="135"/>
      <c r="C134" s="140" t="s">
        <v>290</v>
      </c>
      <c r="D134" s="140" t="s">
        <v>288</v>
      </c>
      <c r="E134" s="152">
        <v>15608</v>
      </c>
      <c r="F134" s="152">
        <v>16403</v>
      </c>
      <c r="G134" s="152">
        <v>16264</v>
      </c>
      <c r="H134" s="152">
        <v>14387</v>
      </c>
      <c r="I134" s="152">
        <v>12271</v>
      </c>
      <c r="J134" s="152">
        <v>12158</v>
      </c>
      <c r="K134" s="152">
        <v>12307</v>
      </c>
      <c r="L134" s="152">
        <v>13880</v>
      </c>
      <c r="M134" s="152">
        <v>20236</v>
      </c>
      <c r="N134" s="152">
        <v>13498</v>
      </c>
      <c r="O134" s="152">
        <v>8814</v>
      </c>
      <c r="P134" s="152">
        <v>6740</v>
      </c>
      <c r="Q134" s="152">
        <v>7201</v>
      </c>
      <c r="R134" s="152">
        <v>5978</v>
      </c>
      <c r="S134" s="152">
        <v>16413</v>
      </c>
      <c r="T134" s="152">
        <v>14728</v>
      </c>
      <c r="U134" s="153">
        <v>18606</v>
      </c>
      <c r="V134" s="13"/>
    </row>
    <row r="135" spans="2:22" s="34" customFormat="1" ht="11.25">
      <c r="B135" s="135"/>
      <c r="C135" s="140" t="s">
        <v>291</v>
      </c>
      <c r="D135" s="140" t="s">
        <v>288</v>
      </c>
      <c r="E135" s="152">
        <v>16716</v>
      </c>
      <c r="F135" s="152">
        <v>17993</v>
      </c>
      <c r="G135" s="152">
        <v>19714</v>
      </c>
      <c r="H135" s="152">
        <v>22924</v>
      </c>
      <c r="I135" s="152">
        <v>26062</v>
      </c>
      <c r="J135" s="152">
        <v>28429</v>
      </c>
      <c r="K135" s="152">
        <v>31278</v>
      </c>
      <c r="L135" s="152">
        <v>32561</v>
      </c>
      <c r="M135" s="152">
        <v>30508</v>
      </c>
      <c r="N135" s="152">
        <v>40314</v>
      </c>
      <c r="O135" s="152">
        <v>55495</v>
      </c>
      <c r="P135" s="152">
        <v>61191</v>
      </c>
      <c r="Q135" s="152">
        <v>68926</v>
      </c>
      <c r="R135" s="152">
        <v>75818</v>
      </c>
      <c r="S135" s="152">
        <v>71719</v>
      </c>
      <c r="T135" s="152">
        <v>80766</v>
      </c>
      <c r="U135" s="153">
        <v>83260</v>
      </c>
      <c r="V135" s="13"/>
    </row>
    <row r="136" spans="2:22" s="34" customFormat="1" ht="11.25">
      <c r="B136" s="135"/>
      <c r="C136" s="140" t="s">
        <v>161</v>
      </c>
      <c r="D136" s="140" t="s">
        <v>288</v>
      </c>
      <c r="E136" s="152">
        <v>0</v>
      </c>
      <c r="F136" s="152">
        <v>0</v>
      </c>
      <c r="G136" s="152">
        <v>0</v>
      </c>
      <c r="H136" s="152">
        <v>0</v>
      </c>
      <c r="I136" s="152">
        <v>0</v>
      </c>
      <c r="J136" s="152">
        <v>0</v>
      </c>
      <c r="K136" s="152">
        <v>0</v>
      </c>
      <c r="L136" s="152">
        <v>0</v>
      </c>
      <c r="M136" s="152">
        <v>0</v>
      </c>
      <c r="N136" s="152">
        <v>0</v>
      </c>
      <c r="O136" s="152">
        <v>0</v>
      </c>
      <c r="P136" s="152">
        <v>0</v>
      </c>
      <c r="Q136" s="152">
        <v>0</v>
      </c>
      <c r="R136" s="152">
        <v>0</v>
      </c>
      <c r="S136" s="152">
        <v>0</v>
      </c>
      <c r="T136" s="152">
        <v>0</v>
      </c>
      <c r="U136" s="153">
        <v>0</v>
      </c>
      <c r="V136" s="13"/>
    </row>
    <row r="137" spans="2:22" s="34" customFormat="1" ht="11.25">
      <c r="B137" s="135"/>
      <c r="C137" s="140" t="s">
        <v>198</v>
      </c>
      <c r="D137" s="140" t="s">
        <v>288</v>
      </c>
      <c r="E137" s="152">
        <v>9932</v>
      </c>
      <c r="F137" s="152">
        <v>9900</v>
      </c>
      <c r="G137" s="152">
        <v>9700</v>
      </c>
      <c r="H137" s="152">
        <v>10485</v>
      </c>
      <c r="I137" s="152">
        <v>10971</v>
      </c>
      <c r="J137" s="152">
        <v>11413</v>
      </c>
      <c r="K137" s="152">
        <v>11555</v>
      </c>
      <c r="L137" s="152">
        <v>11987</v>
      </c>
      <c r="M137" s="152">
        <v>12222</v>
      </c>
      <c r="N137" s="152">
        <v>14659</v>
      </c>
      <c r="O137" s="152">
        <v>13697</v>
      </c>
      <c r="P137" s="152">
        <v>15130</v>
      </c>
      <c r="Q137" s="152">
        <v>12859</v>
      </c>
      <c r="R137" s="152">
        <v>13019</v>
      </c>
      <c r="S137" s="152">
        <v>12644</v>
      </c>
      <c r="T137" s="152">
        <v>12644</v>
      </c>
      <c r="U137" s="153">
        <v>12925</v>
      </c>
      <c r="V137" s="13"/>
    </row>
    <row r="138" spans="2:22" s="34" customFormat="1" ht="11.25">
      <c r="B138" s="135"/>
      <c r="C138" s="140" t="s">
        <v>199</v>
      </c>
      <c r="D138" s="140" t="s">
        <v>288</v>
      </c>
      <c r="E138" s="152">
        <v>0</v>
      </c>
      <c r="F138" s="152">
        <v>0</v>
      </c>
      <c r="G138" s="152">
        <v>0</v>
      </c>
      <c r="H138" s="152">
        <v>0</v>
      </c>
      <c r="I138" s="152">
        <v>0</v>
      </c>
      <c r="J138" s="152">
        <v>0</v>
      </c>
      <c r="K138" s="152">
        <v>0</v>
      </c>
      <c r="L138" s="152">
        <v>0</v>
      </c>
      <c r="M138" s="152">
        <v>0</v>
      </c>
      <c r="N138" s="152">
        <v>0</v>
      </c>
      <c r="O138" s="152">
        <v>0</v>
      </c>
      <c r="P138" s="152">
        <v>0</v>
      </c>
      <c r="Q138" s="152">
        <v>0</v>
      </c>
      <c r="R138" s="152">
        <v>0</v>
      </c>
      <c r="S138" s="152">
        <v>0</v>
      </c>
      <c r="T138" s="152">
        <v>0</v>
      </c>
      <c r="U138" s="153">
        <v>0</v>
      </c>
      <c r="V138" s="13"/>
    </row>
    <row r="139" spans="2:22" s="34" customFormat="1" ht="11.25">
      <c r="B139" s="135"/>
      <c r="C139" s="140" t="s">
        <v>292</v>
      </c>
      <c r="D139" s="140" t="s">
        <v>288</v>
      </c>
      <c r="E139" s="152">
        <v>0</v>
      </c>
      <c r="F139" s="152">
        <v>0</v>
      </c>
      <c r="G139" s="152">
        <v>0</v>
      </c>
      <c r="H139" s="152">
        <v>0</v>
      </c>
      <c r="I139" s="152">
        <v>0</v>
      </c>
      <c r="J139" s="152">
        <v>0</v>
      </c>
      <c r="K139" s="152">
        <v>0</v>
      </c>
      <c r="L139" s="152">
        <v>0</v>
      </c>
      <c r="M139" s="152">
        <v>0</v>
      </c>
      <c r="N139" s="152">
        <v>24</v>
      </c>
      <c r="O139" s="152">
        <v>137</v>
      </c>
      <c r="P139" s="152">
        <v>221</v>
      </c>
      <c r="Q139" s="152">
        <v>204</v>
      </c>
      <c r="R139" s="152">
        <v>368</v>
      </c>
      <c r="S139" s="152">
        <v>523</v>
      </c>
      <c r="T139" s="152">
        <v>552</v>
      </c>
      <c r="U139" s="153">
        <v>616</v>
      </c>
      <c r="V139" s="13"/>
    </row>
    <row r="140" spans="2:22" s="34" customFormat="1" ht="11.25">
      <c r="B140" s="135"/>
      <c r="C140" s="140" t="s">
        <v>293</v>
      </c>
      <c r="D140" s="140" t="s">
        <v>288</v>
      </c>
      <c r="E140" s="152">
        <v>0</v>
      </c>
      <c r="F140" s="152">
        <v>0</v>
      </c>
      <c r="G140" s="152">
        <v>0</v>
      </c>
      <c r="H140" s="152">
        <v>0</v>
      </c>
      <c r="I140" s="152">
        <v>0</v>
      </c>
      <c r="J140" s="152">
        <v>0</v>
      </c>
      <c r="K140" s="152">
        <v>0</v>
      </c>
      <c r="L140" s="152">
        <v>0</v>
      </c>
      <c r="M140" s="152">
        <v>0</v>
      </c>
      <c r="N140" s="152">
        <v>0</v>
      </c>
      <c r="O140" s="152">
        <v>0</v>
      </c>
      <c r="P140" s="152">
        <v>0</v>
      </c>
      <c r="Q140" s="152">
        <v>0</v>
      </c>
      <c r="R140" s="152">
        <v>0</v>
      </c>
      <c r="S140" s="152">
        <v>0</v>
      </c>
      <c r="T140" s="152">
        <v>0</v>
      </c>
      <c r="U140" s="153">
        <v>0</v>
      </c>
      <c r="V140" s="13"/>
    </row>
    <row r="141" spans="2:22" s="34" customFormat="1" ht="11.25">
      <c r="B141" s="135"/>
      <c r="C141" s="140" t="s">
        <v>294</v>
      </c>
      <c r="D141" s="140" t="s">
        <v>288</v>
      </c>
      <c r="E141" s="152">
        <v>0</v>
      </c>
      <c r="F141" s="152">
        <v>0</v>
      </c>
      <c r="G141" s="152">
        <v>0</v>
      </c>
      <c r="H141" s="152">
        <v>0</v>
      </c>
      <c r="I141" s="152">
        <v>0</v>
      </c>
      <c r="J141" s="152">
        <v>0</v>
      </c>
      <c r="K141" s="152">
        <v>0</v>
      </c>
      <c r="L141" s="152">
        <v>0</v>
      </c>
      <c r="M141" s="152">
        <v>0</v>
      </c>
      <c r="N141" s="152">
        <v>0</v>
      </c>
      <c r="O141" s="152">
        <v>0</v>
      </c>
      <c r="P141" s="152">
        <v>0</v>
      </c>
      <c r="Q141" s="152">
        <v>0</v>
      </c>
      <c r="R141" s="152">
        <v>0</v>
      </c>
      <c r="S141" s="152">
        <v>0</v>
      </c>
      <c r="T141" s="152">
        <v>0</v>
      </c>
      <c r="U141" s="153">
        <v>0</v>
      </c>
      <c r="V141" s="13"/>
    </row>
    <row r="142" spans="2:22" s="34" customFormat="1" ht="11.25">
      <c r="B142" s="135"/>
      <c r="C142" s="140" t="s">
        <v>203</v>
      </c>
      <c r="D142" s="140" t="s">
        <v>288</v>
      </c>
      <c r="E142" s="152">
        <v>0</v>
      </c>
      <c r="F142" s="152">
        <v>0</v>
      </c>
      <c r="G142" s="152">
        <v>0</v>
      </c>
      <c r="H142" s="152">
        <v>0</v>
      </c>
      <c r="I142" s="152">
        <v>0</v>
      </c>
      <c r="J142" s="152">
        <v>0</v>
      </c>
      <c r="K142" s="152">
        <v>0</v>
      </c>
      <c r="L142" s="152">
        <v>0</v>
      </c>
      <c r="M142" s="152">
        <v>0</v>
      </c>
      <c r="N142" s="152">
        <v>0</v>
      </c>
      <c r="O142" s="152">
        <v>0</v>
      </c>
      <c r="P142" s="152">
        <v>0</v>
      </c>
      <c r="Q142" s="152">
        <v>0</v>
      </c>
      <c r="R142" s="152">
        <v>0</v>
      </c>
      <c r="S142" s="152">
        <v>0</v>
      </c>
      <c r="T142" s="152">
        <v>0</v>
      </c>
      <c r="U142" s="153">
        <v>0</v>
      </c>
      <c r="V142" s="13"/>
    </row>
    <row r="143" spans="2:22" s="34" customFormat="1" ht="11.25">
      <c r="B143" s="135"/>
      <c r="C143" s="140" t="s">
        <v>204</v>
      </c>
      <c r="D143" s="140" t="s">
        <v>288</v>
      </c>
      <c r="E143" s="152">
        <v>0</v>
      </c>
      <c r="F143" s="152">
        <v>0</v>
      </c>
      <c r="G143" s="152">
        <v>0</v>
      </c>
      <c r="H143" s="152">
        <v>0</v>
      </c>
      <c r="I143" s="152">
        <v>0</v>
      </c>
      <c r="J143" s="152">
        <v>0</v>
      </c>
      <c r="K143" s="152">
        <v>0</v>
      </c>
      <c r="L143" s="152">
        <v>0</v>
      </c>
      <c r="M143" s="152">
        <v>0</v>
      </c>
      <c r="N143" s="152">
        <v>0</v>
      </c>
      <c r="O143" s="152">
        <v>0</v>
      </c>
      <c r="P143" s="152">
        <v>0</v>
      </c>
      <c r="Q143" s="152">
        <v>0</v>
      </c>
      <c r="R143" s="152">
        <v>0</v>
      </c>
      <c r="S143" s="152">
        <v>0</v>
      </c>
      <c r="T143" s="152">
        <v>0</v>
      </c>
      <c r="U143" s="153">
        <v>0</v>
      </c>
      <c r="V143" s="13"/>
    </row>
    <row r="144" spans="2:22" s="34" customFormat="1" ht="11.25">
      <c r="B144" s="135"/>
      <c r="C144" s="140" t="s">
        <v>172</v>
      </c>
      <c r="D144" s="140" t="s">
        <v>288</v>
      </c>
      <c r="E144" s="152">
        <v>42256</v>
      </c>
      <c r="F144" s="152">
        <v>44296</v>
      </c>
      <c r="G144" s="152">
        <v>45678</v>
      </c>
      <c r="H144" s="152">
        <v>47796</v>
      </c>
      <c r="I144" s="152">
        <v>49304</v>
      </c>
      <c r="J144" s="152">
        <v>52000</v>
      </c>
      <c r="K144" s="152">
        <v>55140</v>
      </c>
      <c r="L144" s="152">
        <v>58428</v>
      </c>
      <c r="M144" s="152">
        <v>62966</v>
      </c>
      <c r="N144" s="152">
        <v>68495</v>
      </c>
      <c r="O144" s="152">
        <v>78143</v>
      </c>
      <c r="P144" s="152">
        <v>83282</v>
      </c>
      <c r="Q144" s="152">
        <v>89190</v>
      </c>
      <c r="R144" s="152">
        <v>95183</v>
      </c>
      <c r="S144" s="152">
        <v>101299</v>
      </c>
      <c r="T144" s="152">
        <v>108690</v>
      </c>
      <c r="U144" s="153">
        <v>115407</v>
      </c>
      <c r="V144" s="13"/>
    </row>
    <row r="145" spans="2:22" s="34" customFormat="1" ht="11.25">
      <c r="B145" s="141"/>
      <c r="C145" s="142" t="s">
        <v>225</v>
      </c>
      <c r="D145" s="142"/>
      <c r="E145" s="154">
        <f>E133+E134</f>
        <v>15608</v>
      </c>
      <c r="F145" s="154">
        <f aca="true" t="shared" si="8" ref="F145:T145">F133+F134</f>
        <v>16403</v>
      </c>
      <c r="G145" s="154">
        <f t="shared" si="8"/>
        <v>16264</v>
      </c>
      <c r="H145" s="154">
        <f t="shared" si="8"/>
        <v>14387</v>
      </c>
      <c r="I145" s="154">
        <f t="shared" si="8"/>
        <v>12271</v>
      </c>
      <c r="J145" s="154">
        <f t="shared" si="8"/>
        <v>12158</v>
      </c>
      <c r="K145" s="154">
        <f t="shared" si="8"/>
        <v>12307</v>
      </c>
      <c r="L145" s="154">
        <f t="shared" si="8"/>
        <v>13880</v>
      </c>
      <c r="M145" s="154">
        <f t="shared" si="8"/>
        <v>20236</v>
      </c>
      <c r="N145" s="154">
        <f t="shared" si="8"/>
        <v>13498</v>
      </c>
      <c r="O145" s="154">
        <f t="shared" si="8"/>
        <v>8814</v>
      </c>
      <c r="P145" s="154">
        <f t="shared" si="8"/>
        <v>6740</v>
      </c>
      <c r="Q145" s="154">
        <f t="shared" si="8"/>
        <v>7201</v>
      </c>
      <c r="R145" s="154">
        <f t="shared" si="8"/>
        <v>5978</v>
      </c>
      <c r="S145" s="154">
        <f t="shared" si="8"/>
        <v>16413</v>
      </c>
      <c r="T145" s="154">
        <f t="shared" si="8"/>
        <v>14728</v>
      </c>
      <c r="U145" s="155">
        <f>U133+U134</f>
        <v>18606</v>
      </c>
      <c r="V145" s="13"/>
    </row>
    <row r="146" spans="2:22" s="34" customFormat="1" ht="11.25">
      <c r="B146" s="141"/>
      <c r="C146" s="142" t="s">
        <v>162</v>
      </c>
      <c r="D146" s="142"/>
      <c r="E146" s="154">
        <f>E137+E138+E139+E140+E141+E143</f>
        <v>9932</v>
      </c>
      <c r="F146" s="154">
        <f aca="true" t="shared" si="9" ref="F146:T146">F137+F138+F139+F140+F141+F143</f>
        <v>9900</v>
      </c>
      <c r="G146" s="154">
        <f t="shared" si="9"/>
        <v>9700</v>
      </c>
      <c r="H146" s="154">
        <f t="shared" si="9"/>
        <v>10485</v>
      </c>
      <c r="I146" s="154">
        <f t="shared" si="9"/>
        <v>10971</v>
      </c>
      <c r="J146" s="154">
        <f t="shared" si="9"/>
        <v>11413</v>
      </c>
      <c r="K146" s="154">
        <f t="shared" si="9"/>
        <v>11555</v>
      </c>
      <c r="L146" s="154">
        <f t="shared" si="9"/>
        <v>11987</v>
      </c>
      <c r="M146" s="154">
        <f t="shared" si="9"/>
        <v>12222</v>
      </c>
      <c r="N146" s="154">
        <f t="shared" si="9"/>
        <v>14683</v>
      </c>
      <c r="O146" s="154">
        <f t="shared" si="9"/>
        <v>13834</v>
      </c>
      <c r="P146" s="154">
        <f t="shared" si="9"/>
        <v>15351</v>
      </c>
      <c r="Q146" s="154">
        <f t="shared" si="9"/>
        <v>13063</v>
      </c>
      <c r="R146" s="154">
        <f t="shared" si="9"/>
        <v>13387</v>
      </c>
      <c r="S146" s="154">
        <f t="shared" si="9"/>
        <v>13167</v>
      </c>
      <c r="T146" s="154">
        <f t="shared" si="9"/>
        <v>13196</v>
      </c>
      <c r="U146" s="155">
        <f>U137+U138+U139+U140+U141+U143</f>
        <v>13541</v>
      </c>
      <c r="V146" s="100"/>
    </row>
    <row r="147" spans="1:22" s="100" customFormat="1" ht="11.25">
      <c r="A147" s="13" t="s">
        <v>299</v>
      </c>
      <c r="B147" s="147" t="s">
        <v>316</v>
      </c>
      <c r="C147" s="140" t="s">
        <v>287</v>
      </c>
      <c r="D147" s="140" t="s">
        <v>288</v>
      </c>
      <c r="E147" s="152">
        <v>0</v>
      </c>
      <c r="F147" s="152">
        <v>0</v>
      </c>
      <c r="G147" s="152">
        <v>0</v>
      </c>
      <c r="H147" s="152">
        <v>0</v>
      </c>
      <c r="I147" s="152">
        <v>0</v>
      </c>
      <c r="J147" s="152">
        <v>0</v>
      </c>
      <c r="K147" s="152">
        <v>0</v>
      </c>
      <c r="L147" s="152">
        <v>0</v>
      </c>
      <c r="M147" s="152">
        <v>0</v>
      </c>
      <c r="N147" s="152">
        <v>0</v>
      </c>
      <c r="O147" s="152">
        <v>0</v>
      </c>
      <c r="P147" s="152">
        <v>0</v>
      </c>
      <c r="Q147" s="152">
        <v>0</v>
      </c>
      <c r="R147" s="152">
        <v>0</v>
      </c>
      <c r="S147" s="152">
        <v>0</v>
      </c>
      <c r="T147" s="152">
        <v>0</v>
      </c>
      <c r="U147" s="153">
        <v>0</v>
      </c>
      <c r="V147" s="34"/>
    </row>
    <row r="148" spans="1:22" s="100" customFormat="1" ht="11.25">
      <c r="A148" s="13"/>
      <c r="B148" s="147"/>
      <c r="C148" s="140" t="s">
        <v>286</v>
      </c>
      <c r="D148" s="140" t="s">
        <v>288</v>
      </c>
      <c r="E148" s="152">
        <v>0</v>
      </c>
      <c r="F148" s="152">
        <v>0</v>
      </c>
      <c r="G148" s="152">
        <v>0</v>
      </c>
      <c r="H148" s="152">
        <v>0</v>
      </c>
      <c r="I148" s="152">
        <v>0</v>
      </c>
      <c r="J148" s="152">
        <v>0</v>
      </c>
      <c r="K148" s="152">
        <v>0</v>
      </c>
      <c r="L148" s="152">
        <v>0</v>
      </c>
      <c r="M148" s="152">
        <v>0</v>
      </c>
      <c r="N148" s="152">
        <v>0</v>
      </c>
      <c r="O148" s="152">
        <v>0</v>
      </c>
      <c r="P148" s="152">
        <v>0</v>
      </c>
      <c r="Q148" s="152">
        <v>0</v>
      </c>
      <c r="R148" s="152">
        <v>0</v>
      </c>
      <c r="S148" s="152">
        <v>0</v>
      </c>
      <c r="T148" s="152">
        <v>0</v>
      </c>
      <c r="U148" s="153">
        <v>0</v>
      </c>
      <c r="V148" s="34"/>
    </row>
    <row r="149" spans="2:22" ht="11.25">
      <c r="B149" s="147"/>
      <c r="C149" s="140" t="s">
        <v>289</v>
      </c>
      <c r="D149" s="140" t="s">
        <v>288</v>
      </c>
      <c r="E149" s="152">
        <v>0</v>
      </c>
      <c r="F149" s="152">
        <v>0</v>
      </c>
      <c r="G149" s="152">
        <v>0</v>
      </c>
      <c r="H149" s="152">
        <v>0</v>
      </c>
      <c r="I149" s="152">
        <v>0</v>
      </c>
      <c r="J149" s="152">
        <v>0</v>
      </c>
      <c r="K149" s="152">
        <v>0</v>
      </c>
      <c r="L149" s="152">
        <v>0</v>
      </c>
      <c r="M149" s="152">
        <v>0</v>
      </c>
      <c r="N149" s="152">
        <v>0</v>
      </c>
      <c r="O149" s="152">
        <v>0</v>
      </c>
      <c r="P149" s="152">
        <v>0</v>
      </c>
      <c r="Q149" s="152">
        <v>0</v>
      </c>
      <c r="R149" s="152">
        <v>0</v>
      </c>
      <c r="S149" s="152">
        <v>0</v>
      </c>
      <c r="T149" s="152">
        <v>0</v>
      </c>
      <c r="U149" s="153">
        <v>0</v>
      </c>
      <c r="V149" s="34"/>
    </row>
    <row r="150" spans="2:22" ht="11.25">
      <c r="B150" s="147"/>
      <c r="C150" s="140" t="s">
        <v>290</v>
      </c>
      <c r="D150" s="140" t="s">
        <v>288</v>
      </c>
      <c r="E150" s="152">
        <v>22019</v>
      </c>
      <c r="F150" s="152">
        <v>24070</v>
      </c>
      <c r="G150" s="152">
        <v>23089</v>
      </c>
      <c r="H150" s="152">
        <v>21541</v>
      </c>
      <c r="I150" s="152">
        <v>22863</v>
      </c>
      <c r="J150" s="152">
        <v>26084</v>
      </c>
      <c r="K150" s="152">
        <v>28108</v>
      </c>
      <c r="L150" s="152">
        <v>26193</v>
      </c>
      <c r="M150" s="152">
        <v>17110</v>
      </c>
      <c r="N150" s="152">
        <v>21455</v>
      </c>
      <c r="O150" s="152">
        <v>24773</v>
      </c>
      <c r="P150" s="152">
        <v>31691</v>
      </c>
      <c r="Q150" s="152">
        <v>29186</v>
      </c>
      <c r="R150" s="152">
        <v>24445</v>
      </c>
      <c r="S150" s="152">
        <v>29995</v>
      </c>
      <c r="T150" s="152">
        <v>32528</v>
      </c>
      <c r="U150" s="153">
        <v>34605</v>
      </c>
      <c r="V150" s="34"/>
    </row>
    <row r="151" spans="2:22" ht="11.25">
      <c r="B151" s="147"/>
      <c r="C151" s="140" t="s">
        <v>291</v>
      </c>
      <c r="D151" s="140" t="s">
        <v>288</v>
      </c>
      <c r="E151" s="152">
        <v>31000</v>
      </c>
      <c r="F151" s="152">
        <v>33000</v>
      </c>
      <c r="G151" s="152">
        <v>35800</v>
      </c>
      <c r="H151" s="152">
        <v>44840</v>
      </c>
      <c r="I151" s="152">
        <v>51570</v>
      </c>
      <c r="J151" s="152">
        <v>51597</v>
      </c>
      <c r="K151" s="152">
        <v>55351</v>
      </c>
      <c r="L151" s="152">
        <v>64622</v>
      </c>
      <c r="M151" s="152">
        <v>79288</v>
      </c>
      <c r="N151" s="152">
        <v>86229</v>
      </c>
      <c r="O151" s="152">
        <v>92958</v>
      </c>
      <c r="P151" s="152">
        <v>93330</v>
      </c>
      <c r="Q151" s="152">
        <v>103488</v>
      </c>
      <c r="R151" s="152">
        <v>117056</v>
      </c>
      <c r="S151" s="152">
        <v>125394</v>
      </c>
      <c r="T151" s="152">
        <v>131762</v>
      </c>
      <c r="U151" s="153">
        <v>148158</v>
      </c>
      <c r="V151" s="34"/>
    </row>
    <row r="152" spans="2:22" ht="11.25">
      <c r="B152" s="147"/>
      <c r="C152" s="140" t="s">
        <v>161</v>
      </c>
      <c r="D152" s="140" t="s">
        <v>288</v>
      </c>
      <c r="E152" s="152">
        <v>0</v>
      </c>
      <c r="F152" s="152">
        <v>0</v>
      </c>
      <c r="G152" s="152">
        <v>0</v>
      </c>
      <c r="H152" s="152">
        <v>0</v>
      </c>
      <c r="I152" s="152">
        <v>0</v>
      </c>
      <c r="J152" s="152">
        <v>0</v>
      </c>
      <c r="K152" s="152">
        <v>0</v>
      </c>
      <c r="L152" s="152">
        <v>0</v>
      </c>
      <c r="M152" s="152">
        <v>0</v>
      </c>
      <c r="N152" s="152">
        <v>0</v>
      </c>
      <c r="O152" s="152">
        <v>0</v>
      </c>
      <c r="P152" s="152">
        <v>0</v>
      </c>
      <c r="Q152" s="152">
        <v>0</v>
      </c>
      <c r="R152" s="152">
        <v>0</v>
      </c>
      <c r="S152" s="152">
        <v>0</v>
      </c>
      <c r="T152" s="152">
        <v>0</v>
      </c>
      <c r="U152" s="153">
        <v>0</v>
      </c>
      <c r="V152" s="34"/>
    </row>
    <row r="153" spans="2:22" ht="11.25">
      <c r="B153" s="147"/>
      <c r="C153" s="140" t="s">
        <v>198</v>
      </c>
      <c r="D153" s="140" t="s">
        <v>288</v>
      </c>
      <c r="E153" s="152">
        <v>6083</v>
      </c>
      <c r="F153" s="152">
        <v>7056</v>
      </c>
      <c r="G153" s="152">
        <v>9530</v>
      </c>
      <c r="H153" s="152">
        <v>9823</v>
      </c>
      <c r="I153" s="152">
        <v>7445</v>
      </c>
      <c r="J153" s="152">
        <v>7288</v>
      </c>
      <c r="K153" s="152">
        <v>7392</v>
      </c>
      <c r="L153" s="152">
        <v>6929</v>
      </c>
      <c r="M153" s="152">
        <v>7040</v>
      </c>
      <c r="N153" s="152">
        <v>4968</v>
      </c>
      <c r="O153" s="152">
        <v>3662</v>
      </c>
      <c r="P153" s="152">
        <v>5077</v>
      </c>
      <c r="Q153" s="152">
        <v>8085</v>
      </c>
      <c r="R153" s="152">
        <v>11098</v>
      </c>
      <c r="S153" s="152">
        <v>10627</v>
      </c>
      <c r="T153" s="152">
        <v>16100</v>
      </c>
      <c r="U153" s="153">
        <v>18266</v>
      </c>
      <c r="V153" s="34"/>
    </row>
    <row r="154" spans="2:22" ht="11.25">
      <c r="B154" s="147"/>
      <c r="C154" s="140" t="s">
        <v>199</v>
      </c>
      <c r="D154" s="140" t="s">
        <v>288</v>
      </c>
      <c r="E154" s="152">
        <v>0</v>
      </c>
      <c r="F154" s="152">
        <v>0</v>
      </c>
      <c r="G154" s="152">
        <v>0</v>
      </c>
      <c r="H154" s="152">
        <v>0</v>
      </c>
      <c r="I154" s="152">
        <v>0</v>
      </c>
      <c r="J154" s="152">
        <v>0</v>
      </c>
      <c r="K154" s="152">
        <v>0</v>
      </c>
      <c r="L154" s="152">
        <v>0</v>
      </c>
      <c r="M154" s="152">
        <v>0</v>
      </c>
      <c r="N154" s="152">
        <v>0</v>
      </c>
      <c r="O154" s="152">
        <v>0</v>
      </c>
      <c r="P154" s="152">
        <v>0</v>
      </c>
      <c r="Q154" s="152">
        <v>0</v>
      </c>
      <c r="R154" s="152">
        <v>0</v>
      </c>
      <c r="S154" s="152">
        <v>0</v>
      </c>
      <c r="T154" s="152">
        <v>0</v>
      </c>
      <c r="U154" s="153">
        <v>0</v>
      </c>
      <c r="V154" s="34"/>
    </row>
    <row r="155" spans="2:22" ht="11.25">
      <c r="B155" s="147"/>
      <c r="C155" s="140" t="s">
        <v>292</v>
      </c>
      <c r="D155" s="140" t="s">
        <v>288</v>
      </c>
      <c r="E155" s="152">
        <v>0</v>
      </c>
      <c r="F155" s="152">
        <v>0</v>
      </c>
      <c r="G155" s="152">
        <v>0</v>
      </c>
      <c r="H155" s="152">
        <v>0</v>
      </c>
      <c r="I155" s="152">
        <v>0</v>
      </c>
      <c r="J155" s="152">
        <v>0</v>
      </c>
      <c r="K155" s="152">
        <v>0</v>
      </c>
      <c r="L155" s="152">
        <v>0</v>
      </c>
      <c r="M155" s="152">
        <v>0</v>
      </c>
      <c r="N155" s="152">
        <v>0</v>
      </c>
      <c r="O155" s="152">
        <v>0</v>
      </c>
      <c r="P155" s="152">
        <v>0</v>
      </c>
      <c r="Q155" s="152">
        <v>0</v>
      </c>
      <c r="R155" s="152">
        <v>0</v>
      </c>
      <c r="S155" s="152">
        <v>0</v>
      </c>
      <c r="T155" s="152">
        <v>0</v>
      </c>
      <c r="U155" s="153">
        <v>0</v>
      </c>
      <c r="V155" s="34"/>
    </row>
    <row r="156" spans="2:22" ht="11.25">
      <c r="B156" s="147"/>
      <c r="C156" s="140" t="s">
        <v>293</v>
      </c>
      <c r="D156" s="140" t="s">
        <v>288</v>
      </c>
      <c r="E156" s="152">
        <v>0</v>
      </c>
      <c r="F156" s="152">
        <v>0</v>
      </c>
      <c r="G156" s="152">
        <v>0</v>
      </c>
      <c r="H156" s="152">
        <v>0</v>
      </c>
      <c r="I156" s="152">
        <v>0</v>
      </c>
      <c r="J156" s="152">
        <v>0</v>
      </c>
      <c r="K156" s="152">
        <v>0</v>
      </c>
      <c r="L156" s="152">
        <v>0</v>
      </c>
      <c r="M156" s="152">
        <v>0</v>
      </c>
      <c r="N156" s="152">
        <v>0</v>
      </c>
      <c r="O156" s="152">
        <v>0</v>
      </c>
      <c r="P156" s="152">
        <v>0</v>
      </c>
      <c r="Q156" s="152">
        <v>0</v>
      </c>
      <c r="R156" s="152">
        <v>0</v>
      </c>
      <c r="S156" s="152">
        <v>0</v>
      </c>
      <c r="T156" s="152">
        <v>0</v>
      </c>
      <c r="U156" s="153">
        <v>0</v>
      </c>
      <c r="V156" s="34"/>
    </row>
    <row r="157" spans="2:22" ht="11.25">
      <c r="B157" s="147"/>
      <c r="C157" s="140" t="s">
        <v>294</v>
      </c>
      <c r="D157" s="140" t="s">
        <v>288</v>
      </c>
      <c r="E157" s="152">
        <v>0</v>
      </c>
      <c r="F157" s="152">
        <v>0</v>
      </c>
      <c r="G157" s="152">
        <v>0</v>
      </c>
      <c r="H157" s="152">
        <v>0</v>
      </c>
      <c r="I157" s="152">
        <v>0</v>
      </c>
      <c r="J157" s="152">
        <v>0</v>
      </c>
      <c r="K157" s="152">
        <v>0</v>
      </c>
      <c r="L157" s="152">
        <v>0</v>
      </c>
      <c r="M157" s="152">
        <v>0</v>
      </c>
      <c r="N157" s="152">
        <v>0</v>
      </c>
      <c r="O157" s="152">
        <v>0</v>
      </c>
      <c r="P157" s="152">
        <v>0</v>
      </c>
      <c r="Q157" s="152">
        <v>0</v>
      </c>
      <c r="R157" s="152">
        <v>0</v>
      </c>
      <c r="S157" s="152">
        <v>0</v>
      </c>
      <c r="T157" s="152">
        <v>0</v>
      </c>
      <c r="U157" s="153">
        <v>0</v>
      </c>
      <c r="V157" s="34"/>
    </row>
    <row r="158" spans="2:22" ht="11.25">
      <c r="B158" s="147"/>
      <c r="C158" s="140" t="s">
        <v>203</v>
      </c>
      <c r="D158" s="140" t="s">
        <v>288</v>
      </c>
      <c r="E158" s="152">
        <v>0</v>
      </c>
      <c r="F158" s="152">
        <v>0</v>
      </c>
      <c r="G158" s="152">
        <v>0</v>
      </c>
      <c r="H158" s="152">
        <v>0</v>
      </c>
      <c r="I158" s="152">
        <v>0</v>
      </c>
      <c r="J158" s="152">
        <v>0</v>
      </c>
      <c r="K158" s="152">
        <v>0</v>
      </c>
      <c r="L158" s="152">
        <v>0</v>
      </c>
      <c r="M158" s="152">
        <v>0</v>
      </c>
      <c r="N158" s="152">
        <v>0</v>
      </c>
      <c r="O158" s="152">
        <v>0</v>
      </c>
      <c r="P158" s="152">
        <v>0</v>
      </c>
      <c r="Q158" s="152">
        <v>0</v>
      </c>
      <c r="R158" s="152">
        <v>0</v>
      </c>
      <c r="S158" s="152">
        <v>0</v>
      </c>
      <c r="T158" s="152">
        <v>0</v>
      </c>
      <c r="U158" s="153">
        <v>0</v>
      </c>
      <c r="V158" s="34"/>
    </row>
    <row r="159" spans="2:22" ht="11.25">
      <c r="B159" s="147"/>
      <c r="C159" s="140" t="s">
        <v>204</v>
      </c>
      <c r="D159" s="140" t="s">
        <v>288</v>
      </c>
      <c r="E159" s="152">
        <v>0</v>
      </c>
      <c r="F159" s="152">
        <v>0</v>
      </c>
      <c r="G159" s="152">
        <v>0</v>
      </c>
      <c r="H159" s="152">
        <v>0</v>
      </c>
      <c r="I159" s="152">
        <v>0</v>
      </c>
      <c r="J159" s="152">
        <v>0</v>
      </c>
      <c r="K159" s="152">
        <v>0</v>
      </c>
      <c r="L159" s="152">
        <v>0</v>
      </c>
      <c r="M159" s="152">
        <v>0</v>
      </c>
      <c r="N159" s="152">
        <v>0</v>
      </c>
      <c r="O159" s="152">
        <v>0</v>
      </c>
      <c r="P159" s="152">
        <v>0</v>
      </c>
      <c r="Q159" s="152">
        <v>0</v>
      </c>
      <c r="R159" s="152">
        <v>0</v>
      </c>
      <c r="S159" s="152">
        <v>0</v>
      </c>
      <c r="T159" s="152">
        <v>0</v>
      </c>
      <c r="U159" s="153">
        <v>0</v>
      </c>
      <c r="V159" s="34"/>
    </row>
    <row r="160" spans="2:22" ht="11.25">
      <c r="B160" s="147"/>
      <c r="C160" s="140" t="s">
        <v>172</v>
      </c>
      <c r="D160" s="140" t="s">
        <v>288</v>
      </c>
      <c r="E160" s="152">
        <v>59102</v>
      </c>
      <c r="F160" s="152">
        <v>64126</v>
      </c>
      <c r="G160" s="152">
        <v>68419</v>
      </c>
      <c r="H160" s="152">
        <v>76204</v>
      </c>
      <c r="I160" s="152">
        <v>81878</v>
      </c>
      <c r="J160" s="152">
        <v>84969</v>
      </c>
      <c r="K160" s="152">
        <v>90851</v>
      </c>
      <c r="L160" s="152">
        <v>97744</v>
      </c>
      <c r="M160" s="152">
        <v>103438</v>
      </c>
      <c r="N160" s="152">
        <v>112652</v>
      </c>
      <c r="O160" s="152">
        <v>121393</v>
      </c>
      <c r="P160" s="152">
        <v>130098</v>
      </c>
      <c r="Q160" s="152">
        <v>140759</v>
      </c>
      <c r="R160" s="152">
        <v>152599</v>
      </c>
      <c r="S160" s="152">
        <v>166016</v>
      </c>
      <c r="T160" s="152">
        <v>180390</v>
      </c>
      <c r="U160" s="153">
        <v>201029</v>
      </c>
      <c r="V160" s="34"/>
    </row>
    <row r="161" spans="1:22" ht="11.25">
      <c r="A161" s="100"/>
      <c r="B161" s="147"/>
      <c r="C161" s="142" t="s">
        <v>225</v>
      </c>
      <c r="D161" s="140"/>
      <c r="E161" s="154">
        <f>E149+E150</f>
        <v>22019</v>
      </c>
      <c r="F161" s="154">
        <f aca="true" t="shared" si="10" ref="F161:U161">F149+F150</f>
        <v>24070</v>
      </c>
      <c r="G161" s="154">
        <f t="shared" si="10"/>
        <v>23089</v>
      </c>
      <c r="H161" s="154">
        <f t="shared" si="10"/>
        <v>21541</v>
      </c>
      <c r="I161" s="154">
        <f t="shared" si="10"/>
        <v>22863</v>
      </c>
      <c r="J161" s="154">
        <f t="shared" si="10"/>
        <v>26084</v>
      </c>
      <c r="K161" s="154">
        <f t="shared" si="10"/>
        <v>28108</v>
      </c>
      <c r="L161" s="154">
        <f t="shared" si="10"/>
        <v>26193</v>
      </c>
      <c r="M161" s="154">
        <f t="shared" si="10"/>
        <v>17110</v>
      </c>
      <c r="N161" s="154">
        <f t="shared" si="10"/>
        <v>21455</v>
      </c>
      <c r="O161" s="154">
        <f t="shared" si="10"/>
        <v>24773</v>
      </c>
      <c r="P161" s="154">
        <f t="shared" si="10"/>
        <v>31691</v>
      </c>
      <c r="Q161" s="154">
        <f t="shared" si="10"/>
        <v>29186</v>
      </c>
      <c r="R161" s="154">
        <f t="shared" si="10"/>
        <v>24445</v>
      </c>
      <c r="S161" s="154">
        <f t="shared" si="10"/>
        <v>29995</v>
      </c>
      <c r="T161" s="154">
        <f t="shared" si="10"/>
        <v>32528</v>
      </c>
      <c r="U161" s="155">
        <f t="shared" si="10"/>
        <v>34605</v>
      </c>
      <c r="V161" s="34"/>
    </row>
    <row r="162" spans="2:22" s="100" customFormat="1" ht="11.25">
      <c r="B162" s="147"/>
      <c r="C162" s="142" t="s">
        <v>162</v>
      </c>
      <c r="D162" s="140"/>
      <c r="E162" s="154">
        <f>SUM(E153:E157)+E159</f>
        <v>6083</v>
      </c>
      <c r="F162" s="154">
        <f aca="true" t="shared" si="11" ref="F162:T162">SUM(F153:F157)+F159</f>
        <v>7056</v>
      </c>
      <c r="G162" s="154">
        <f t="shared" si="11"/>
        <v>9530</v>
      </c>
      <c r="H162" s="154">
        <f t="shared" si="11"/>
        <v>9823</v>
      </c>
      <c r="I162" s="154">
        <f t="shared" si="11"/>
        <v>7445</v>
      </c>
      <c r="J162" s="154">
        <f t="shared" si="11"/>
        <v>7288</v>
      </c>
      <c r="K162" s="154">
        <f t="shared" si="11"/>
        <v>7392</v>
      </c>
      <c r="L162" s="154">
        <f t="shared" si="11"/>
        <v>6929</v>
      </c>
      <c r="M162" s="154">
        <f t="shared" si="11"/>
        <v>7040</v>
      </c>
      <c r="N162" s="154">
        <f t="shared" si="11"/>
        <v>4968</v>
      </c>
      <c r="O162" s="154">
        <f t="shared" si="11"/>
        <v>3662</v>
      </c>
      <c r="P162" s="154">
        <f t="shared" si="11"/>
        <v>5077</v>
      </c>
      <c r="Q162" s="154">
        <f t="shared" si="11"/>
        <v>8085</v>
      </c>
      <c r="R162" s="154">
        <f t="shared" si="11"/>
        <v>11098</v>
      </c>
      <c r="S162" s="154">
        <f t="shared" si="11"/>
        <v>10627</v>
      </c>
      <c r="T162" s="154">
        <f t="shared" si="11"/>
        <v>16100</v>
      </c>
      <c r="U162" s="155">
        <f>SUM(U153:U157)+U159</f>
        <v>18266</v>
      </c>
      <c r="V162" s="34"/>
    </row>
    <row r="163" spans="1:21" s="100" customFormat="1" ht="11.25">
      <c r="A163" s="13" t="s">
        <v>300</v>
      </c>
      <c r="B163" s="135" t="s">
        <v>209</v>
      </c>
      <c r="C163" s="140" t="s">
        <v>287</v>
      </c>
      <c r="D163" s="140" t="s">
        <v>288</v>
      </c>
      <c r="E163" s="152">
        <v>0</v>
      </c>
      <c r="F163" s="152">
        <v>0</v>
      </c>
      <c r="G163" s="152">
        <v>0</v>
      </c>
      <c r="H163" s="152">
        <v>0</v>
      </c>
      <c r="I163" s="152">
        <v>0</v>
      </c>
      <c r="J163" s="152">
        <v>0</v>
      </c>
      <c r="K163" s="152">
        <v>0</v>
      </c>
      <c r="L163" s="152">
        <v>0</v>
      </c>
      <c r="M163" s="152">
        <v>0</v>
      </c>
      <c r="N163" s="152">
        <v>0</v>
      </c>
      <c r="O163" s="152">
        <v>0</v>
      </c>
      <c r="P163" s="152">
        <v>0</v>
      </c>
      <c r="Q163" s="152">
        <v>0</v>
      </c>
      <c r="R163" s="152">
        <v>0</v>
      </c>
      <c r="S163" s="152">
        <v>0</v>
      </c>
      <c r="T163" s="152">
        <v>0</v>
      </c>
      <c r="U163" s="153">
        <v>0</v>
      </c>
    </row>
    <row r="164" spans="1:21" s="100" customFormat="1" ht="11.25">
      <c r="A164" s="13"/>
      <c r="B164" s="135"/>
      <c r="C164" s="140" t="s">
        <v>286</v>
      </c>
      <c r="D164" s="140" t="s">
        <v>288</v>
      </c>
      <c r="E164" s="152">
        <v>0</v>
      </c>
      <c r="F164" s="152">
        <v>0</v>
      </c>
      <c r="G164" s="152">
        <v>0</v>
      </c>
      <c r="H164" s="152">
        <v>0</v>
      </c>
      <c r="I164" s="152">
        <v>0</v>
      </c>
      <c r="J164" s="152">
        <v>0</v>
      </c>
      <c r="K164" s="152">
        <v>0</v>
      </c>
      <c r="L164" s="152">
        <v>0</v>
      </c>
      <c r="M164" s="152">
        <v>0</v>
      </c>
      <c r="N164" s="152">
        <v>0</v>
      </c>
      <c r="O164" s="152">
        <v>0</v>
      </c>
      <c r="P164" s="152">
        <v>0</v>
      </c>
      <c r="Q164" s="152">
        <v>0</v>
      </c>
      <c r="R164" s="152">
        <v>0</v>
      </c>
      <c r="S164" s="152">
        <v>0</v>
      </c>
      <c r="T164" s="152">
        <v>0</v>
      </c>
      <c r="U164" s="153">
        <v>0</v>
      </c>
    </row>
    <row r="165" spans="2:21" ht="11.25">
      <c r="B165" s="135"/>
      <c r="C165" s="140" t="s">
        <v>289</v>
      </c>
      <c r="D165" s="140" t="s">
        <v>288</v>
      </c>
      <c r="E165" s="152">
        <v>0</v>
      </c>
      <c r="F165" s="152">
        <v>0</v>
      </c>
      <c r="G165" s="152">
        <v>0</v>
      </c>
      <c r="H165" s="152">
        <v>0</v>
      </c>
      <c r="I165" s="152">
        <v>0</v>
      </c>
      <c r="J165" s="152">
        <v>0</v>
      </c>
      <c r="K165" s="152">
        <v>0</v>
      </c>
      <c r="L165" s="152">
        <v>0</v>
      </c>
      <c r="M165" s="152">
        <v>0</v>
      </c>
      <c r="N165" s="152">
        <v>0</v>
      </c>
      <c r="O165" s="152">
        <v>0</v>
      </c>
      <c r="P165" s="152">
        <v>0</v>
      </c>
      <c r="Q165" s="152">
        <v>0</v>
      </c>
      <c r="R165" s="152">
        <v>0</v>
      </c>
      <c r="S165" s="152">
        <v>0</v>
      </c>
      <c r="T165" s="152">
        <v>0</v>
      </c>
      <c r="U165" s="153">
        <v>0</v>
      </c>
    </row>
    <row r="166" spans="2:21" ht="11.25">
      <c r="B166" s="135"/>
      <c r="C166" s="140" t="s">
        <v>290</v>
      </c>
      <c r="D166" s="140" t="s">
        <v>288</v>
      </c>
      <c r="E166" s="152">
        <v>21400</v>
      </c>
      <c r="F166" s="152">
        <v>19910</v>
      </c>
      <c r="G166" s="152">
        <v>24600</v>
      </c>
      <c r="H166" s="152">
        <v>25700</v>
      </c>
      <c r="I166" s="152">
        <v>27440</v>
      </c>
      <c r="J166" s="152">
        <v>28430</v>
      </c>
      <c r="K166" s="152">
        <v>28430</v>
      </c>
      <c r="L166" s="152">
        <v>28980</v>
      </c>
      <c r="M166" s="152">
        <v>30352</v>
      </c>
      <c r="N166" s="152">
        <v>30958</v>
      </c>
      <c r="O166" s="152">
        <v>31289</v>
      </c>
      <c r="P166" s="152">
        <v>31633</v>
      </c>
      <c r="Q166" s="152">
        <v>33346</v>
      </c>
      <c r="R166" s="152">
        <v>27907</v>
      </c>
      <c r="S166" s="152">
        <v>31802</v>
      </c>
      <c r="T166" s="152">
        <v>29936</v>
      </c>
      <c r="U166" s="153">
        <v>31383</v>
      </c>
    </row>
    <row r="167" spans="2:21" ht="11.25">
      <c r="B167" s="135"/>
      <c r="C167" s="140" t="s">
        <v>291</v>
      </c>
      <c r="D167" s="140" t="s">
        <v>288</v>
      </c>
      <c r="E167" s="152">
        <v>0</v>
      </c>
      <c r="F167" s="152">
        <v>0</v>
      </c>
      <c r="G167" s="152">
        <v>0</v>
      </c>
      <c r="H167" s="152">
        <v>0</v>
      </c>
      <c r="I167" s="152">
        <v>0</v>
      </c>
      <c r="J167" s="152">
        <v>0</v>
      </c>
      <c r="K167" s="152">
        <v>0</v>
      </c>
      <c r="L167" s="152">
        <v>0</v>
      </c>
      <c r="M167" s="152">
        <v>0</v>
      </c>
      <c r="N167" s="152">
        <v>0</v>
      </c>
      <c r="O167" s="152">
        <v>0</v>
      </c>
      <c r="P167" s="152">
        <v>0</v>
      </c>
      <c r="Q167" s="152">
        <v>0</v>
      </c>
      <c r="R167" s="152">
        <v>0</v>
      </c>
      <c r="S167" s="152">
        <v>0</v>
      </c>
      <c r="T167" s="152">
        <v>0</v>
      </c>
      <c r="U167" s="153">
        <v>0</v>
      </c>
    </row>
    <row r="168" spans="2:21" ht="11.25">
      <c r="B168" s="135"/>
      <c r="C168" s="140" t="s">
        <v>161</v>
      </c>
      <c r="D168" s="140" t="s">
        <v>288</v>
      </c>
      <c r="E168" s="152">
        <v>0</v>
      </c>
      <c r="F168" s="152">
        <v>0</v>
      </c>
      <c r="G168" s="152">
        <v>0</v>
      </c>
      <c r="H168" s="152">
        <v>0</v>
      </c>
      <c r="I168" s="152">
        <v>0</v>
      </c>
      <c r="J168" s="152">
        <v>0</v>
      </c>
      <c r="K168" s="152">
        <v>0</v>
      </c>
      <c r="L168" s="152">
        <v>0</v>
      </c>
      <c r="M168" s="152">
        <v>0</v>
      </c>
      <c r="N168" s="152">
        <v>0</v>
      </c>
      <c r="O168" s="152">
        <v>0</v>
      </c>
      <c r="P168" s="152">
        <v>0</v>
      </c>
      <c r="Q168" s="152">
        <v>0</v>
      </c>
      <c r="R168" s="152">
        <v>0</v>
      </c>
      <c r="S168" s="152">
        <v>0</v>
      </c>
      <c r="T168" s="152">
        <v>0</v>
      </c>
      <c r="U168" s="153">
        <v>0</v>
      </c>
    </row>
    <row r="169" spans="2:21" ht="11.25">
      <c r="B169" s="135"/>
      <c r="C169" s="140" t="s">
        <v>198</v>
      </c>
      <c r="D169" s="140" t="s">
        <v>288</v>
      </c>
      <c r="E169" s="152">
        <v>2600</v>
      </c>
      <c r="F169" s="152">
        <v>900</v>
      </c>
      <c r="G169" s="152">
        <v>700</v>
      </c>
      <c r="H169" s="152">
        <v>600</v>
      </c>
      <c r="I169" s="152">
        <v>560</v>
      </c>
      <c r="J169" s="152">
        <v>570</v>
      </c>
      <c r="K169" s="152">
        <v>570</v>
      </c>
      <c r="L169" s="152">
        <v>581</v>
      </c>
      <c r="M169" s="152">
        <v>593</v>
      </c>
      <c r="N169" s="152">
        <v>605</v>
      </c>
      <c r="O169" s="152">
        <v>611</v>
      </c>
      <c r="P169" s="152">
        <v>618</v>
      </c>
      <c r="Q169" s="152">
        <v>517</v>
      </c>
      <c r="R169" s="152">
        <v>433</v>
      </c>
      <c r="S169" s="152">
        <v>493</v>
      </c>
      <c r="T169" s="152">
        <v>464</v>
      </c>
      <c r="U169" s="153">
        <v>486</v>
      </c>
    </row>
    <row r="170" spans="2:21" ht="11.25">
      <c r="B170" s="135"/>
      <c r="C170" s="140" t="s">
        <v>199</v>
      </c>
      <c r="D170" s="140" t="s">
        <v>288</v>
      </c>
      <c r="E170" s="152">
        <v>0</v>
      </c>
      <c r="F170" s="152">
        <v>0</v>
      </c>
      <c r="G170" s="152">
        <v>0</v>
      </c>
      <c r="H170" s="152">
        <v>0</v>
      </c>
      <c r="I170" s="152">
        <v>0</v>
      </c>
      <c r="J170" s="152">
        <v>0</v>
      </c>
      <c r="K170" s="152">
        <v>0</v>
      </c>
      <c r="L170" s="152">
        <v>0</v>
      </c>
      <c r="M170" s="152">
        <v>0</v>
      </c>
      <c r="N170" s="152">
        <v>0</v>
      </c>
      <c r="O170" s="152">
        <v>0</v>
      </c>
      <c r="P170" s="152">
        <v>0</v>
      </c>
      <c r="Q170" s="152">
        <v>0</v>
      </c>
      <c r="R170" s="152">
        <v>0</v>
      </c>
      <c r="S170" s="152">
        <v>0</v>
      </c>
      <c r="T170" s="152">
        <v>0</v>
      </c>
      <c r="U170" s="153">
        <v>0</v>
      </c>
    </row>
    <row r="171" spans="2:21" ht="11.25">
      <c r="B171" s="135"/>
      <c r="C171" s="140" t="s">
        <v>292</v>
      </c>
      <c r="D171" s="140" t="s">
        <v>288</v>
      </c>
      <c r="E171" s="152">
        <v>0</v>
      </c>
      <c r="F171" s="152">
        <v>0</v>
      </c>
      <c r="G171" s="152">
        <v>0</v>
      </c>
      <c r="H171" s="152">
        <v>0</v>
      </c>
      <c r="I171" s="152">
        <v>0</v>
      </c>
      <c r="J171" s="152">
        <v>0</v>
      </c>
      <c r="K171" s="152">
        <v>0</v>
      </c>
      <c r="L171" s="152">
        <v>0</v>
      </c>
      <c r="M171" s="152">
        <v>0</v>
      </c>
      <c r="N171" s="152">
        <v>0</v>
      </c>
      <c r="O171" s="152">
        <v>0</v>
      </c>
      <c r="P171" s="152">
        <v>0</v>
      </c>
      <c r="Q171" s="152">
        <v>0</v>
      </c>
      <c r="R171" s="152">
        <v>0</v>
      </c>
      <c r="S171" s="152">
        <v>0</v>
      </c>
      <c r="T171" s="152">
        <v>0</v>
      </c>
      <c r="U171" s="153">
        <v>0</v>
      </c>
    </row>
    <row r="172" spans="2:21" ht="11.25">
      <c r="B172" s="135"/>
      <c r="C172" s="140" t="s">
        <v>293</v>
      </c>
      <c r="D172" s="140" t="s">
        <v>288</v>
      </c>
      <c r="E172" s="152">
        <v>0</v>
      </c>
      <c r="F172" s="152">
        <v>0</v>
      </c>
      <c r="G172" s="152">
        <v>0</v>
      </c>
      <c r="H172" s="152">
        <v>0</v>
      </c>
      <c r="I172" s="152">
        <v>0</v>
      </c>
      <c r="J172" s="152">
        <v>0</v>
      </c>
      <c r="K172" s="152">
        <v>0</v>
      </c>
      <c r="L172" s="152">
        <v>0</v>
      </c>
      <c r="M172" s="152">
        <v>0</v>
      </c>
      <c r="N172" s="152">
        <v>0</v>
      </c>
      <c r="O172" s="152">
        <v>0</v>
      </c>
      <c r="P172" s="152">
        <v>0</v>
      </c>
      <c r="Q172" s="152">
        <v>0</v>
      </c>
      <c r="R172" s="152">
        <v>0</v>
      </c>
      <c r="S172" s="152">
        <v>0</v>
      </c>
      <c r="T172" s="152">
        <v>0</v>
      </c>
      <c r="U172" s="153">
        <v>0</v>
      </c>
    </row>
    <row r="173" spans="2:21" ht="11.25">
      <c r="B173" s="135"/>
      <c r="C173" s="140" t="s">
        <v>294</v>
      </c>
      <c r="D173" s="140" t="s">
        <v>288</v>
      </c>
      <c r="E173" s="152">
        <v>0</v>
      </c>
      <c r="F173" s="152">
        <v>0</v>
      </c>
      <c r="G173" s="152">
        <v>0</v>
      </c>
      <c r="H173" s="152">
        <v>0</v>
      </c>
      <c r="I173" s="152">
        <v>0</v>
      </c>
      <c r="J173" s="152">
        <v>0</v>
      </c>
      <c r="K173" s="152">
        <v>0</v>
      </c>
      <c r="L173" s="152">
        <v>0</v>
      </c>
      <c r="M173" s="152">
        <v>0</v>
      </c>
      <c r="N173" s="152">
        <v>0</v>
      </c>
      <c r="O173" s="152">
        <v>0</v>
      </c>
      <c r="P173" s="152">
        <v>0</v>
      </c>
      <c r="Q173" s="152">
        <v>0</v>
      </c>
      <c r="R173" s="152">
        <v>0</v>
      </c>
      <c r="S173" s="152">
        <v>0</v>
      </c>
      <c r="T173" s="152">
        <v>0</v>
      </c>
      <c r="U173" s="153">
        <v>0</v>
      </c>
    </row>
    <row r="174" spans="2:21" ht="11.25">
      <c r="B174" s="135"/>
      <c r="C174" s="140" t="s">
        <v>203</v>
      </c>
      <c r="D174" s="140" t="s">
        <v>288</v>
      </c>
      <c r="E174" s="152">
        <v>0</v>
      </c>
      <c r="F174" s="152">
        <v>0</v>
      </c>
      <c r="G174" s="152">
        <v>0</v>
      </c>
      <c r="H174" s="152">
        <v>0</v>
      </c>
      <c r="I174" s="152">
        <v>0</v>
      </c>
      <c r="J174" s="152">
        <v>0</v>
      </c>
      <c r="K174" s="152">
        <v>0</v>
      </c>
      <c r="L174" s="152">
        <v>0</v>
      </c>
      <c r="M174" s="152">
        <v>0</v>
      </c>
      <c r="N174" s="152">
        <v>0</v>
      </c>
      <c r="O174" s="152">
        <v>0</v>
      </c>
      <c r="P174" s="152">
        <v>0</v>
      </c>
      <c r="Q174" s="152">
        <v>0</v>
      </c>
      <c r="R174" s="152">
        <v>0</v>
      </c>
      <c r="S174" s="152">
        <v>0</v>
      </c>
      <c r="T174" s="152">
        <v>0</v>
      </c>
      <c r="U174" s="153">
        <v>0</v>
      </c>
    </row>
    <row r="175" spans="2:21" ht="11.25">
      <c r="B175" s="135"/>
      <c r="C175" s="140" t="s">
        <v>204</v>
      </c>
      <c r="D175" s="140" t="s">
        <v>288</v>
      </c>
      <c r="E175" s="152">
        <v>0</v>
      </c>
      <c r="F175" s="152">
        <v>0</v>
      </c>
      <c r="G175" s="152">
        <v>0</v>
      </c>
      <c r="H175" s="152">
        <v>0</v>
      </c>
      <c r="I175" s="152">
        <v>0</v>
      </c>
      <c r="J175" s="152">
        <v>0</v>
      </c>
      <c r="K175" s="152">
        <v>0</v>
      </c>
      <c r="L175" s="152">
        <v>0</v>
      </c>
      <c r="M175" s="152">
        <v>0</v>
      </c>
      <c r="N175" s="152">
        <v>0</v>
      </c>
      <c r="O175" s="152">
        <v>0</v>
      </c>
      <c r="P175" s="152">
        <v>0</v>
      </c>
      <c r="Q175" s="152">
        <v>0</v>
      </c>
      <c r="R175" s="152">
        <v>0</v>
      </c>
      <c r="S175" s="152">
        <v>0</v>
      </c>
      <c r="T175" s="152">
        <v>0</v>
      </c>
      <c r="U175" s="153">
        <v>0</v>
      </c>
    </row>
    <row r="176" spans="2:21" ht="11.25">
      <c r="B176" s="135"/>
      <c r="C176" s="140" t="s">
        <v>172</v>
      </c>
      <c r="D176" s="140" t="s">
        <v>288</v>
      </c>
      <c r="E176" s="152">
        <v>24000</v>
      </c>
      <c r="F176" s="152">
        <v>20810</v>
      </c>
      <c r="G176" s="152">
        <v>25300</v>
      </c>
      <c r="H176" s="152">
        <v>26300</v>
      </c>
      <c r="I176" s="152">
        <v>28000</v>
      </c>
      <c r="J176" s="152">
        <v>29000</v>
      </c>
      <c r="K176" s="152">
        <v>29000</v>
      </c>
      <c r="L176" s="152">
        <v>29561</v>
      </c>
      <c r="M176" s="152">
        <v>30945</v>
      </c>
      <c r="N176" s="152">
        <v>31563</v>
      </c>
      <c r="O176" s="152">
        <v>31900</v>
      </c>
      <c r="P176" s="152">
        <v>32251</v>
      </c>
      <c r="Q176" s="152">
        <v>33863</v>
      </c>
      <c r="R176" s="152">
        <v>28340</v>
      </c>
      <c r="S176" s="152">
        <v>32295</v>
      </c>
      <c r="T176" s="152">
        <v>30400</v>
      </c>
      <c r="U176" s="153">
        <v>31869</v>
      </c>
    </row>
    <row r="177" spans="1:21" ht="11.25">
      <c r="A177" s="100"/>
      <c r="B177" s="141"/>
      <c r="C177" s="142" t="s">
        <v>225</v>
      </c>
      <c r="D177" s="142"/>
      <c r="E177" s="154">
        <f>E165+E166</f>
        <v>21400</v>
      </c>
      <c r="F177" s="154">
        <f aca="true" t="shared" si="12" ref="F177:T177">F165+F166</f>
        <v>19910</v>
      </c>
      <c r="G177" s="154">
        <f t="shared" si="12"/>
        <v>24600</v>
      </c>
      <c r="H177" s="154">
        <f t="shared" si="12"/>
        <v>25700</v>
      </c>
      <c r="I177" s="154">
        <f t="shared" si="12"/>
        <v>27440</v>
      </c>
      <c r="J177" s="154">
        <f t="shared" si="12"/>
        <v>28430</v>
      </c>
      <c r="K177" s="154">
        <f t="shared" si="12"/>
        <v>28430</v>
      </c>
      <c r="L177" s="154">
        <f t="shared" si="12"/>
        <v>28980</v>
      </c>
      <c r="M177" s="154">
        <f t="shared" si="12"/>
        <v>30352</v>
      </c>
      <c r="N177" s="154">
        <f t="shared" si="12"/>
        <v>30958</v>
      </c>
      <c r="O177" s="154">
        <f t="shared" si="12"/>
        <v>31289</v>
      </c>
      <c r="P177" s="154">
        <f t="shared" si="12"/>
        <v>31633</v>
      </c>
      <c r="Q177" s="154">
        <f t="shared" si="12"/>
        <v>33346</v>
      </c>
      <c r="R177" s="154">
        <f t="shared" si="12"/>
        <v>27907</v>
      </c>
      <c r="S177" s="154">
        <f t="shared" si="12"/>
        <v>31802</v>
      </c>
      <c r="T177" s="154">
        <f t="shared" si="12"/>
        <v>29936</v>
      </c>
      <c r="U177" s="155">
        <f>U165+U166</f>
        <v>31383</v>
      </c>
    </row>
    <row r="178" spans="2:21" s="100" customFormat="1" ht="11.25">
      <c r="B178" s="141"/>
      <c r="C178" s="142" t="s">
        <v>162</v>
      </c>
      <c r="D178" s="142"/>
      <c r="E178" s="154">
        <f>E169+E170+E171+E172+E173+E175</f>
        <v>2600</v>
      </c>
      <c r="F178" s="154">
        <f aca="true" t="shared" si="13" ref="F178:T178">F169+F170+F171+F172+F173+F175</f>
        <v>900</v>
      </c>
      <c r="G178" s="154">
        <f t="shared" si="13"/>
        <v>700</v>
      </c>
      <c r="H178" s="154">
        <f t="shared" si="13"/>
        <v>600</v>
      </c>
      <c r="I178" s="154">
        <f t="shared" si="13"/>
        <v>560</v>
      </c>
      <c r="J178" s="154">
        <f t="shared" si="13"/>
        <v>570</v>
      </c>
      <c r="K178" s="154">
        <f t="shared" si="13"/>
        <v>570</v>
      </c>
      <c r="L178" s="154">
        <f t="shared" si="13"/>
        <v>581</v>
      </c>
      <c r="M178" s="154">
        <f t="shared" si="13"/>
        <v>593</v>
      </c>
      <c r="N178" s="154">
        <f t="shared" si="13"/>
        <v>605</v>
      </c>
      <c r="O178" s="154">
        <f t="shared" si="13"/>
        <v>611</v>
      </c>
      <c r="P178" s="154">
        <f t="shared" si="13"/>
        <v>618</v>
      </c>
      <c r="Q178" s="154">
        <f t="shared" si="13"/>
        <v>517</v>
      </c>
      <c r="R178" s="154">
        <f t="shared" si="13"/>
        <v>433</v>
      </c>
      <c r="S178" s="154">
        <f t="shared" si="13"/>
        <v>493</v>
      </c>
      <c r="T178" s="154">
        <f t="shared" si="13"/>
        <v>464</v>
      </c>
      <c r="U178" s="155">
        <f>U169+U170+U171+U172+U173+U175</f>
        <v>486</v>
      </c>
    </row>
    <row r="179" spans="1:21" s="100" customFormat="1" ht="11.25">
      <c r="A179" s="13" t="s">
        <v>301</v>
      </c>
      <c r="B179" s="135" t="s">
        <v>210</v>
      </c>
      <c r="C179" s="140" t="s">
        <v>287</v>
      </c>
      <c r="D179" s="140" t="s">
        <v>288</v>
      </c>
      <c r="E179" s="152">
        <v>10468</v>
      </c>
      <c r="F179" s="152">
        <v>11480</v>
      </c>
      <c r="G179" s="152">
        <v>14175</v>
      </c>
      <c r="H179" s="152">
        <v>16152</v>
      </c>
      <c r="I179" s="152">
        <v>17118</v>
      </c>
      <c r="J179" s="152">
        <v>19023</v>
      </c>
      <c r="K179" s="152">
        <v>22569</v>
      </c>
      <c r="L179" s="152">
        <v>24971</v>
      </c>
      <c r="M179" s="152">
        <v>26611</v>
      </c>
      <c r="N179" s="152">
        <v>26379</v>
      </c>
      <c r="O179" s="152">
        <v>29659</v>
      </c>
      <c r="P179" s="152">
        <v>32928</v>
      </c>
      <c r="Q179" s="152">
        <v>35090</v>
      </c>
      <c r="R179" s="152">
        <v>36215</v>
      </c>
      <c r="S179" s="152">
        <v>36558</v>
      </c>
      <c r="T179" s="152">
        <v>36285</v>
      </c>
      <c r="U179" s="153">
        <v>35898</v>
      </c>
    </row>
    <row r="180" spans="1:21" s="100" customFormat="1" ht="11.25">
      <c r="A180" s="13"/>
      <c r="B180" s="135"/>
      <c r="C180" s="140" t="s">
        <v>286</v>
      </c>
      <c r="D180" s="140" t="s">
        <v>288</v>
      </c>
      <c r="E180" s="152">
        <v>0</v>
      </c>
      <c r="F180" s="152">
        <v>0</v>
      </c>
      <c r="G180" s="152">
        <v>0</v>
      </c>
      <c r="H180" s="152">
        <v>0</v>
      </c>
      <c r="I180" s="152">
        <v>0</v>
      </c>
      <c r="J180" s="152">
        <v>0</v>
      </c>
      <c r="K180" s="152">
        <v>0</v>
      </c>
      <c r="L180" s="152">
        <v>0</v>
      </c>
      <c r="M180" s="152">
        <v>0</v>
      </c>
      <c r="N180" s="152">
        <v>0</v>
      </c>
      <c r="O180" s="152">
        <v>0</v>
      </c>
      <c r="P180" s="152">
        <v>0</v>
      </c>
      <c r="Q180" s="152">
        <v>0</v>
      </c>
      <c r="R180" s="152">
        <v>0</v>
      </c>
      <c r="S180" s="152">
        <v>0</v>
      </c>
      <c r="T180" s="152">
        <v>0</v>
      </c>
      <c r="U180" s="153">
        <v>0</v>
      </c>
    </row>
    <row r="181" spans="2:21" ht="11.25">
      <c r="B181" s="135"/>
      <c r="C181" s="140" t="s">
        <v>289</v>
      </c>
      <c r="D181" s="140" t="s">
        <v>288</v>
      </c>
      <c r="E181" s="152">
        <v>0</v>
      </c>
      <c r="F181" s="152">
        <v>0</v>
      </c>
      <c r="G181" s="152">
        <v>0</v>
      </c>
      <c r="H181" s="152">
        <v>0</v>
      </c>
      <c r="I181" s="152">
        <v>0</v>
      </c>
      <c r="J181" s="152">
        <v>0</v>
      </c>
      <c r="K181" s="152">
        <v>0</v>
      </c>
      <c r="L181" s="152">
        <v>0</v>
      </c>
      <c r="M181" s="152">
        <v>0</v>
      </c>
      <c r="N181" s="152">
        <v>0</v>
      </c>
      <c r="O181" s="152">
        <v>0</v>
      </c>
      <c r="P181" s="152">
        <v>0</v>
      </c>
      <c r="Q181" s="152">
        <v>0</v>
      </c>
      <c r="R181" s="152">
        <v>0</v>
      </c>
      <c r="S181" s="152">
        <v>0</v>
      </c>
      <c r="T181" s="152">
        <v>0</v>
      </c>
      <c r="U181" s="153">
        <v>0</v>
      </c>
    </row>
    <row r="182" spans="2:21" ht="11.25">
      <c r="B182" s="135"/>
      <c r="C182" s="140" t="s">
        <v>290</v>
      </c>
      <c r="D182" s="140" t="s">
        <v>288</v>
      </c>
      <c r="E182" s="152">
        <v>10427</v>
      </c>
      <c r="F182" s="152">
        <v>10028</v>
      </c>
      <c r="G182" s="152">
        <v>10482</v>
      </c>
      <c r="H182" s="152">
        <v>9822</v>
      </c>
      <c r="I182" s="152">
        <v>11175</v>
      </c>
      <c r="J182" s="152">
        <v>11362</v>
      </c>
      <c r="K182" s="152">
        <v>9945</v>
      </c>
      <c r="L182" s="152">
        <v>10082</v>
      </c>
      <c r="M182" s="152">
        <v>11312</v>
      </c>
      <c r="N182" s="152">
        <v>12784</v>
      </c>
      <c r="O182" s="152">
        <v>13265</v>
      </c>
      <c r="P182" s="152">
        <v>10876</v>
      </c>
      <c r="Q182" s="152">
        <v>10213</v>
      </c>
      <c r="R182" s="152">
        <v>10758</v>
      </c>
      <c r="S182" s="152">
        <v>7738</v>
      </c>
      <c r="T182" s="152">
        <v>7884</v>
      </c>
      <c r="U182" s="153">
        <v>6790</v>
      </c>
    </row>
    <row r="183" spans="2:21" ht="11.25">
      <c r="B183" s="135"/>
      <c r="C183" s="140" t="s">
        <v>291</v>
      </c>
      <c r="D183" s="140" t="s">
        <v>288</v>
      </c>
      <c r="E183" s="152">
        <v>0</v>
      </c>
      <c r="F183" s="152">
        <v>0</v>
      </c>
      <c r="G183" s="152">
        <v>0</v>
      </c>
      <c r="H183" s="152">
        <v>0</v>
      </c>
      <c r="I183" s="152">
        <v>0</v>
      </c>
      <c r="J183" s="152">
        <v>15</v>
      </c>
      <c r="K183" s="152">
        <v>19</v>
      </c>
      <c r="L183" s="152">
        <v>20</v>
      </c>
      <c r="M183" s="152">
        <v>16</v>
      </c>
      <c r="N183" s="152">
        <v>20</v>
      </c>
      <c r="O183" s="152">
        <v>13</v>
      </c>
      <c r="P183" s="152">
        <v>13</v>
      </c>
      <c r="Q183" s="152">
        <v>28</v>
      </c>
      <c r="R183" s="152">
        <v>25</v>
      </c>
      <c r="S183" s="152">
        <v>4146</v>
      </c>
      <c r="T183" s="152">
        <v>5625</v>
      </c>
      <c r="U183" s="153">
        <v>9084</v>
      </c>
    </row>
    <row r="184" spans="2:21" ht="11.25">
      <c r="B184" s="135"/>
      <c r="C184" s="140" t="s">
        <v>161</v>
      </c>
      <c r="D184" s="140" t="s">
        <v>288</v>
      </c>
      <c r="E184" s="152">
        <v>0</v>
      </c>
      <c r="F184" s="152">
        <v>0</v>
      </c>
      <c r="G184" s="152">
        <v>0</v>
      </c>
      <c r="H184" s="152">
        <v>0</v>
      </c>
      <c r="I184" s="152">
        <v>0</v>
      </c>
      <c r="J184" s="152">
        <v>0</v>
      </c>
      <c r="K184" s="152">
        <v>0</v>
      </c>
      <c r="L184" s="152">
        <v>0</v>
      </c>
      <c r="M184" s="152">
        <v>0</v>
      </c>
      <c r="N184" s="152">
        <v>0</v>
      </c>
      <c r="O184" s="152">
        <v>0</v>
      </c>
      <c r="P184" s="152">
        <v>0</v>
      </c>
      <c r="Q184" s="152">
        <v>0</v>
      </c>
      <c r="R184" s="152">
        <v>0</v>
      </c>
      <c r="S184" s="152">
        <v>0</v>
      </c>
      <c r="T184" s="152">
        <v>0</v>
      </c>
      <c r="U184" s="153">
        <v>0</v>
      </c>
    </row>
    <row r="185" spans="2:21" ht="11.25">
      <c r="B185" s="135"/>
      <c r="C185" s="140" t="s">
        <v>198</v>
      </c>
      <c r="D185" s="140" t="s">
        <v>288</v>
      </c>
      <c r="E185" s="152">
        <v>3</v>
      </c>
      <c r="F185" s="152">
        <v>6</v>
      </c>
      <c r="G185" s="152">
        <v>29</v>
      </c>
      <c r="H185" s="152">
        <v>26</v>
      </c>
      <c r="I185" s="152">
        <v>23</v>
      </c>
      <c r="J185" s="152">
        <v>25</v>
      </c>
      <c r="K185" s="152">
        <v>24</v>
      </c>
      <c r="L185" s="152">
        <v>25</v>
      </c>
      <c r="M185" s="152">
        <v>25</v>
      </c>
      <c r="N185" s="152">
        <v>33</v>
      </c>
      <c r="O185" s="152">
        <v>31</v>
      </c>
      <c r="P185" s="152">
        <v>10</v>
      </c>
      <c r="Q185" s="152">
        <v>21</v>
      </c>
      <c r="R185" s="152">
        <v>31</v>
      </c>
      <c r="S185" s="152">
        <v>28</v>
      </c>
      <c r="T185" s="152">
        <v>28</v>
      </c>
      <c r="U185" s="153">
        <v>28</v>
      </c>
    </row>
    <row r="186" spans="2:21" ht="11.25">
      <c r="B186" s="135"/>
      <c r="C186" s="140" t="s">
        <v>199</v>
      </c>
      <c r="D186" s="140" t="s">
        <v>288</v>
      </c>
      <c r="E186" s="152">
        <v>0</v>
      </c>
      <c r="F186" s="152">
        <v>0</v>
      </c>
      <c r="G186" s="152">
        <v>0</v>
      </c>
      <c r="H186" s="152">
        <v>0</v>
      </c>
      <c r="I186" s="152">
        <v>0</v>
      </c>
      <c r="J186" s="152">
        <v>0</v>
      </c>
      <c r="K186" s="152">
        <v>0</v>
      </c>
      <c r="L186" s="152">
        <v>0</v>
      </c>
      <c r="M186" s="152">
        <v>0</v>
      </c>
      <c r="N186" s="152">
        <v>0</v>
      </c>
      <c r="O186" s="152">
        <v>0</v>
      </c>
      <c r="P186" s="152">
        <v>0</v>
      </c>
      <c r="Q186" s="152">
        <v>0</v>
      </c>
      <c r="R186" s="152">
        <v>0</v>
      </c>
      <c r="S186" s="152">
        <v>0</v>
      </c>
      <c r="T186" s="152">
        <v>0</v>
      </c>
      <c r="U186" s="153">
        <v>0</v>
      </c>
    </row>
    <row r="187" spans="2:21" ht="11.25">
      <c r="B187" s="135"/>
      <c r="C187" s="140" t="s">
        <v>292</v>
      </c>
      <c r="D187" s="140" t="s">
        <v>288</v>
      </c>
      <c r="E187" s="152">
        <v>0</v>
      </c>
      <c r="F187" s="152">
        <v>0</v>
      </c>
      <c r="G187" s="152">
        <v>0</v>
      </c>
      <c r="H187" s="152">
        <v>0</v>
      </c>
      <c r="I187" s="152">
        <v>0</v>
      </c>
      <c r="J187" s="152">
        <v>0</v>
      </c>
      <c r="K187" s="152">
        <v>0</v>
      </c>
      <c r="L187" s="152">
        <v>0</v>
      </c>
      <c r="M187" s="152">
        <v>0</v>
      </c>
      <c r="N187" s="152">
        <v>0</v>
      </c>
      <c r="O187" s="152">
        <v>0</v>
      </c>
      <c r="P187" s="152">
        <v>10</v>
      </c>
      <c r="Q187" s="152">
        <v>11</v>
      </c>
      <c r="R187" s="152">
        <v>12</v>
      </c>
      <c r="S187" s="152">
        <v>11</v>
      </c>
      <c r="T187" s="152">
        <v>11</v>
      </c>
      <c r="U187" s="153">
        <v>11</v>
      </c>
    </row>
    <row r="188" spans="2:21" ht="11.25">
      <c r="B188" s="135"/>
      <c r="C188" s="140" t="s">
        <v>293</v>
      </c>
      <c r="D188" s="140" t="s">
        <v>288</v>
      </c>
      <c r="E188" s="152">
        <v>0</v>
      </c>
      <c r="F188" s="152">
        <v>0</v>
      </c>
      <c r="G188" s="152">
        <v>0</v>
      </c>
      <c r="H188" s="152">
        <v>0</v>
      </c>
      <c r="I188" s="152">
        <v>0</v>
      </c>
      <c r="J188" s="152">
        <v>0</v>
      </c>
      <c r="K188" s="152">
        <v>0</v>
      </c>
      <c r="L188" s="152">
        <v>0</v>
      </c>
      <c r="M188" s="152">
        <v>0</v>
      </c>
      <c r="N188" s="152">
        <v>0</v>
      </c>
      <c r="O188" s="152">
        <v>0</v>
      </c>
      <c r="P188" s="152">
        <v>0</v>
      </c>
      <c r="Q188" s="152">
        <v>0</v>
      </c>
      <c r="R188" s="152">
        <v>0</v>
      </c>
      <c r="S188" s="152">
        <v>0</v>
      </c>
      <c r="T188" s="152">
        <v>0</v>
      </c>
      <c r="U188" s="153">
        <v>0</v>
      </c>
    </row>
    <row r="189" spans="2:21" ht="11.25">
      <c r="B189" s="135"/>
      <c r="C189" s="140" t="s">
        <v>294</v>
      </c>
      <c r="D189" s="140" t="s">
        <v>288</v>
      </c>
      <c r="E189" s="152">
        <v>0</v>
      </c>
      <c r="F189" s="152">
        <v>0</v>
      </c>
      <c r="G189" s="152">
        <v>0</v>
      </c>
      <c r="H189" s="152">
        <v>0</v>
      </c>
      <c r="I189" s="152">
        <v>0</v>
      </c>
      <c r="J189" s="152">
        <v>0</v>
      </c>
      <c r="K189" s="152">
        <v>0</v>
      </c>
      <c r="L189" s="152">
        <v>0</v>
      </c>
      <c r="M189" s="152">
        <v>0</v>
      </c>
      <c r="N189" s="152">
        <v>0</v>
      </c>
      <c r="O189" s="152">
        <v>0</v>
      </c>
      <c r="P189" s="152">
        <v>0</v>
      </c>
      <c r="Q189" s="152">
        <v>0</v>
      </c>
      <c r="R189" s="152">
        <v>0</v>
      </c>
      <c r="S189" s="152">
        <v>0</v>
      </c>
      <c r="T189" s="152">
        <v>0</v>
      </c>
      <c r="U189" s="153">
        <v>0</v>
      </c>
    </row>
    <row r="190" spans="2:21" ht="11.25">
      <c r="B190" s="135"/>
      <c r="C190" s="140" t="s">
        <v>203</v>
      </c>
      <c r="D190" s="140" t="s">
        <v>288</v>
      </c>
      <c r="E190" s="152">
        <v>0</v>
      </c>
      <c r="F190" s="152">
        <v>0</v>
      </c>
      <c r="G190" s="152">
        <v>0</v>
      </c>
      <c r="H190" s="152">
        <v>0</v>
      </c>
      <c r="I190" s="152">
        <v>0</v>
      </c>
      <c r="J190" s="152">
        <v>0</v>
      </c>
      <c r="K190" s="152">
        <v>0</v>
      </c>
      <c r="L190" s="152">
        <v>0</v>
      </c>
      <c r="M190" s="152">
        <v>0</v>
      </c>
      <c r="N190" s="152">
        <v>0</v>
      </c>
      <c r="O190" s="152">
        <v>0</v>
      </c>
      <c r="P190" s="152">
        <v>0</v>
      </c>
      <c r="Q190" s="152">
        <v>0</v>
      </c>
      <c r="R190" s="152">
        <v>0</v>
      </c>
      <c r="S190" s="152">
        <v>0</v>
      </c>
      <c r="T190" s="152">
        <v>0</v>
      </c>
      <c r="U190" s="153">
        <v>0</v>
      </c>
    </row>
    <row r="191" spans="2:21" ht="11.25">
      <c r="B191" s="135"/>
      <c r="C191" s="140" t="s">
        <v>204</v>
      </c>
      <c r="D191" s="140" t="s">
        <v>288</v>
      </c>
      <c r="E191" s="152">
        <v>0</v>
      </c>
      <c r="F191" s="152">
        <v>0</v>
      </c>
      <c r="G191" s="152">
        <v>0</v>
      </c>
      <c r="H191" s="152">
        <v>0</v>
      </c>
      <c r="I191" s="152">
        <v>0</v>
      </c>
      <c r="J191" s="152">
        <v>0</v>
      </c>
      <c r="K191" s="152">
        <v>0</v>
      </c>
      <c r="L191" s="152">
        <v>0</v>
      </c>
      <c r="M191" s="152">
        <v>0</v>
      </c>
      <c r="N191" s="152">
        <v>0</v>
      </c>
      <c r="O191" s="152">
        <v>0</v>
      </c>
      <c r="P191" s="152">
        <v>0</v>
      </c>
      <c r="Q191" s="152">
        <v>0</v>
      </c>
      <c r="R191" s="152">
        <v>0</v>
      </c>
      <c r="S191" s="152">
        <v>0</v>
      </c>
      <c r="T191" s="152">
        <v>0</v>
      </c>
      <c r="U191" s="153">
        <v>0</v>
      </c>
    </row>
    <row r="192" spans="2:21" ht="11.25">
      <c r="B192" s="135"/>
      <c r="C192" s="140" t="s">
        <v>172</v>
      </c>
      <c r="D192" s="140" t="s">
        <v>288</v>
      </c>
      <c r="E192" s="152">
        <v>20898</v>
      </c>
      <c r="F192" s="152">
        <v>21514</v>
      </c>
      <c r="G192" s="152">
        <v>24686</v>
      </c>
      <c r="H192" s="152">
        <v>26000</v>
      </c>
      <c r="I192" s="152">
        <v>28316</v>
      </c>
      <c r="J192" s="152">
        <v>30425</v>
      </c>
      <c r="K192" s="152">
        <v>32557</v>
      </c>
      <c r="L192" s="152">
        <v>35098</v>
      </c>
      <c r="M192" s="152">
        <v>37964</v>
      </c>
      <c r="N192" s="152">
        <v>39216</v>
      </c>
      <c r="O192" s="152">
        <v>42968</v>
      </c>
      <c r="P192" s="152">
        <v>43837</v>
      </c>
      <c r="Q192" s="152">
        <v>45363</v>
      </c>
      <c r="R192" s="152">
        <v>47041</v>
      </c>
      <c r="S192" s="152">
        <v>48481</v>
      </c>
      <c r="T192" s="152">
        <v>49833</v>
      </c>
      <c r="U192" s="153">
        <v>51811</v>
      </c>
    </row>
    <row r="193" spans="1:21" ht="11.25">
      <c r="A193" s="100"/>
      <c r="B193" s="141"/>
      <c r="C193" s="142" t="s">
        <v>225</v>
      </c>
      <c r="D193" s="142"/>
      <c r="E193" s="154">
        <f>E181+E182</f>
        <v>10427</v>
      </c>
      <c r="F193" s="154">
        <f aca="true" t="shared" si="14" ref="F193:T193">F181+F182</f>
        <v>10028</v>
      </c>
      <c r="G193" s="154">
        <f t="shared" si="14"/>
        <v>10482</v>
      </c>
      <c r="H193" s="154">
        <f t="shared" si="14"/>
        <v>9822</v>
      </c>
      <c r="I193" s="154">
        <f t="shared" si="14"/>
        <v>11175</v>
      </c>
      <c r="J193" s="154">
        <f t="shared" si="14"/>
        <v>11362</v>
      </c>
      <c r="K193" s="154">
        <f t="shared" si="14"/>
        <v>9945</v>
      </c>
      <c r="L193" s="154">
        <f t="shared" si="14"/>
        <v>10082</v>
      </c>
      <c r="M193" s="154">
        <f t="shared" si="14"/>
        <v>11312</v>
      </c>
      <c r="N193" s="154">
        <f t="shared" si="14"/>
        <v>12784</v>
      </c>
      <c r="O193" s="154">
        <f t="shared" si="14"/>
        <v>13265</v>
      </c>
      <c r="P193" s="154">
        <f t="shared" si="14"/>
        <v>10876</v>
      </c>
      <c r="Q193" s="154">
        <f t="shared" si="14"/>
        <v>10213</v>
      </c>
      <c r="R193" s="154">
        <f t="shared" si="14"/>
        <v>10758</v>
      </c>
      <c r="S193" s="154">
        <f t="shared" si="14"/>
        <v>7738</v>
      </c>
      <c r="T193" s="154">
        <f t="shared" si="14"/>
        <v>7884</v>
      </c>
      <c r="U193" s="155">
        <f>U181+U182</f>
        <v>6790</v>
      </c>
    </row>
    <row r="194" spans="2:21" s="100" customFormat="1" ht="11.25">
      <c r="B194" s="141"/>
      <c r="C194" s="142" t="s">
        <v>162</v>
      </c>
      <c r="D194" s="142"/>
      <c r="E194" s="154">
        <f>E185+E186+E187+E188+E189+E191</f>
        <v>3</v>
      </c>
      <c r="F194" s="154">
        <f aca="true" t="shared" si="15" ref="F194:T194">F185+F186+F187+F188+F189+F191</f>
        <v>6</v>
      </c>
      <c r="G194" s="154">
        <f t="shared" si="15"/>
        <v>29</v>
      </c>
      <c r="H194" s="154">
        <f t="shared" si="15"/>
        <v>26</v>
      </c>
      <c r="I194" s="154">
        <f t="shared" si="15"/>
        <v>23</v>
      </c>
      <c r="J194" s="154">
        <f t="shared" si="15"/>
        <v>25</v>
      </c>
      <c r="K194" s="154">
        <f t="shared" si="15"/>
        <v>24</v>
      </c>
      <c r="L194" s="154">
        <f t="shared" si="15"/>
        <v>25</v>
      </c>
      <c r="M194" s="154">
        <f t="shared" si="15"/>
        <v>25</v>
      </c>
      <c r="N194" s="154">
        <f t="shared" si="15"/>
        <v>33</v>
      </c>
      <c r="O194" s="154">
        <f t="shared" si="15"/>
        <v>31</v>
      </c>
      <c r="P194" s="154">
        <f t="shared" si="15"/>
        <v>20</v>
      </c>
      <c r="Q194" s="154">
        <f t="shared" si="15"/>
        <v>32</v>
      </c>
      <c r="R194" s="154">
        <f t="shared" si="15"/>
        <v>43</v>
      </c>
      <c r="S194" s="154">
        <f t="shared" si="15"/>
        <v>39</v>
      </c>
      <c r="T194" s="154">
        <f t="shared" si="15"/>
        <v>39</v>
      </c>
      <c r="U194" s="155">
        <f>U185+U186+U187+U188+U189+U191</f>
        <v>39</v>
      </c>
    </row>
    <row r="195" spans="1:21" s="100" customFormat="1" ht="11.25">
      <c r="A195" s="13" t="s">
        <v>302</v>
      </c>
      <c r="B195" s="135" t="s">
        <v>211</v>
      </c>
      <c r="C195" s="140" t="s">
        <v>287</v>
      </c>
      <c r="D195" s="140" t="s">
        <v>288</v>
      </c>
      <c r="E195" s="152">
        <v>0</v>
      </c>
      <c r="F195" s="152">
        <v>0</v>
      </c>
      <c r="G195" s="152">
        <v>0</v>
      </c>
      <c r="H195" s="152">
        <v>0</v>
      </c>
      <c r="I195" s="152">
        <v>0</v>
      </c>
      <c r="J195" s="152">
        <v>0</v>
      </c>
      <c r="K195" s="152">
        <v>0</v>
      </c>
      <c r="L195" s="152">
        <v>0</v>
      </c>
      <c r="M195" s="152">
        <v>0</v>
      </c>
      <c r="N195" s="152">
        <v>0</v>
      </c>
      <c r="O195" s="152">
        <v>0</v>
      </c>
      <c r="P195" s="152">
        <v>0</v>
      </c>
      <c r="Q195" s="152">
        <v>0</v>
      </c>
      <c r="R195" s="152">
        <v>0</v>
      </c>
      <c r="S195" s="152">
        <v>0</v>
      </c>
      <c r="T195" s="152">
        <v>0</v>
      </c>
      <c r="U195" s="153">
        <v>0</v>
      </c>
    </row>
    <row r="196" spans="1:21" s="100" customFormat="1" ht="11.25">
      <c r="A196" s="13"/>
      <c r="B196" s="135"/>
      <c r="C196" s="140" t="s">
        <v>286</v>
      </c>
      <c r="D196" s="140" t="s">
        <v>288</v>
      </c>
      <c r="E196" s="152">
        <v>0</v>
      </c>
      <c r="F196" s="152">
        <v>0</v>
      </c>
      <c r="G196" s="152">
        <v>0</v>
      </c>
      <c r="H196" s="152">
        <v>0</v>
      </c>
      <c r="I196" s="152">
        <v>0</v>
      </c>
      <c r="J196" s="152">
        <v>0</v>
      </c>
      <c r="K196" s="152">
        <v>0</v>
      </c>
      <c r="L196" s="152">
        <v>0</v>
      </c>
      <c r="M196" s="152">
        <v>0</v>
      </c>
      <c r="N196" s="152">
        <v>0</v>
      </c>
      <c r="O196" s="152">
        <v>0</v>
      </c>
      <c r="P196" s="152">
        <v>0</v>
      </c>
      <c r="Q196" s="152">
        <v>0</v>
      </c>
      <c r="R196" s="152">
        <v>0</v>
      </c>
      <c r="S196" s="152">
        <v>0</v>
      </c>
      <c r="T196" s="152">
        <v>0</v>
      </c>
      <c r="U196" s="153">
        <v>0</v>
      </c>
    </row>
    <row r="197" spans="2:21" ht="11.25">
      <c r="B197" s="135"/>
      <c r="C197" s="140" t="s">
        <v>289</v>
      </c>
      <c r="D197" s="140" t="s">
        <v>288</v>
      </c>
      <c r="E197" s="152">
        <v>0</v>
      </c>
      <c r="F197" s="152">
        <v>0</v>
      </c>
      <c r="G197" s="152">
        <v>0</v>
      </c>
      <c r="H197" s="152">
        <v>0</v>
      </c>
      <c r="I197" s="152">
        <v>0</v>
      </c>
      <c r="J197" s="152">
        <v>0</v>
      </c>
      <c r="K197" s="152">
        <v>0</v>
      </c>
      <c r="L197" s="152">
        <v>0</v>
      </c>
      <c r="M197" s="152">
        <v>0</v>
      </c>
      <c r="N197" s="152">
        <v>0</v>
      </c>
      <c r="O197" s="152">
        <v>0</v>
      </c>
      <c r="P197" s="152">
        <v>0</v>
      </c>
      <c r="Q197" s="152">
        <v>0</v>
      </c>
      <c r="R197" s="152">
        <v>0</v>
      </c>
      <c r="S197" s="152">
        <v>0</v>
      </c>
      <c r="T197" s="152">
        <v>0</v>
      </c>
      <c r="U197" s="153">
        <v>0</v>
      </c>
    </row>
    <row r="198" spans="2:21" ht="11.25">
      <c r="B198" s="135"/>
      <c r="C198" s="140" t="s">
        <v>290</v>
      </c>
      <c r="D198" s="140" t="s">
        <v>288</v>
      </c>
      <c r="E198" s="152">
        <v>3193</v>
      </c>
      <c r="F198" s="152">
        <v>3297</v>
      </c>
      <c r="G198" s="152">
        <v>3950</v>
      </c>
      <c r="H198" s="152">
        <v>4199</v>
      </c>
      <c r="I198" s="152">
        <v>4288</v>
      </c>
      <c r="J198" s="152">
        <v>4852</v>
      </c>
      <c r="K198" s="152">
        <v>5306</v>
      </c>
      <c r="L198" s="152">
        <v>5473</v>
      </c>
      <c r="M198" s="152">
        <v>6042</v>
      </c>
      <c r="N198" s="152">
        <v>6330</v>
      </c>
      <c r="O198" s="152">
        <v>6591</v>
      </c>
      <c r="P198" s="152">
        <v>6729</v>
      </c>
      <c r="Q198" s="152">
        <v>7391</v>
      </c>
      <c r="R198" s="152">
        <v>7198</v>
      </c>
      <c r="S198" s="152">
        <v>4410</v>
      </c>
      <c r="T198" s="152">
        <v>4476</v>
      </c>
      <c r="U198" s="153">
        <v>3371</v>
      </c>
    </row>
    <row r="199" spans="2:21" ht="11.25">
      <c r="B199" s="135"/>
      <c r="C199" s="140" t="s">
        <v>291</v>
      </c>
      <c r="D199" s="140" t="s">
        <v>288</v>
      </c>
      <c r="E199" s="152">
        <v>433</v>
      </c>
      <c r="F199" s="152">
        <v>419</v>
      </c>
      <c r="G199" s="152">
        <v>456</v>
      </c>
      <c r="H199" s="152">
        <v>539</v>
      </c>
      <c r="I199" s="152">
        <v>773</v>
      </c>
      <c r="J199" s="152">
        <v>745</v>
      </c>
      <c r="K199" s="152">
        <v>729</v>
      </c>
      <c r="L199" s="152">
        <v>771</v>
      </c>
      <c r="M199" s="152">
        <v>687</v>
      </c>
      <c r="N199" s="152">
        <v>734</v>
      </c>
      <c r="O199" s="152">
        <v>742</v>
      </c>
      <c r="P199" s="152">
        <v>769</v>
      </c>
      <c r="Q199" s="152">
        <v>680</v>
      </c>
      <c r="R199" s="152">
        <v>746</v>
      </c>
      <c r="S199" s="152">
        <v>4495</v>
      </c>
      <c r="T199" s="152">
        <v>5558</v>
      </c>
      <c r="U199" s="153">
        <v>8135</v>
      </c>
    </row>
    <row r="200" spans="2:21" ht="11.25">
      <c r="B200" s="135"/>
      <c r="C200" s="140" t="s">
        <v>161</v>
      </c>
      <c r="D200" s="140" t="s">
        <v>288</v>
      </c>
      <c r="E200" s="152">
        <v>0</v>
      </c>
      <c r="F200" s="152">
        <v>0</v>
      </c>
      <c r="G200" s="152">
        <v>0</v>
      </c>
      <c r="H200" s="152">
        <v>0</v>
      </c>
      <c r="I200" s="152">
        <v>0</v>
      </c>
      <c r="J200" s="152">
        <v>0</v>
      </c>
      <c r="K200" s="152">
        <v>0</v>
      </c>
      <c r="L200" s="152">
        <v>0</v>
      </c>
      <c r="M200" s="152">
        <v>0</v>
      </c>
      <c r="N200" s="152">
        <v>0</v>
      </c>
      <c r="O200" s="152">
        <v>0</v>
      </c>
      <c r="P200" s="152">
        <v>0</v>
      </c>
      <c r="Q200" s="152">
        <v>0</v>
      </c>
      <c r="R200" s="152">
        <v>0</v>
      </c>
      <c r="S200" s="152">
        <v>0</v>
      </c>
      <c r="T200" s="152">
        <v>0</v>
      </c>
      <c r="U200" s="153">
        <v>0</v>
      </c>
    </row>
    <row r="201" spans="2:21" ht="11.25">
      <c r="B201" s="135"/>
      <c r="C201" s="140" t="s">
        <v>198</v>
      </c>
      <c r="D201" s="140" t="s">
        <v>288</v>
      </c>
      <c r="E201" s="152">
        <v>11</v>
      </c>
      <c r="F201" s="152">
        <v>7</v>
      </c>
      <c r="G201" s="152">
        <v>15</v>
      </c>
      <c r="H201" s="152">
        <v>22</v>
      </c>
      <c r="I201" s="152">
        <v>14</v>
      </c>
      <c r="J201" s="152">
        <v>18</v>
      </c>
      <c r="K201" s="152">
        <v>22</v>
      </c>
      <c r="L201" s="152">
        <v>17</v>
      </c>
      <c r="M201" s="152">
        <v>13</v>
      </c>
      <c r="N201" s="152">
        <v>14</v>
      </c>
      <c r="O201" s="152">
        <v>39</v>
      </c>
      <c r="P201" s="152">
        <v>43</v>
      </c>
      <c r="Q201" s="152">
        <v>53</v>
      </c>
      <c r="R201" s="152">
        <v>41</v>
      </c>
      <c r="S201" s="152">
        <v>53</v>
      </c>
      <c r="T201" s="152">
        <v>57</v>
      </c>
      <c r="U201" s="153">
        <v>51</v>
      </c>
    </row>
    <row r="202" spans="2:21" ht="11.25">
      <c r="B202" s="135"/>
      <c r="C202" s="140" t="s">
        <v>199</v>
      </c>
      <c r="D202" s="140" t="s">
        <v>288</v>
      </c>
      <c r="E202" s="152">
        <v>0</v>
      </c>
      <c r="F202" s="152">
        <v>0</v>
      </c>
      <c r="G202" s="152">
        <v>0</v>
      </c>
      <c r="H202" s="152">
        <v>0</v>
      </c>
      <c r="I202" s="152">
        <v>0</v>
      </c>
      <c r="J202" s="152">
        <v>0</v>
      </c>
      <c r="K202" s="152">
        <v>0</v>
      </c>
      <c r="L202" s="152">
        <v>0</v>
      </c>
      <c r="M202" s="152">
        <v>0</v>
      </c>
      <c r="N202" s="152">
        <v>0</v>
      </c>
      <c r="O202" s="152">
        <v>0</v>
      </c>
      <c r="P202" s="152">
        <v>0</v>
      </c>
      <c r="Q202" s="152">
        <v>0</v>
      </c>
      <c r="R202" s="152">
        <v>0</v>
      </c>
      <c r="S202" s="152">
        <v>0</v>
      </c>
      <c r="T202" s="152">
        <v>0</v>
      </c>
      <c r="U202" s="153">
        <v>0</v>
      </c>
    </row>
    <row r="203" spans="2:21" ht="11.25">
      <c r="B203" s="135"/>
      <c r="C203" s="140" t="s">
        <v>292</v>
      </c>
      <c r="D203" s="140" t="s">
        <v>288</v>
      </c>
      <c r="E203" s="152">
        <v>1</v>
      </c>
      <c r="F203" s="152">
        <v>1</v>
      </c>
      <c r="G203" s="152">
        <v>1</v>
      </c>
      <c r="H203" s="152">
        <v>1</v>
      </c>
      <c r="I203" s="152">
        <v>1</v>
      </c>
      <c r="J203" s="152">
        <v>1</v>
      </c>
      <c r="K203" s="152">
        <v>1</v>
      </c>
      <c r="L203" s="152">
        <v>3</v>
      </c>
      <c r="M203" s="152">
        <v>3</v>
      </c>
      <c r="N203" s="152">
        <v>3</v>
      </c>
      <c r="O203" s="152">
        <v>3</v>
      </c>
      <c r="P203" s="152">
        <v>3</v>
      </c>
      <c r="Q203" s="152">
        <v>3</v>
      </c>
      <c r="R203" s="152">
        <v>3</v>
      </c>
      <c r="S203" s="152">
        <v>3</v>
      </c>
      <c r="T203" s="152">
        <v>3</v>
      </c>
      <c r="U203" s="153">
        <v>3</v>
      </c>
    </row>
    <row r="204" spans="2:21" ht="11.25">
      <c r="B204" s="135"/>
      <c r="C204" s="140" t="s">
        <v>293</v>
      </c>
      <c r="D204" s="140" t="s">
        <v>288</v>
      </c>
      <c r="E204" s="152">
        <v>0</v>
      </c>
      <c r="F204" s="152">
        <v>0</v>
      </c>
      <c r="G204" s="152">
        <v>0</v>
      </c>
      <c r="H204" s="152">
        <v>0</v>
      </c>
      <c r="I204" s="152">
        <v>0</v>
      </c>
      <c r="J204" s="152">
        <v>0</v>
      </c>
      <c r="K204" s="152">
        <v>0</v>
      </c>
      <c r="L204" s="152">
        <v>0</v>
      </c>
      <c r="M204" s="152">
        <v>0</v>
      </c>
      <c r="N204" s="152">
        <v>0</v>
      </c>
      <c r="O204" s="152">
        <v>0</v>
      </c>
      <c r="P204" s="152">
        <v>0</v>
      </c>
      <c r="Q204" s="152">
        <v>0</v>
      </c>
      <c r="R204" s="152">
        <v>0</v>
      </c>
      <c r="S204" s="152">
        <v>0</v>
      </c>
      <c r="T204" s="152">
        <v>0</v>
      </c>
      <c r="U204" s="153">
        <v>0</v>
      </c>
    </row>
    <row r="205" spans="2:21" ht="11.25">
      <c r="B205" s="135"/>
      <c r="C205" s="140" t="s">
        <v>294</v>
      </c>
      <c r="D205" s="140" t="s">
        <v>288</v>
      </c>
      <c r="E205" s="152">
        <v>0</v>
      </c>
      <c r="F205" s="152">
        <v>0</v>
      </c>
      <c r="G205" s="152">
        <v>0</v>
      </c>
      <c r="H205" s="152">
        <v>0</v>
      </c>
      <c r="I205" s="152">
        <v>0</v>
      </c>
      <c r="J205" s="152">
        <v>0</v>
      </c>
      <c r="K205" s="152">
        <v>0</v>
      </c>
      <c r="L205" s="152">
        <v>0</v>
      </c>
      <c r="M205" s="152">
        <v>0</v>
      </c>
      <c r="N205" s="152">
        <v>0</v>
      </c>
      <c r="O205" s="152">
        <v>0</v>
      </c>
      <c r="P205" s="152">
        <v>0</v>
      </c>
      <c r="Q205" s="152">
        <v>0</v>
      </c>
      <c r="R205" s="152">
        <v>0</v>
      </c>
      <c r="S205" s="152">
        <v>0</v>
      </c>
      <c r="T205" s="152">
        <v>0</v>
      </c>
      <c r="U205" s="153">
        <v>0</v>
      </c>
    </row>
    <row r="206" spans="2:21" ht="11.25">
      <c r="B206" s="135"/>
      <c r="C206" s="140" t="s">
        <v>203</v>
      </c>
      <c r="D206" s="140" t="s">
        <v>288</v>
      </c>
      <c r="E206" s="152">
        <v>0</v>
      </c>
      <c r="F206" s="152">
        <v>0</v>
      </c>
      <c r="G206" s="152">
        <v>0</v>
      </c>
      <c r="H206" s="152">
        <v>0</v>
      </c>
      <c r="I206" s="152">
        <v>0</v>
      </c>
      <c r="J206" s="152">
        <v>0</v>
      </c>
      <c r="K206" s="152">
        <v>0</v>
      </c>
      <c r="L206" s="152">
        <v>0</v>
      </c>
      <c r="M206" s="152">
        <v>0</v>
      </c>
      <c r="N206" s="152">
        <v>0</v>
      </c>
      <c r="O206" s="152">
        <v>0</v>
      </c>
      <c r="P206" s="152">
        <v>0</v>
      </c>
      <c r="Q206" s="152">
        <v>0</v>
      </c>
      <c r="R206" s="152">
        <v>0</v>
      </c>
      <c r="S206" s="152">
        <v>0</v>
      </c>
      <c r="T206" s="152">
        <v>0</v>
      </c>
      <c r="U206" s="153">
        <v>0</v>
      </c>
    </row>
    <row r="207" spans="2:21" ht="11.25">
      <c r="B207" s="135"/>
      <c r="C207" s="140" t="s">
        <v>204</v>
      </c>
      <c r="D207" s="140" t="s">
        <v>288</v>
      </c>
      <c r="E207" s="152">
        <v>0</v>
      </c>
      <c r="F207" s="152">
        <v>0</v>
      </c>
      <c r="G207" s="152">
        <v>0</v>
      </c>
      <c r="H207" s="152">
        <v>0</v>
      </c>
      <c r="I207" s="152">
        <v>0</v>
      </c>
      <c r="J207" s="152">
        <v>0</v>
      </c>
      <c r="K207" s="152">
        <v>0</v>
      </c>
      <c r="L207" s="152">
        <v>0</v>
      </c>
      <c r="M207" s="152">
        <v>0</v>
      </c>
      <c r="N207" s="152">
        <v>0</v>
      </c>
      <c r="O207" s="152">
        <v>0</v>
      </c>
      <c r="P207" s="152">
        <v>0</v>
      </c>
      <c r="Q207" s="152">
        <v>0</v>
      </c>
      <c r="R207" s="152">
        <v>0</v>
      </c>
      <c r="S207" s="152">
        <v>0</v>
      </c>
      <c r="T207" s="152">
        <v>0</v>
      </c>
      <c r="U207" s="153">
        <v>0</v>
      </c>
    </row>
    <row r="208" spans="2:21" ht="11.25">
      <c r="B208" s="135"/>
      <c r="C208" s="140" t="s">
        <v>172</v>
      </c>
      <c r="D208" s="140" t="s">
        <v>288</v>
      </c>
      <c r="E208" s="152">
        <v>3638</v>
      </c>
      <c r="F208" s="152">
        <v>3724</v>
      </c>
      <c r="G208" s="152">
        <v>4422</v>
      </c>
      <c r="H208" s="152">
        <v>4761</v>
      </c>
      <c r="I208" s="152">
        <v>5076</v>
      </c>
      <c r="J208" s="152">
        <v>5616</v>
      </c>
      <c r="K208" s="152">
        <v>6058</v>
      </c>
      <c r="L208" s="152">
        <v>6264</v>
      </c>
      <c r="M208" s="152">
        <v>6745</v>
      </c>
      <c r="N208" s="152">
        <v>7081</v>
      </c>
      <c r="O208" s="152">
        <v>7375</v>
      </c>
      <c r="P208" s="152">
        <v>7544</v>
      </c>
      <c r="Q208" s="152">
        <v>8127</v>
      </c>
      <c r="R208" s="152">
        <v>7988</v>
      </c>
      <c r="S208" s="152">
        <v>8961</v>
      </c>
      <c r="T208" s="152">
        <v>10094</v>
      </c>
      <c r="U208" s="153">
        <v>11560</v>
      </c>
    </row>
    <row r="209" spans="1:21" ht="11.25">
      <c r="A209" s="100"/>
      <c r="B209" s="141"/>
      <c r="C209" s="142" t="s">
        <v>225</v>
      </c>
      <c r="D209" s="142"/>
      <c r="E209" s="154">
        <f>E197+E198</f>
        <v>3193</v>
      </c>
      <c r="F209" s="154">
        <f aca="true" t="shared" si="16" ref="F209:T209">F197+F198</f>
        <v>3297</v>
      </c>
      <c r="G209" s="154">
        <f t="shared" si="16"/>
        <v>3950</v>
      </c>
      <c r="H209" s="154">
        <f t="shared" si="16"/>
        <v>4199</v>
      </c>
      <c r="I209" s="154">
        <f t="shared" si="16"/>
        <v>4288</v>
      </c>
      <c r="J209" s="154">
        <f t="shared" si="16"/>
        <v>4852</v>
      </c>
      <c r="K209" s="154">
        <f t="shared" si="16"/>
        <v>5306</v>
      </c>
      <c r="L209" s="154">
        <f t="shared" si="16"/>
        <v>5473</v>
      </c>
      <c r="M209" s="154">
        <f t="shared" si="16"/>
        <v>6042</v>
      </c>
      <c r="N209" s="154">
        <f t="shared" si="16"/>
        <v>6330</v>
      </c>
      <c r="O209" s="154">
        <f t="shared" si="16"/>
        <v>6591</v>
      </c>
      <c r="P209" s="154">
        <f t="shared" si="16"/>
        <v>6729</v>
      </c>
      <c r="Q209" s="154">
        <f t="shared" si="16"/>
        <v>7391</v>
      </c>
      <c r="R209" s="154">
        <f t="shared" si="16"/>
        <v>7198</v>
      </c>
      <c r="S209" s="154">
        <f t="shared" si="16"/>
        <v>4410</v>
      </c>
      <c r="T209" s="154">
        <f t="shared" si="16"/>
        <v>4476</v>
      </c>
      <c r="U209" s="155">
        <f>U197+U198</f>
        <v>3371</v>
      </c>
    </row>
    <row r="210" spans="2:21" s="100" customFormat="1" ht="11.25">
      <c r="B210" s="141"/>
      <c r="C210" s="142" t="s">
        <v>162</v>
      </c>
      <c r="D210" s="142"/>
      <c r="E210" s="154">
        <f>E201+E202+E203+E204+E205+E207</f>
        <v>12</v>
      </c>
      <c r="F210" s="154">
        <f aca="true" t="shared" si="17" ref="F210:T210">F201+F202+F203+F204+F205+F207</f>
        <v>8</v>
      </c>
      <c r="G210" s="154">
        <f t="shared" si="17"/>
        <v>16</v>
      </c>
      <c r="H210" s="154">
        <f t="shared" si="17"/>
        <v>23</v>
      </c>
      <c r="I210" s="154">
        <f t="shared" si="17"/>
        <v>15</v>
      </c>
      <c r="J210" s="154">
        <f t="shared" si="17"/>
        <v>19</v>
      </c>
      <c r="K210" s="154">
        <f t="shared" si="17"/>
        <v>23</v>
      </c>
      <c r="L210" s="154">
        <f t="shared" si="17"/>
        <v>20</v>
      </c>
      <c r="M210" s="154">
        <f t="shared" si="17"/>
        <v>16</v>
      </c>
      <c r="N210" s="154">
        <f t="shared" si="17"/>
        <v>17</v>
      </c>
      <c r="O210" s="154">
        <f t="shared" si="17"/>
        <v>42</v>
      </c>
      <c r="P210" s="154">
        <f t="shared" si="17"/>
        <v>46</v>
      </c>
      <c r="Q210" s="154">
        <f t="shared" si="17"/>
        <v>56</v>
      </c>
      <c r="R210" s="154">
        <f t="shared" si="17"/>
        <v>44</v>
      </c>
      <c r="S210" s="154">
        <f t="shared" si="17"/>
        <v>56</v>
      </c>
      <c r="T210" s="154">
        <f t="shared" si="17"/>
        <v>60</v>
      </c>
      <c r="U210" s="155">
        <f>U201+U202+U203+U204+U205+U207</f>
        <v>54</v>
      </c>
    </row>
    <row r="211" spans="1:21" s="100" customFormat="1" ht="11.25">
      <c r="A211" s="13" t="s">
        <v>303</v>
      </c>
      <c r="B211" s="135" t="s">
        <v>212</v>
      </c>
      <c r="C211" s="140" t="s">
        <v>287</v>
      </c>
      <c r="D211" s="140" t="s">
        <v>288</v>
      </c>
      <c r="E211" s="152">
        <v>0</v>
      </c>
      <c r="F211" s="152">
        <v>0</v>
      </c>
      <c r="G211" s="152">
        <v>0</v>
      </c>
      <c r="H211" s="152">
        <v>0</v>
      </c>
      <c r="I211" s="152">
        <v>0</v>
      </c>
      <c r="J211" s="152">
        <v>0</v>
      </c>
      <c r="K211" s="152">
        <v>0</v>
      </c>
      <c r="L211" s="152">
        <v>0</v>
      </c>
      <c r="M211" s="152">
        <v>0</v>
      </c>
      <c r="N211" s="152">
        <v>0</v>
      </c>
      <c r="O211" s="152">
        <v>0</v>
      </c>
      <c r="P211" s="152">
        <v>0</v>
      </c>
      <c r="Q211" s="152">
        <v>0</v>
      </c>
      <c r="R211" s="152">
        <v>0</v>
      </c>
      <c r="S211" s="152">
        <v>0</v>
      </c>
      <c r="T211" s="152">
        <v>0</v>
      </c>
      <c r="U211" s="153">
        <v>0</v>
      </c>
    </row>
    <row r="212" spans="1:21" s="100" customFormat="1" ht="11.25">
      <c r="A212" s="13"/>
      <c r="B212" s="135"/>
      <c r="C212" s="140" t="s">
        <v>286</v>
      </c>
      <c r="D212" s="140" t="s">
        <v>288</v>
      </c>
      <c r="E212" s="152">
        <v>0</v>
      </c>
      <c r="F212" s="152">
        <v>0</v>
      </c>
      <c r="G212" s="152">
        <v>0</v>
      </c>
      <c r="H212" s="152">
        <v>0</v>
      </c>
      <c r="I212" s="152">
        <v>0</v>
      </c>
      <c r="J212" s="152">
        <v>0</v>
      </c>
      <c r="K212" s="152">
        <v>0</v>
      </c>
      <c r="L212" s="152">
        <v>0</v>
      </c>
      <c r="M212" s="152">
        <v>0</v>
      </c>
      <c r="N212" s="152">
        <v>0</v>
      </c>
      <c r="O212" s="152">
        <v>0</v>
      </c>
      <c r="P212" s="152">
        <v>0</v>
      </c>
      <c r="Q212" s="152">
        <v>0</v>
      </c>
      <c r="R212" s="152">
        <v>0</v>
      </c>
      <c r="S212" s="152">
        <v>0</v>
      </c>
      <c r="T212" s="152">
        <v>0</v>
      </c>
      <c r="U212" s="153">
        <v>0</v>
      </c>
    </row>
    <row r="213" spans="2:21" ht="11.25">
      <c r="B213" s="135"/>
      <c r="C213" s="140" t="s">
        <v>289</v>
      </c>
      <c r="D213" s="140" t="s">
        <v>288</v>
      </c>
      <c r="E213" s="152">
        <v>0</v>
      </c>
      <c r="F213" s="152">
        <v>0</v>
      </c>
      <c r="G213" s="152">
        <v>0</v>
      </c>
      <c r="H213" s="152">
        <v>0</v>
      </c>
      <c r="I213" s="152">
        <v>0</v>
      </c>
      <c r="J213" s="152">
        <v>0</v>
      </c>
      <c r="K213" s="152">
        <v>0</v>
      </c>
      <c r="L213" s="152">
        <v>0</v>
      </c>
      <c r="M213" s="152">
        <v>0</v>
      </c>
      <c r="N213" s="152">
        <v>0</v>
      </c>
      <c r="O213" s="152">
        <v>0</v>
      </c>
      <c r="P213" s="152">
        <v>0</v>
      </c>
      <c r="Q213" s="152">
        <v>0</v>
      </c>
      <c r="R213" s="152">
        <v>0</v>
      </c>
      <c r="S213" s="152">
        <v>0</v>
      </c>
      <c r="T213" s="152">
        <v>0</v>
      </c>
      <c r="U213" s="153">
        <v>0</v>
      </c>
    </row>
    <row r="214" spans="2:21" ht="11.25">
      <c r="B214" s="135"/>
      <c r="C214" s="140" t="s">
        <v>290</v>
      </c>
      <c r="D214" s="140" t="s">
        <v>288</v>
      </c>
      <c r="E214" s="152">
        <v>10038</v>
      </c>
      <c r="F214" s="152">
        <v>9689</v>
      </c>
      <c r="G214" s="152">
        <v>10722</v>
      </c>
      <c r="H214" s="152">
        <v>8222</v>
      </c>
      <c r="I214" s="152">
        <v>10883</v>
      </c>
      <c r="J214" s="152">
        <v>12296</v>
      </c>
      <c r="K214" s="152">
        <v>11408</v>
      </c>
      <c r="L214" s="152">
        <v>12909</v>
      </c>
      <c r="M214" s="152">
        <v>18658</v>
      </c>
      <c r="N214" s="152">
        <v>22587</v>
      </c>
      <c r="O214" s="152">
        <v>23185</v>
      </c>
      <c r="P214" s="152">
        <v>25017</v>
      </c>
      <c r="Q214" s="152">
        <v>28498</v>
      </c>
      <c r="R214" s="152">
        <v>31857</v>
      </c>
      <c r="S214" s="152">
        <v>33093</v>
      </c>
      <c r="T214" s="152">
        <v>35915</v>
      </c>
      <c r="U214" s="153">
        <v>34529</v>
      </c>
    </row>
    <row r="215" spans="2:21" ht="11.25">
      <c r="B215" s="135"/>
      <c r="C215" s="140" t="s">
        <v>291</v>
      </c>
      <c r="D215" s="140" t="s">
        <v>288</v>
      </c>
      <c r="E215" s="152">
        <v>8439</v>
      </c>
      <c r="F215" s="152">
        <v>1091</v>
      </c>
      <c r="G215" s="152">
        <v>6163</v>
      </c>
      <c r="H215" s="152">
        <v>11956</v>
      </c>
      <c r="I215" s="152">
        <v>11919</v>
      </c>
      <c r="J215" s="152">
        <v>11828</v>
      </c>
      <c r="K215" s="152">
        <v>14517</v>
      </c>
      <c r="L215" s="152">
        <v>14315</v>
      </c>
      <c r="M215" s="152">
        <v>11856</v>
      </c>
      <c r="N215" s="152">
        <v>9519</v>
      </c>
      <c r="O215" s="152">
        <v>9668</v>
      </c>
      <c r="P215" s="152">
        <v>9812</v>
      </c>
      <c r="Q215" s="152">
        <v>8394</v>
      </c>
      <c r="R215" s="152">
        <v>7945</v>
      </c>
      <c r="S215" s="152">
        <v>8163</v>
      </c>
      <c r="T215" s="152">
        <v>7819</v>
      </c>
      <c r="U215" s="153">
        <v>13078</v>
      </c>
    </row>
    <row r="216" spans="2:21" ht="11.25">
      <c r="B216" s="135"/>
      <c r="C216" s="140" t="s">
        <v>161</v>
      </c>
      <c r="D216" s="140" t="s">
        <v>288</v>
      </c>
      <c r="E216" s="152">
        <v>0</v>
      </c>
      <c r="F216" s="152">
        <v>0</v>
      </c>
      <c r="G216" s="152">
        <v>0</v>
      </c>
      <c r="H216" s="152">
        <v>0</v>
      </c>
      <c r="I216" s="152">
        <v>0</v>
      </c>
      <c r="J216" s="152">
        <v>0</v>
      </c>
      <c r="K216" s="152">
        <v>0</v>
      </c>
      <c r="L216" s="152">
        <v>0</v>
      </c>
      <c r="M216" s="152">
        <v>0</v>
      </c>
      <c r="N216" s="152">
        <v>0</v>
      </c>
      <c r="O216" s="152">
        <v>0</v>
      </c>
      <c r="P216" s="152">
        <v>0</v>
      </c>
      <c r="Q216" s="152">
        <v>0</v>
      </c>
      <c r="R216" s="152">
        <v>0</v>
      </c>
      <c r="S216" s="152">
        <v>0</v>
      </c>
      <c r="T216" s="152">
        <v>0</v>
      </c>
      <c r="U216" s="153">
        <v>0</v>
      </c>
    </row>
    <row r="217" spans="2:21" ht="11.25">
      <c r="B217" s="135"/>
      <c r="C217" s="140" t="s">
        <v>198</v>
      </c>
      <c r="D217" s="140" t="s">
        <v>288</v>
      </c>
      <c r="E217" s="152">
        <v>0</v>
      </c>
      <c r="F217" s="152">
        <v>0</v>
      </c>
      <c r="G217" s="152">
        <v>0</v>
      </c>
      <c r="H217" s="152">
        <v>0</v>
      </c>
      <c r="I217" s="152">
        <v>0</v>
      </c>
      <c r="J217" s="152">
        <v>0</v>
      </c>
      <c r="K217" s="152">
        <v>0</v>
      </c>
      <c r="L217" s="152">
        <v>0</v>
      </c>
      <c r="M217" s="152">
        <v>0</v>
      </c>
      <c r="N217" s="152">
        <v>0</v>
      </c>
      <c r="O217" s="152">
        <v>0</v>
      </c>
      <c r="P217" s="152">
        <v>0</v>
      </c>
      <c r="Q217" s="152">
        <v>0</v>
      </c>
      <c r="R217" s="152">
        <v>0</v>
      </c>
      <c r="S217" s="152">
        <v>0</v>
      </c>
      <c r="T217" s="152">
        <v>0</v>
      </c>
      <c r="U217" s="153">
        <v>0</v>
      </c>
    </row>
    <row r="218" spans="2:21" ht="11.25">
      <c r="B218" s="135"/>
      <c r="C218" s="140" t="s">
        <v>199</v>
      </c>
      <c r="D218" s="140" t="s">
        <v>288</v>
      </c>
      <c r="E218" s="152">
        <v>0</v>
      </c>
      <c r="F218" s="152">
        <v>0</v>
      </c>
      <c r="G218" s="152">
        <v>0</v>
      </c>
      <c r="H218" s="152">
        <v>0</v>
      </c>
      <c r="I218" s="152">
        <v>0</v>
      </c>
      <c r="J218" s="152">
        <v>0</v>
      </c>
      <c r="K218" s="152">
        <v>0</v>
      </c>
      <c r="L218" s="152">
        <v>0</v>
      </c>
      <c r="M218" s="152">
        <v>0</v>
      </c>
      <c r="N218" s="152">
        <v>0</v>
      </c>
      <c r="O218" s="152">
        <v>0</v>
      </c>
      <c r="P218" s="152">
        <v>0</v>
      </c>
      <c r="Q218" s="152">
        <v>0</v>
      </c>
      <c r="R218" s="152">
        <v>0</v>
      </c>
      <c r="S218" s="152">
        <v>0</v>
      </c>
      <c r="T218" s="152">
        <v>0</v>
      </c>
      <c r="U218" s="153">
        <v>0</v>
      </c>
    </row>
    <row r="219" spans="2:21" ht="11.25">
      <c r="B219" s="135"/>
      <c r="C219" s="140" t="s">
        <v>292</v>
      </c>
      <c r="D219" s="140" t="s">
        <v>288</v>
      </c>
      <c r="E219" s="152">
        <v>0</v>
      </c>
      <c r="F219" s="152">
        <v>0</v>
      </c>
      <c r="G219" s="152">
        <v>0</v>
      </c>
      <c r="H219" s="152">
        <v>0</v>
      </c>
      <c r="I219" s="152">
        <v>0</v>
      </c>
      <c r="J219" s="152">
        <v>0</v>
      </c>
      <c r="K219" s="152">
        <v>0</v>
      </c>
      <c r="L219" s="152">
        <v>0</v>
      </c>
      <c r="M219" s="152">
        <v>0</v>
      </c>
      <c r="N219" s="152">
        <v>0</v>
      </c>
      <c r="O219" s="152">
        <v>0</v>
      </c>
      <c r="P219" s="152">
        <v>0</v>
      </c>
      <c r="Q219" s="152">
        <v>0</v>
      </c>
      <c r="R219" s="152">
        <v>0</v>
      </c>
      <c r="S219" s="152">
        <v>0</v>
      </c>
      <c r="T219" s="152">
        <v>0</v>
      </c>
      <c r="U219" s="153">
        <v>0</v>
      </c>
    </row>
    <row r="220" spans="2:21" ht="11.25">
      <c r="B220" s="135"/>
      <c r="C220" s="140" t="s">
        <v>293</v>
      </c>
      <c r="D220" s="140" t="s">
        <v>288</v>
      </c>
      <c r="E220" s="152">
        <v>0</v>
      </c>
      <c r="F220" s="152">
        <v>0</v>
      </c>
      <c r="G220" s="152">
        <v>0</v>
      </c>
      <c r="H220" s="152">
        <v>0</v>
      </c>
      <c r="I220" s="152">
        <v>0</v>
      </c>
      <c r="J220" s="152">
        <v>0</v>
      </c>
      <c r="K220" s="152">
        <v>0</v>
      </c>
      <c r="L220" s="152">
        <v>0</v>
      </c>
      <c r="M220" s="152">
        <v>0</v>
      </c>
      <c r="N220" s="152">
        <v>0</v>
      </c>
      <c r="O220" s="152">
        <v>0</v>
      </c>
      <c r="P220" s="152">
        <v>0</v>
      </c>
      <c r="Q220" s="152">
        <v>0</v>
      </c>
      <c r="R220" s="152">
        <v>0</v>
      </c>
      <c r="S220" s="152">
        <v>0</v>
      </c>
      <c r="T220" s="152">
        <v>0</v>
      </c>
      <c r="U220" s="153">
        <v>0</v>
      </c>
    </row>
    <row r="221" spans="2:21" ht="11.25">
      <c r="B221" s="135"/>
      <c r="C221" s="140" t="s">
        <v>294</v>
      </c>
      <c r="D221" s="140" t="s">
        <v>288</v>
      </c>
      <c r="E221" s="152">
        <v>0</v>
      </c>
      <c r="F221" s="152">
        <v>0</v>
      </c>
      <c r="G221" s="152">
        <v>0</v>
      </c>
      <c r="H221" s="152">
        <v>0</v>
      </c>
      <c r="I221" s="152">
        <v>0</v>
      </c>
      <c r="J221" s="152">
        <v>0</v>
      </c>
      <c r="K221" s="152">
        <v>0</v>
      </c>
      <c r="L221" s="152">
        <v>0</v>
      </c>
      <c r="M221" s="152">
        <v>0</v>
      </c>
      <c r="N221" s="152">
        <v>0</v>
      </c>
      <c r="O221" s="152">
        <v>0</v>
      </c>
      <c r="P221" s="152">
        <v>0</v>
      </c>
      <c r="Q221" s="152">
        <v>0</v>
      </c>
      <c r="R221" s="152">
        <v>0</v>
      </c>
      <c r="S221" s="152">
        <v>0</v>
      </c>
      <c r="T221" s="152">
        <v>0</v>
      </c>
      <c r="U221" s="153">
        <v>0</v>
      </c>
    </row>
    <row r="222" spans="2:21" ht="11.25">
      <c r="B222" s="135"/>
      <c r="C222" s="140" t="s">
        <v>203</v>
      </c>
      <c r="D222" s="140" t="s">
        <v>288</v>
      </c>
      <c r="E222" s="152">
        <v>0</v>
      </c>
      <c r="F222" s="152">
        <v>0</v>
      </c>
      <c r="G222" s="152">
        <v>0</v>
      </c>
      <c r="H222" s="152">
        <v>0</v>
      </c>
      <c r="I222" s="152">
        <v>0</v>
      </c>
      <c r="J222" s="152">
        <v>0</v>
      </c>
      <c r="K222" s="152">
        <v>0</v>
      </c>
      <c r="L222" s="152">
        <v>0</v>
      </c>
      <c r="M222" s="152">
        <v>0</v>
      </c>
      <c r="N222" s="152">
        <v>0</v>
      </c>
      <c r="O222" s="152">
        <v>0</v>
      </c>
      <c r="P222" s="152">
        <v>0</v>
      </c>
      <c r="Q222" s="152">
        <v>0</v>
      </c>
      <c r="R222" s="152">
        <v>0</v>
      </c>
      <c r="S222" s="152">
        <v>0</v>
      </c>
      <c r="T222" s="152">
        <v>0</v>
      </c>
      <c r="U222" s="153">
        <v>0</v>
      </c>
    </row>
    <row r="223" spans="2:21" ht="11.25">
      <c r="B223" s="135"/>
      <c r="C223" s="140" t="s">
        <v>204</v>
      </c>
      <c r="D223" s="140" t="s">
        <v>288</v>
      </c>
      <c r="E223" s="152">
        <v>0</v>
      </c>
      <c r="F223" s="152">
        <v>0</v>
      </c>
      <c r="G223" s="152">
        <v>0</v>
      </c>
      <c r="H223" s="152">
        <v>0</v>
      </c>
      <c r="I223" s="152">
        <v>0</v>
      </c>
      <c r="J223" s="152">
        <v>0</v>
      </c>
      <c r="K223" s="152">
        <v>0</v>
      </c>
      <c r="L223" s="152">
        <v>0</v>
      </c>
      <c r="M223" s="152">
        <v>0</v>
      </c>
      <c r="N223" s="152">
        <v>0</v>
      </c>
      <c r="O223" s="152">
        <v>0</v>
      </c>
      <c r="P223" s="152">
        <v>0</v>
      </c>
      <c r="Q223" s="152">
        <v>0</v>
      </c>
      <c r="R223" s="152">
        <v>0</v>
      </c>
      <c r="S223" s="152">
        <v>0</v>
      </c>
      <c r="T223" s="152">
        <v>0</v>
      </c>
      <c r="U223" s="153">
        <v>0</v>
      </c>
    </row>
    <row r="224" spans="2:21" ht="11.25">
      <c r="B224" s="135"/>
      <c r="C224" s="140" t="s">
        <v>172</v>
      </c>
      <c r="D224" s="140" t="s">
        <v>288</v>
      </c>
      <c r="E224" s="152">
        <v>18477</v>
      </c>
      <c r="F224" s="152">
        <v>10780</v>
      </c>
      <c r="G224" s="152">
        <v>16885</v>
      </c>
      <c r="H224" s="152">
        <v>20178</v>
      </c>
      <c r="I224" s="152">
        <v>22802</v>
      </c>
      <c r="J224" s="152">
        <v>24124</v>
      </c>
      <c r="K224" s="152">
        <v>25925</v>
      </c>
      <c r="L224" s="152">
        <v>27224</v>
      </c>
      <c r="M224" s="152">
        <v>30514</v>
      </c>
      <c r="N224" s="152">
        <v>32106</v>
      </c>
      <c r="O224" s="152">
        <v>32853</v>
      </c>
      <c r="P224" s="152">
        <v>34829</v>
      </c>
      <c r="Q224" s="152">
        <v>36892</v>
      </c>
      <c r="R224" s="152">
        <v>39802</v>
      </c>
      <c r="S224" s="152">
        <v>41256</v>
      </c>
      <c r="T224" s="152">
        <v>43734</v>
      </c>
      <c r="U224" s="153">
        <v>47607</v>
      </c>
    </row>
    <row r="225" spans="1:21" ht="11.25">
      <c r="A225" s="100"/>
      <c r="B225" s="141"/>
      <c r="C225" s="142" t="s">
        <v>225</v>
      </c>
      <c r="D225" s="142"/>
      <c r="E225" s="154">
        <f>E213+E214</f>
        <v>10038</v>
      </c>
      <c r="F225" s="154">
        <f aca="true" t="shared" si="18" ref="F225:T225">F213+F214</f>
        <v>9689</v>
      </c>
      <c r="G225" s="154">
        <f t="shared" si="18"/>
        <v>10722</v>
      </c>
      <c r="H225" s="154">
        <f t="shared" si="18"/>
        <v>8222</v>
      </c>
      <c r="I225" s="154">
        <f t="shared" si="18"/>
        <v>10883</v>
      </c>
      <c r="J225" s="154">
        <f t="shared" si="18"/>
        <v>12296</v>
      </c>
      <c r="K225" s="154">
        <f t="shared" si="18"/>
        <v>11408</v>
      </c>
      <c r="L225" s="154">
        <f t="shared" si="18"/>
        <v>12909</v>
      </c>
      <c r="M225" s="154">
        <f t="shared" si="18"/>
        <v>18658</v>
      </c>
      <c r="N225" s="154">
        <f t="shared" si="18"/>
        <v>22587</v>
      </c>
      <c r="O225" s="154">
        <f t="shared" si="18"/>
        <v>23185</v>
      </c>
      <c r="P225" s="154">
        <f t="shared" si="18"/>
        <v>25017</v>
      </c>
      <c r="Q225" s="154">
        <f t="shared" si="18"/>
        <v>28498</v>
      </c>
      <c r="R225" s="154">
        <f t="shared" si="18"/>
        <v>31857</v>
      </c>
      <c r="S225" s="154">
        <f t="shared" si="18"/>
        <v>33093</v>
      </c>
      <c r="T225" s="154">
        <f t="shared" si="18"/>
        <v>35915</v>
      </c>
      <c r="U225" s="155">
        <f>U213+U214</f>
        <v>34529</v>
      </c>
    </row>
    <row r="226" spans="2:21" s="100" customFormat="1" ht="11.25">
      <c r="B226" s="141"/>
      <c r="C226" s="142" t="s">
        <v>162</v>
      </c>
      <c r="D226" s="142"/>
      <c r="E226" s="154">
        <f>E217+E218+E219+E220+E221+E223</f>
        <v>0</v>
      </c>
      <c r="F226" s="154">
        <f aca="true" t="shared" si="19" ref="F226:T226">F217+F218+F219+F220+F221+F223</f>
        <v>0</v>
      </c>
      <c r="G226" s="154">
        <f t="shared" si="19"/>
        <v>0</v>
      </c>
      <c r="H226" s="154">
        <f t="shared" si="19"/>
        <v>0</v>
      </c>
      <c r="I226" s="154">
        <f t="shared" si="19"/>
        <v>0</v>
      </c>
      <c r="J226" s="154">
        <f t="shared" si="19"/>
        <v>0</v>
      </c>
      <c r="K226" s="154">
        <f t="shared" si="19"/>
        <v>0</v>
      </c>
      <c r="L226" s="154">
        <f t="shared" si="19"/>
        <v>0</v>
      </c>
      <c r="M226" s="154">
        <f t="shared" si="19"/>
        <v>0</v>
      </c>
      <c r="N226" s="154">
        <f t="shared" si="19"/>
        <v>0</v>
      </c>
      <c r="O226" s="154">
        <f t="shared" si="19"/>
        <v>0</v>
      </c>
      <c r="P226" s="154">
        <f t="shared" si="19"/>
        <v>0</v>
      </c>
      <c r="Q226" s="154">
        <f t="shared" si="19"/>
        <v>0</v>
      </c>
      <c r="R226" s="154">
        <f t="shared" si="19"/>
        <v>0</v>
      </c>
      <c r="S226" s="154">
        <f t="shared" si="19"/>
        <v>0</v>
      </c>
      <c r="T226" s="154">
        <f t="shared" si="19"/>
        <v>0</v>
      </c>
      <c r="U226" s="155">
        <f>U217+U218+U219+U220+U221+U223</f>
        <v>0</v>
      </c>
    </row>
    <row r="227" spans="1:21" s="100" customFormat="1" ht="11.25">
      <c r="A227" s="13" t="s">
        <v>304</v>
      </c>
      <c r="B227" s="135" t="s">
        <v>213</v>
      </c>
      <c r="C227" s="133" t="s">
        <v>193</v>
      </c>
      <c r="D227" s="133" t="s">
        <v>194</v>
      </c>
      <c r="E227" s="158">
        <v>0</v>
      </c>
      <c r="F227" s="158">
        <v>0</v>
      </c>
      <c r="G227" s="158">
        <v>0</v>
      </c>
      <c r="H227" s="158">
        <v>0</v>
      </c>
      <c r="I227" s="158">
        <v>0</v>
      </c>
      <c r="J227" s="158">
        <v>0</v>
      </c>
      <c r="K227" s="158">
        <v>0</v>
      </c>
      <c r="L227" s="158">
        <v>0</v>
      </c>
      <c r="M227" s="158">
        <v>0</v>
      </c>
      <c r="N227" s="158">
        <v>0</v>
      </c>
      <c r="O227" s="158">
        <v>0</v>
      </c>
      <c r="P227" s="158">
        <v>0</v>
      </c>
      <c r="Q227" s="158">
        <v>0</v>
      </c>
      <c r="R227" s="158">
        <v>0</v>
      </c>
      <c r="S227" s="158">
        <v>0</v>
      </c>
      <c r="T227" s="158">
        <v>0</v>
      </c>
      <c r="U227" s="159">
        <v>0</v>
      </c>
    </row>
    <row r="228" spans="1:21" s="100" customFormat="1" ht="11.25">
      <c r="A228" s="13"/>
      <c r="B228" s="135"/>
      <c r="C228" s="133" t="s">
        <v>286</v>
      </c>
      <c r="D228" s="133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9">
        <v>0</v>
      </c>
    </row>
    <row r="229" spans="2:21" ht="11.25">
      <c r="B229" s="135"/>
      <c r="C229" s="133" t="s">
        <v>195</v>
      </c>
      <c r="D229" s="133" t="s">
        <v>194</v>
      </c>
      <c r="E229" s="158">
        <v>0</v>
      </c>
      <c r="F229" s="158">
        <v>0</v>
      </c>
      <c r="G229" s="158">
        <v>0</v>
      </c>
      <c r="H229" s="158">
        <v>0</v>
      </c>
      <c r="I229" s="158">
        <v>0</v>
      </c>
      <c r="J229" s="158">
        <v>0</v>
      </c>
      <c r="K229" s="158">
        <v>0</v>
      </c>
      <c r="L229" s="158">
        <v>0</v>
      </c>
      <c r="M229" s="158">
        <v>0</v>
      </c>
      <c r="N229" s="158">
        <v>0</v>
      </c>
      <c r="O229" s="158">
        <v>0</v>
      </c>
      <c r="P229" s="158">
        <v>0</v>
      </c>
      <c r="Q229" s="158">
        <v>0</v>
      </c>
      <c r="R229" s="158">
        <v>0</v>
      </c>
      <c r="S229" s="158">
        <v>0</v>
      </c>
      <c r="T229" s="158">
        <v>0</v>
      </c>
      <c r="U229" s="159">
        <v>0</v>
      </c>
    </row>
    <row r="230" spans="2:21" ht="11.25">
      <c r="B230" s="135"/>
      <c r="C230" s="133" t="s">
        <v>196</v>
      </c>
      <c r="D230" s="133" t="s">
        <v>194</v>
      </c>
      <c r="E230" s="158">
        <v>1000</v>
      </c>
      <c r="F230" s="158">
        <v>2440</v>
      </c>
      <c r="G230" s="158">
        <v>3051</v>
      </c>
      <c r="H230" s="158">
        <v>3776</v>
      </c>
      <c r="I230" s="158">
        <v>4367</v>
      </c>
      <c r="J230" s="158">
        <v>4758</v>
      </c>
      <c r="K230" s="158">
        <v>6167</v>
      </c>
      <c r="L230" s="158">
        <v>7614</v>
      </c>
      <c r="M230" s="158">
        <v>7558</v>
      </c>
      <c r="N230" s="158">
        <v>7853</v>
      </c>
      <c r="O230" s="158">
        <v>7390</v>
      </c>
      <c r="P230" s="158">
        <v>7841</v>
      </c>
      <c r="Q230" s="158">
        <v>8982</v>
      </c>
      <c r="R230" s="158">
        <v>9184</v>
      </c>
      <c r="S230" s="158">
        <v>9072</v>
      </c>
      <c r="T230" s="158">
        <v>9078</v>
      </c>
      <c r="U230" s="159">
        <v>0</v>
      </c>
    </row>
    <row r="231" spans="2:21" ht="11.25">
      <c r="B231" s="135"/>
      <c r="C231" s="133" t="s">
        <v>197</v>
      </c>
      <c r="D231" s="133" t="s">
        <v>194</v>
      </c>
      <c r="E231" s="158">
        <v>0</v>
      </c>
      <c r="F231" s="158">
        <v>0</v>
      </c>
      <c r="G231" s="158">
        <v>0</v>
      </c>
      <c r="H231" s="158">
        <v>0</v>
      </c>
      <c r="I231" s="158">
        <v>0</v>
      </c>
      <c r="J231" s="158">
        <v>0</v>
      </c>
      <c r="K231" s="158">
        <v>0</v>
      </c>
      <c r="L231" s="158">
        <v>0</v>
      </c>
      <c r="M231" s="158">
        <v>0</v>
      </c>
      <c r="N231" s="158">
        <v>0</v>
      </c>
      <c r="O231" s="158">
        <v>0</v>
      </c>
      <c r="P231" s="158">
        <v>0</v>
      </c>
      <c r="Q231" s="158">
        <v>0</v>
      </c>
      <c r="R231" s="158">
        <v>0</v>
      </c>
      <c r="S231" s="158">
        <v>0</v>
      </c>
      <c r="T231" s="158">
        <v>0</v>
      </c>
      <c r="U231" s="159">
        <v>0</v>
      </c>
    </row>
    <row r="232" spans="2:21" ht="11.25">
      <c r="B232" s="135"/>
      <c r="C232" s="133" t="s">
        <v>161</v>
      </c>
      <c r="D232" s="133" t="s">
        <v>194</v>
      </c>
      <c r="E232" s="158">
        <v>0</v>
      </c>
      <c r="F232" s="158">
        <v>0</v>
      </c>
      <c r="G232" s="158">
        <v>0</v>
      </c>
      <c r="H232" s="158">
        <v>0</v>
      </c>
      <c r="I232" s="158">
        <v>0</v>
      </c>
      <c r="J232" s="158">
        <v>0</v>
      </c>
      <c r="K232" s="158">
        <v>0</v>
      </c>
      <c r="L232" s="158">
        <v>0</v>
      </c>
      <c r="M232" s="158">
        <v>0</v>
      </c>
      <c r="N232" s="158">
        <v>0</v>
      </c>
      <c r="O232" s="158">
        <v>0</v>
      </c>
      <c r="P232" s="158">
        <v>0</v>
      </c>
      <c r="Q232" s="158">
        <v>0</v>
      </c>
      <c r="R232" s="158">
        <v>0</v>
      </c>
      <c r="S232" s="158">
        <v>0</v>
      </c>
      <c r="T232" s="158">
        <v>0</v>
      </c>
      <c r="U232" s="159">
        <v>0</v>
      </c>
    </row>
    <row r="233" spans="2:21" ht="11.25">
      <c r="B233" s="135"/>
      <c r="C233" s="133" t="s">
        <v>198</v>
      </c>
      <c r="D233" s="133" t="s">
        <v>194</v>
      </c>
      <c r="E233" s="158">
        <v>500</v>
      </c>
      <c r="F233" s="158">
        <v>560</v>
      </c>
      <c r="G233" s="158">
        <v>720</v>
      </c>
      <c r="H233" s="158">
        <v>708</v>
      </c>
      <c r="I233" s="158">
        <v>817</v>
      </c>
      <c r="J233" s="158">
        <v>717</v>
      </c>
      <c r="K233" s="158">
        <v>798</v>
      </c>
      <c r="L233" s="158">
        <v>901</v>
      </c>
      <c r="M233" s="158">
        <v>785</v>
      </c>
      <c r="N233" s="158">
        <v>332</v>
      </c>
      <c r="O233" s="158">
        <v>449</v>
      </c>
      <c r="P233" s="158">
        <v>333</v>
      </c>
      <c r="Q233" s="158">
        <v>678</v>
      </c>
      <c r="R233" s="158">
        <v>1363</v>
      </c>
      <c r="S233" s="158">
        <v>1120</v>
      </c>
      <c r="T233" s="158">
        <v>1046</v>
      </c>
      <c r="U233" s="159">
        <v>0</v>
      </c>
    </row>
    <row r="234" spans="2:21" ht="11.25">
      <c r="B234" s="135"/>
      <c r="C234" s="133" t="s">
        <v>199</v>
      </c>
      <c r="D234" s="133" t="s">
        <v>194</v>
      </c>
      <c r="E234" s="158">
        <v>0</v>
      </c>
      <c r="F234" s="158">
        <v>0</v>
      </c>
      <c r="G234" s="158">
        <v>0</v>
      </c>
      <c r="H234" s="158">
        <v>0</v>
      </c>
      <c r="I234" s="158">
        <v>0</v>
      </c>
      <c r="J234" s="158">
        <v>0</v>
      </c>
      <c r="K234" s="158">
        <v>0</v>
      </c>
      <c r="L234" s="158">
        <v>0</v>
      </c>
      <c r="M234" s="158">
        <v>0</v>
      </c>
      <c r="N234" s="158">
        <v>0</v>
      </c>
      <c r="O234" s="158">
        <v>0</v>
      </c>
      <c r="P234" s="158">
        <v>0</v>
      </c>
      <c r="Q234" s="158">
        <v>0</v>
      </c>
      <c r="R234" s="158">
        <v>0</v>
      </c>
      <c r="S234" s="158">
        <v>0</v>
      </c>
      <c r="T234" s="158">
        <v>0</v>
      </c>
      <c r="U234" s="159">
        <v>0</v>
      </c>
    </row>
    <row r="235" spans="2:21" ht="11.25">
      <c r="B235" s="135"/>
      <c r="C235" s="133" t="s">
        <v>200</v>
      </c>
      <c r="D235" s="133" t="s">
        <v>194</v>
      </c>
      <c r="E235" s="158">
        <v>0</v>
      </c>
      <c r="F235" s="158">
        <v>0</v>
      </c>
      <c r="G235" s="158">
        <v>0</v>
      </c>
      <c r="H235" s="158">
        <v>0</v>
      </c>
      <c r="I235" s="158">
        <v>0</v>
      </c>
      <c r="J235" s="158">
        <v>0</v>
      </c>
      <c r="K235" s="158">
        <v>0</v>
      </c>
      <c r="L235" s="158">
        <v>0</v>
      </c>
      <c r="M235" s="158">
        <v>0</v>
      </c>
      <c r="N235" s="158">
        <v>0</v>
      </c>
      <c r="O235" s="158">
        <v>0</v>
      </c>
      <c r="P235" s="158">
        <v>0</v>
      </c>
      <c r="Q235" s="158">
        <v>0</v>
      </c>
      <c r="R235" s="158">
        <v>0</v>
      </c>
      <c r="S235" s="158">
        <v>0</v>
      </c>
      <c r="T235" s="158">
        <v>0</v>
      </c>
      <c r="U235" s="159">
        <v>0</v>
      </c>
    </row>
    <row r="236" spans="2:21" ht="11.25">
      <c r="B236" s="135"/>
      <c r="C236" s="133" t="s">
        <v>201</v>
      </c>
      <c r="D236" s="133" t="s">
        <v>194</v>
      </c>
      <c r="E236" s="158">
        <v>0</v>
      </c>
      <c r="F236" s="158">
        <v>0</v>
      </c>
      <c r="G236" s="158">
        <v>0</v>
      </c>
      <c r="H236" s="158">
        <v>0</v>
      </c>
      <c r="I236" s="158">
        <v>0</v>
      </c>
      <c r="J236" s="158">
        <v>0</v>
      </c>
      <c r="K236" s="158">
        <v>0</v>
      </c>
      <c r="L236" s="158">
        <v>0</v>
      </c>
      <c r="M236" s="158">
        <v>0</v>
      </c>
      <c r="N236" s="158">
        <v>0</v>
      </c>
      <c r="O236" s="158">
        <v>0</v>
      </c>
      <c r="P236" s="158">
        <v>0</v>
      </c>
      <c r="Q236" s="158">
        <v>0</v>
      </c>
      <c r="R236" s="158">
        <v>0</v>
      </c>
      <c r="S236" s="158">
        <v>0</v>
      </c>
      <c r="T236" s="158">
        <v>0</v>
      </c>
      <c r="U236" s="159">
        <v>0</v>
      </c>
    </row>
    <row r="237" spans="2:21" ht="11.25">
      <c r="B237" s="135"/>
      <c r="C237" s="133" t="s">
        <v>202</v>
      </c>
      <c r="D237" s="133" t="s">
        <v>194</v>
      </c>
      <c r="E237" s="158">
        <v>0</v>
      </c>
      <c r="F237" s="158">
        <v>0</v>
      </c>
      <c r="G237" s="158">
        <v>0</v>
      </c>
      <c r="H237" s="158">
        <v>0</v>
      </c>
      <c r="I237" s="158">
        <v>0</v>
      </c>
      <c r="J237" s="158">
        <v>0</v>
      </c>
      <c r="K237" s="158">
        <v>0</v>
      </c>
      <c r="L237" s="158">
        <v>0</v>
      </c>
      <c r="M237" s="158">
        <v>0</v>
      </c>
      <c r="N237" s="158">
        <v>0</v>
      </c>
      <c r="O237" s="158">
        <v>0</v>
      </c>
      <c r="P237" s="158">
        <v>0</v>
      </c>
      <c r="Q237" s="158">
        <v>0</v>
      </c>
      <c r="R237" s="158">
        <v>0</v>
      </c>
      <c r="S237" s="158">
        <v>0</v>
      </c>
      <c r="T237" s="158">
        <v>0</v>
      </c>
      <c r="U237" s="159">
        <v>0</v>
      </c>
    </row>
    <row r="238" spans="2:21" ht="11.25">
      <c r="B238" s="135"/>
      <c r="C238" s="133" t="s">
        <v>203</v>
      </c>
      <c r="D238" s="133" t="s">
        <v>194</v>
      </c>
      <c r="E238" s="158">
        <v>0</v>
      </c>
      <c r="F238" s="158">
        <v>0</v>
      </c>
      <c r="G238" s="158">
        <v>0</v>
      </c>
      <c r="H238" s="158">
        <v>0</v>
      </c>
      <c r="I238" s="158">
        <v>0</v>
      </c>
      <c r="J238" s="158">
        <v>0</v>
      </c>
      <c r="K238" s="158">
        <v>0</v>
      </c>
      <c r="L238" s="158">
        <v>0</v>
      </c>
      <c r="M238" s="158">
        <v>0</v>
      </c>
      <c r="N238" s="158">
        <v>0</v>
      </c>
      <c r="O238" s="158">
        <v>0</v>
      </c>
      <c r="P238" s="158">
        <v>0</v>
      </c>
      <c r="Q238" s="158">
        <v>0</v>
      </c>
      <c r="R238" s="158">
        <v>0</v>
      </c>
      <c r="S238" s="158">
        <v>0</v>
      </c>
      <c r="T238" s="158">
        <v>0</v>
      </c>
      <c r="U238" s="159">
        <v>0</v>
      </c>
    </row>
    <row r="239" spans="2:21" ht="11.25">
      <c r="B239" s="135"/>
      <c r="C239" s="133" t="s">
        <v>204</v>
      </c>
      <c r="D239" s="133" t="s">
        <v>194</v>
      </c>
      <c r="E239" s="158">
        <v>0</v>
      </c>
      <c r="F239" s="158">
        <v>0</v>
      </c>
      <c r="G239" s="158">
        <v>0</v>
      </c>
      <c r="H239" s="158">
        <v>0</v>
      </c>
      <c r="I239" s="158">
        <v>0</v>
      </c>
      <c r="J239" s="158">
        <v>0</v>
      </c>
      <c r="K239" s="158">
        <v>0</v>
      </c>
      <c r="L239" s="158">
        <v>0</v>
      </c>
      <c r="M239" s="158">
        <v>0</v>
      </c>
      <c r="N239" s="158">
        <v>0</v>
      </c>
      <c r="O239" s="158">
        <v>0</v>
      </c>
      <c r="P239" s="158">
        <v>0</v>
      </c>
      <c r="Q239" s="158">
        <v>0</v>
      </c>
      <c r="R239" s="158">
        <v>0</v>
      </c>
      <c r="S239" s="158">
        <v>0</v>
      </c>
      <c r="T239" s="158">
        <v>0</v>
      </c>
      <c r="U239" s="159">
        <v>0</v>
      </c>
    </row>
    <row r="240" spans="2:21" ht="11.25">
      <c r="B240" s="135"/>
      <c r="C240" s="133" t="s">
        <v>172</v>
      </c>
      <c r="D240" s="133" t="s">
        <v>194</v>
      </c>
      <c r="E240" s="158">
        <v>1500</v>
      </c>
      <c r="F240" s="158">
        <v>3000</v>
      </c>
      <c r="G240" s="158">
        <v>3771</v>
      </c>
      <c r="H240" s="158">
        <v>4484</v>
      </c>
      <c r="I240" s="158">
        <v>5184</v>
      </c>
      <c r="J240" s="158">
        <v>5475</v>
      </c>
      <c r="K240" s="158">
        <v>6965</v>
      </c>
      <c r="L240" s="158">
        <v>8515</v>
      </c>
      <c r="M240" s="158">
        <v>8343</v>
      </c>
      <c r="N240" s="158">
        <v>8185</v>
      </c>
      <c r="O240" s="158">
        <v>7839</v>
      </c>
      <c r="P240" s="158">
        <v>8174</v>
      </c>
      <c r="Q240" s="158">
        <v>9660</v>
      </c>
      <c r="R240" s="158">
        <v>10547</v>
      </c>
      <c r="S240" s="158">
        <v>10192</v>
      </c>
      <c r="T240" s="158">
        <v>10124</v>
      </c>
      <c r="U240" s="159">
        <v>0</v>
      </c>
    </row>
    <row r="241" spans="1:21" ht="11.25">
      <c r="A241" s="100"/>
      <c r="B241" s="141"/>
      <c r="C241" s="142" t="s">
        <v>225</v>
      </c>
      <c r="D241" s="142"/>
      <c r="E241" s="154">
        <f>E229+E230</f>
        <v>1000</v>
      </c>
      <c r="F241" s="154">
        <f aca="true" t="shared" si="20" ref="F241:T241">F229+F230</f>
        <v>2440</v>
      </c>
      <c r="G241" s="154">
        <f t="shared" si="20"/>
        <v>3051</v>
      </c>
      <c r="H241" s="154">
        <f t="shared" si="20"/>
        <v>3776</v>
      </c>
      <c r="I241" s="154">
        <f t="shared" si="20"/>
        <v>4367</v>
      </c>
      <c r="J241" s="154">
        <f t="shared" si="20"/>
        <v>4758</v>
      </c>
      <c r="K241" s="154">
        <f t="shared" si="20"/>
        <v>6167</v>
      </c>
      <c r="L241" s="154">
        <f t="shared" si="20"/>
        <v>7614</v>
      </c>
      <c r="M241" s="154">
        <f t="shared" si="20"/>
        <v>7558</v>
      </c>
      <c r="N241" s="154">
        <f t="shared" si="20"/>
        <v>7853</v>
      </c>
      <c r="O241" s="154">
        <f t="shared" si="20"/>
        <v>7390</v>
      </c>
      <c r="P241" s="154">
        <f t="shared" si="20"/>
        <v>7841</v>
      </c>
      <c r="Q241" s="154">
        <f t="shared" si="20"/>
        <v>8982</v>
      </c>
      <c r="R241" s="154">
        <f t="shared" si="20"/>
        <v>9184</v>
      </c>
      <c r="S241" s="154">
        <f t="shared" si="20"/>
        <v>9072</v>
      </c>
      <c r="T241" s="154">
        <f t="shared" si="20"/>
        <v>9078</v>
      </c>
      <c r="U241" s="155">
        <f>U229+U230</f>
        <v>0</v>
      </c>
    </row>
    <row r="242" spans="2:21" s="100" customFormat="1" ht="11.25">
      <c r="B242" s="141"/>
      <c r="C242" s="142" t="s">
        <v>162</v>
      </c>
      <c r="D242" s="142"/>
      <c r="E242" s="154">
        <f>E233+E234+E235+E236+E237+E239</f>
        <v>500</v>
      </c>
      <c r="F242" s="154">
        <f aca="true" t="shared" si="21" ref="F242:T242">F233+F234+F235+F236+F237+F239</f>
        <v>560</v>
      </c>
      <c r="G242" s="154">
        <f t="shared" si="21"/>
        <v>720</v>
      </c>
      <c r="H242" s="154">
        <f t="shared" si="21"/>
        <v>708</v>
      </c>
      <c r="I242" s="154">
        <f t="shared" si="21"/>
        <v>817</v>
      </c>
      <c r="J242" s="154">
        <f t="shared" si="21"/>
        <v>717</v>
      </c>
      <c r="K242" s="154">
        <f t="shared" si="21"/>
        <v>798</v>
      </c>
      <c r="L242" s="154">
        <f t="shared" si="21"/>
        <v>901</v>
      </c>
      <c r="M242" s="154">
        <f t="shared" si="21"/>
        <v>785</v>
      </c>
      <c r="N242" s="154">
        <f t="shared" si="21"/>
        <v>332</v>
      </c>
      <c r="O242" s="154">
        <f t="shared" si="21"/>
        <v>449</v>
      </c>
      <c r="P242" s="154">
        <f t="shared" si="21"/>
        <v>333</v>
      </c>
      <c r="Q242" s="154">
        <f t="shared" si="21"/>
        <v>678</v>
      </c>
      <c r="R242" s="154">
        <f t="shared" si="21"/>
        <v>1363</v>
      </c>
      <c r="S242" s="154">
        <f t="shared" si="21"/>
        <v>1120</v>
      </c>
      <c r="T242" s="154">
        <f t="shared" si="21"/>
        <v>1046</v>
      </c>
      <c r="U242" s="155">
        <f>U233+U234+U235+U236+U237+U239</f>
        <v>0</v>
      </c>
    </row>
    <row r="243" spans="1:21" s="100" customFormat="1" ht="11.25">
      <c r="A243" s="13" t="s">
        <v>305</v>
      </c>
      <c r="B243" s="135" t="s">
        <v>214</v>
      </c>
      <c r="C243" s="140" t="s">
        <v>287</v>
      </c>
      <c r="D243" s="140" t="s">
        <v>288</v>
      </c>
      <c r="E243" s="152">
        <v>0</v>
      </c>
      <c r="F243" s="152">
        <v>0</v>
      </c>
      <c r="G243" s="152">
        <v>0</v>
      </c>
      <c r="H243" s="152">
        <v>0</v>
      </c>
      <c r="I243" s="152">
        <v>0</v>
      </c>
      <c r="J243" s="152">
        <v>0</v>
      </c>
      <c r="K243" s="152">
        <v>0</v>
      </c>
      <c r="L243" s="152">
        <v>0</v>
      </c>
      <c r="M243" s="152">
        <v>0</v>
      </c>
      <c r="N243" s="152">
        <v>0</v>
      </c>
      <c r="O243" s="152">
        <v>0</v>
      </c>
      <c r="P243" s="152">
        <v>0</v>
      </c>
      <c r="Q243" s="152">
        <v>0</v>
      </c>
      <c r="R243" s="152">
        <v>0</v>
      </c>
      <c r="S243" s="152">
        <v>0</v>
      </c>
      <c r="T243" s="152">
        <v>0</v>
      </c>
      <c r="U243" s="153">
        <v>0</v>
      </c>
    </row>
    <row r="244" spans="1:21" s="100" customFormat="1" ht="11.25">
      <c r="A244" s="13"/>
      <c r="B244" s="135"/>
      <c r="C244" s="140" t="s">
        <v>286</v>
      </c>
      <c r="D244" s="140" t="s">
        <v>288</v>
      </c>
      <c r="E244" s="152">
        <v>0</v>
      </c>
      <c r="F244" s="152">
        <v>0</v>
      </c>
      <c r="G244" s="152">
        <v>0</v>
      </c>
      <c r="H244" s="152">
        <v>0</v>
      </c>
      <c r="I244" s="152">
        <v>0</v>
      </c>
      <c r="J244" s="152">
        <v>0</v>
      </c>
      <c r="K244" s="152">
        <v>0</v>
      </c>
      <c r="L244" s="152">
        <v>0</v>
      </c>
      <c r="M244" s="152">
        <v>0</v>
      </c>
      <c r="N244" s="152">
        <v>0</v>
      </c>
      <c r="O244" s="152">
        <v>0</v>
      </c>
      <c r="P244" s="152">
        <v>0</v>
      </c>
      <c r="Q244" s="152">
        <v>0</v>
      </c>
      <c r="R244" s="152">
        <v>0</v>
      </c>
      <c r="S244" s="152">
        <v>0</v>
      </c>
      <c r="T244" s="152">
        <v>0</v>
      </c>
      <c r="U244" s="153">
        <v>0</v>
      </c>
    </row>
    <row r="245" spans="2:21" ht="10.5" customHeight="1">
      <c r="B245" s="135"/>
      <c r="C245" s="140" t="s">
        <v>289</v>
      </c>
      <c r="D245" s="140" t="s">
        <v>288</v>
      </c>
      <c r="E245" s="152">
        <v>0</v>
      </c>
      <c r="F245" s="152">
        <v>0</v>
      </c>
      <c r="G245" s="152">
        <v>0</v>
      </c>
      <c r="H245" s="152">
        <v>0</v>
      </c>
      <c r="I245" s="152">
        <v>0</v>
      </c>
      <c r="J245" s="152">
        <v>0</v>
      </c>
      <c r="K245" s="152">
        <v>0</v>
      </c>
      <c r="L245" s="152">
        <v>0</v>
      </c>
      <c r="M245" s="152">
        <v>0</v>
      </c>
      <c r="N245" s="152">
        <v>0</v>
      </c>
      <c r="O245" s="152">
        <v>0</v>
      </c>
      <c r="P245" s="152">
        <v>0</v>
      </c>
      <c r="Q245" s="152">
        <v>0</v>
      </c>
      <c r="R245" s="152">
        <v>0</v>
      </c>
      <c r="S245" s="152">
        <v>0</v>
      </c>
      <c r="T245" s="152">
        <v>0</v>
      </c>
      <c r="U245" s="153">
        <v>0</v>
      </c>
    </row>
    <row r="246" spans="2:21" ht="11.25">
      <c r="B246" s="135"/>
      <c r="C246" s="140" t="s">
        <v>290</v>
      </c>
      <c r="D246" s="140" t="s">
        <v>288</v>
      </c>
      <c r="E246" s="152">
        <v>10169</v>
      </c>
      <c r="F246" s="152">
        <v>10460</v>
      </c>
      <c r="G246" s="152">
        <v>10759</v>
      </c>
      <c r="H246" s="152">
        <v>11341</v>
      </c>
      <c r="I246" s="152">
        <v>11689</v>
      </c>
      <c r="J246" s="152">
        <v>8815</v>
      </c>
      <c r="K246" s="152">
        <v>9186</v>
      </c>
      <c r="L246" s="152">
        <v>9820</v>
      </c>
      <c r="M246" s="152">
        <v>10728</v>
      </c>
      <c r="N246" s="152">
        <v>11107</v>
      </c>
      <c r="O246" s="152">
        <v>12096</v>
      </c>
      <c r="P246" s="152">
        <v>12559</v>
      </c>
      <c r="Q246" s="152">
        <v>13827</v>
      </c>
      <c r="R246" s="152">
        <v>15087</v>
      </c>
      <c r="S246" s="152">
        <v>16295</v>
      </c>
      <c r="T246" s="152">
        <v>15981</v>
      </c>
      <c r="U246" s="153">
        <v>14191</v>
      </c>
    </row>
    <row r="247" spans="2:21" ht="11.25">
      <c r="B247" s="135"/>
      <c r="C247" s="140" t="s">
        <v>291</v>
      </c>
      <c r="D247" s="140" t="s">
        <v>288</v>
      </c>
      <c r="E247" s="152">
        <v>0</v>
      </c>
      <c r="F247" s="152">
        <v>0</v>
      </c>
      <c r="G247" s="152">
        <v>0</v>
      </c>
      <c r="H247" s="152">
        <v>0</v>
      </c>
      <c r="I247" s="152">
        <v>0</v>
      </c>
      <c r="J247" s="152">
        <v>2600</v>
      </c>
      <c r="K247" s="152">
        <v>2900</v>
      </c>
      <c r="L247" s="152">
        <v>2800</v>
      </c>
      <c r="M247" s="152">
        <v>2800</v>
      </c>
      <c r="N247" s="152">
        <v>3300</v>
      </c>
      <c r="O247" s="152">
        <v>3400</v>
      </c>
      <c r="P247" s="152">
        <v>3552</v>
      </c>
      <c r="Q247" s="152">
        <v>3704</v>
      </c>
      <c r="R247" s="152">
        <v>3856</v>
      </c>
      <c r="S247" s="152">
        <v>3907</v>
      </c>
      <c r="T247" s="152">
        <v>6336</v>
      </c>
      <c r="U247" s="153">
        <v>9801</v>
      </c>
    </row>
    <row r="248" spans="2:21" ht="11.25">
      <c r="B248" s="135"/>
      <c r="C248" s="140" t="s">
        <v>161</v>
      </c>
      <c r="D248" s="140" t="s">
        <v>288</v>
      </c>
      <c r="E248" s="152">
        <v>0</v>
      </c>
      <c r="F248" s="152">
        <v>0</v>
      </c>
      <c r="G248" s="152">
        <v>0</v>
      </c>
      <c r="H248" s="152">
        <v>0</v>
      </c>
      <c r="I248" s="152">
        <v>0</v>
      </c>
      <c r="J248" s="152">
        <v>0</v>
      </c>
      <c r="K248" s="152">
        <v>0</v>
      </c>
      <c r="L248" s="152">
        <v>0</v>
      </c>
      <c r="M248" s="152">
        <v>0</v>
      </c>
      <c r="N248" s="152">
        <v>0</v>
      </c>
      <c r="O248" s="152">
        <v>0</v>
      </c>
      <c r="P248" s="152">
        <v>0</v>
      </c>
      <c r="Q248" s="152">
        <v>0</v>
      </c>
      <c r="R248" s="152">
        <v>0</v>
      </c>
      <c r="S248" s="152">
        <v>0</v>
      </c>
      <c r="T248" s="152">
        <v>0</v>
      </c>
      <c r="U248" s="153">
        <v>0</v>
      </c>
    </row>
    <row r="249" spans="2:21" ht="11.25">
      <c r="B249" s="135"/>
      <c r="C249" s="140" t="s">
        <v>198</v>
      </c>
      <c r="D249" s="140" t="s">
        <v>288</v>
      </c>
      <c r="E249" s="152">
        <v>0</v>
      </c>
      <c r="F249" s="152">
        <v>0</v>
      </c>
      <c r="G249" s="152">
        <v>0</v>
      </c>
      <c r="H249" s="152">
        <v>0</v>
      </c>
      <c r="I249" s="152">
        <v>0</v>
      </c>
      <c r="J249" s="152">
        <v>0</v>
      </c>
      <c r="K249" s="152">
        <v>0</v>
      </c>
      <c r="L249" s="152">
        <v>0</v>
      </c>
      <c r="M249" s="152">
        <v>0</v>
      </c>
      <c r="N249" s="152">
        <v>0</v>
      </c>
      <c r="O249" s="152">
        <v>0</v>
      </c>
      <c r="P249" s="152">
        <v>0</v>
      </c>
      <c r="Q249" s="152">
        <v>0</v>
      </c>
      <c r="R249" s="152">
        <v>0</v>
      </c>
      <c r="S249" s="152">
        <v>0</v>
      </c>
      <c r="T249" s="152">
        <v>0</v>
      </c>
      <c r="U249" s="153">
        <v>0</v>
      </c>
    </row>
    <row r="250" spans="2:21" ht="11.25">
      <c r="B250" s="135"/>
      <c r="C250" s="140" t="s">
        <v>199</v>
      </c>
      <c r="D250" s="140" t="s">
        <v>288</v>
      </c>
      <c r="E250" s="152">
        <v>0</v>
      </c>
      <c r="F250" s="152">
        <v>0</v>
      </c>
      <c r="G250" s="152">
        <v>0</v>
      </c>
      <c r="H250" s="152">
        <v>0</v>
      </c>
      <c r="I250" s="152">
        <v>0</v>
      </c>
      <c r="J250" s="152">
        <v>0</v>
      </c>
      <c r="K250" s="152">
        <v>0</v>
      </c>
      <c r="L250" s="152">
        <v>0</v>
      </c>
      <c r="M250" s="152">
        <v>0</v>
      </c>
      <c r="N250" s="152">
        <v>0</v>
      </c>
      <c r="O250" s="152">
        <v>0</v>
      </c>
      <c r="P250" s="152">
        <v>0</v>
      </c>
      <c r="Q250" s="152">
        <v>0</v>
      </c>
      <c r="R250" s="152">
        <v>0</v>
      </c>
      <c r="S250" s="152">
        <v>0</v>
      </c>
      <c r="T250" s="152">
        <v>0</v>
      </c>
      <c r="U250" s="153">
        <v>0</v>
      </c>
    </row>
    <row r="251" spans="2:21" ht="11.25">
      <c r="B251" s="135"/>
      <c r="C251" s="140" t="s">
        <v>292</v>
      </c>
      <c r="D251" s="140" t="s">
        <v>288</v>
      </c>
      <c r="E251" s="152">
        <v>0</v>
      </c>
      <c r="F251" s="152">
        <v>0</v>
      </c>
      <c r="G251" s="152">
        <v>0</v>
      </c>
      <c r="H251" s="152">
        <v>0</v>
      </c>
      <c r="I251" s="152">
        <v>0</v>
      </c>
      <c r="J251" s="152">
        <v>0</v>
      </c>
      <c r="K251" s="152">
        <v>0</v>
      </c>
      <c r="L251" s="152">
        <v>0</v>
      </c>
      <c r="M251" s="152">
        <v>0</v>
      </c>
      <c r="N251" s="152">
        <v>0</v>
      </c>
      <c r="O251" s="152">
        <v>0</v>
      </c>
      <c r="P251" s="152">
        <v>0</v>
      </c>
      <c r="Q251" s="152">
        <v>0</v>
      </c>
      <c r="R251" s="152">
        <v>0</v>
      </c>
      <c r="S251" s="152">
        <v>0</v>
      </c>
      <c r="T251" s="152">
        <v>0</v>
      </c>
      <c r="U251" s="153">
        <v>0</v>
      </c>
    </row>
    <row r="252" spans="2:21" ht="11.25">
      <c r="B252" s="135"/>
      <c r="C252" s="140" t="s">
        <v>293</v>
      </c>
      <c r="D252" s="140" t="s">
        <v>288</v>
      </c>
      <c r="E252" s="152">
        <v>0</v>
      </c>
      <c r="F252" s="152">
        <v>0</v>
      </c>
      <c r="G252" s="152">
        <v>0</v>
      </c>
      <c r="H252" s="152">
        <v>0</v>
      </c>
      <c r="I252" s="152">
        <v>0</v>
      </c>
      <c r="J252" s="152">
        <v>0</v>
      </c>
      <c r="K252" s="152">
        <v>0</v>
      </c>
      <c r="L252" s="152">
        <v>0</v>
      </c>
      <c r="M252" s="152">
        <v>0</v>
      </c>
      <c r="N252" s="152">
        <v>0</v>
      </c>
      <c r="O252" s="152">
        <v>0</v>
      </c>
      <c r="P252" s="152">
        <v>0</v>
      </c>
      <c r="Q252" s="152">
        <v>0</v>
      </c>
      <c r="R252" s="152">
        <v>0</v>
      </c>
      <c r="S252" s="152">
        <v>0</v>
      </c>
      <c r="T252" s="152">
        <v>0</v>
      </c>
      <c r="U252" s="153">
        <v>0</v>
      </c>
    </row>
    <row r="253" spans="2:21" ht="11.25">
      <c r="B253" s="135"/>
      <c r="C253" s="140" t="s">
        <v>294</v>
      </c>
      <c r="D253" s="140" t="s">
        <v>288</v>
      </c>
      <c r="E253" s="152">
        <v>0</v>
      </c>
      <c r="F253" s="152">
        <v>0</v>
      </c>
      <c r="G253" s="152">
        <v>0</v>
      </c>
      <c r="H253" s="152">
        <v>0</v>
      </c>
      <c r="I253" s="152">
        <v>0</v>
      </c>
      <c r="J253" s="152">
        <v>0</v>
      </c>
      <c r="K253" s="152">
        <v>0</v>
      </c>
      <c r="L253" s="152">
        <v>0</v>
      </c>
      <c r="M253" s="152">
        <v>0</v>
      </c>
      <c r="N253" s="152">
        <v>0</v>
      </c>
      <c r="O253" s="152">
        <v>0</v>
      </c>
      <c r="P253" s="152">
        <v>0</v>
      </c>
      <c r="Q253" s="152">
        <v>0</v>
      </c>
      <c r="R253" s="152">
        <v>0</v>
      </c>
      <c r="S253" s="152">
        <v>0</v>
      </c>
      <c r="T253" s="152">
        <v>0</v>
      </c>
      <c r="U253" s="153">
        <v>0</v>
      </c>
    </row>
    <row r="254" spans="2:21" ht="11.25">
      <c r="B254" s="135"/>
      <c r="C254" s="140" t="s">
        <v>203</v>
      </c>
      <c r="D254" s="140" t="s">
        <v>288</v>
      </c>
      <c r="E254" s="152">
        <v>0</v>
      </c>
      <c r="F254" s="152">
        <v>0</v>
      </c>
      <c r="G254" s="152">
        <v>0</v>
      </c>
      <c r="H254" s="152">
        <v>0</v>
      </c>
      <c r="I254" s="152">
        <v>0</v>
      </c>
      <c r="J254" s="152">
        <v>0</v>
      </c>
      <c r="K254" s="152">
        <v>0</v>
      </c>
      <c r="L254" s="152">
        <v>0</v>
      </c>
      <c r="M254" s="152">
        <v>0</v>
      </c>
      <c r="N254" s="152">
        <v>0</v>
      </c>
      <c r="O254" s="152">
        <v>0</v>
      </c>
      <c r="P254" s="152">
        <v>0</v>
      </c>
      <c r="Q254" s="152">
        <v>0</v>
      </c>
      <c r="R254" s="152">
        <v>0</v>
      </c>
      <c r="S254" s="152">
        <v>0</v>
      </c>
      <c r="T254" s="152">
        <v>0</v>
      </c>
      <c r="U254" s="153">
        <v>0</v>
      </c>
    </row>
    <row r="255" spans="2:21" ht="11.25">
      <c r="B255" s="135"/>
      <c r="C255" s="140" t="s">
        <v>204</v>
      </c>
      <c r="D255" s="140" t="s">
        <v>288</v>
      </c>
      <c r="E255" s="152">
        <v>0</v>
      </c>
      <c r="F255" s="152">
        <v>0</v>
      </c>
      <c r="G255" s="152">
        <v>0</v>
      </c>
      <c r="H255" s="152">
        <v>0</v>
      </c>
      <c r="I255" s="152">
        <v>0</v>
      </c>
      <c r="J255" s="152">
        <v>0</v>
      </c>
      <c r="K255" s="152">
        <v>0</v>
      </c>
      <c r="L255" s="152">
        <v>0</v>
      </c>
      <c r="M255" s="152">
        <v>0</v>
      </c>
      <c r="N255" s="152">
        <v>0</v>
      </c>
      <c r="O255" s="152">
        <v>0</v>
      </c>
      <c r="P255" s="152">
        <v>0</v>
      </c>
      <c r="Q255" s="152">
        <v>0</v>
      </c>
      <c r="R255" s="152">
        <v>0</v>
      </c>
      <c r="S255" s="152">
        <v>0</v>
      </c>
      <c r="T255" s="152">
        <v>0</v>
      </c>
      <c r="U255" s="153">
        <v>0</v>
      </c>
    </row>
    <row r="256" spans="2:21" ht="11.25">
      <c r="B256" s="135"/>
      <c r="C256" s="140" t="s">
        <v>172</v>
      </c>
      <c r="D256" s="140" t="s">
        <v>288</v>
      </c>
      <c r="E256" s="152">
        <v>10169</v>
      </c>
      <c r="F256" s="152">
        <v>10460</v>
      </c>
      <c r="G256" s="152">
        <v>10759</v>
      </c>
      <c r="H256" s="152">
        <v>11341</v>
      </c>
      <c r="I256" s="152">
        <v>11689</v>
      </c>
      <c r="J256" s="152">
        <v>11415</v>
      </c>
      <c r="K256" s="152">
        <v>12086</v>
      </c>
      <c r="L256" s="152">
        <v>12620</v>
      </c>
      <c r="M256" s="152">
        <v>13528</v>
      </c>
      <c r="N256" s="152">
        <v>14407</v>
      </c>
      <c r="O256" s="152">
        <v>15496</v>
      </c>
      <c r="P256" s="152">
        <v>16111</v>
      </c>
      <c r="Q256" s="152">
        <v>17531</v>
      </c>
      <c r="R256" s="152">
        <v>18943</v>
      </c>
      <c r="S256" s="152">
        <v>20202</v>
      </c>
      <c r="T256" s="152">
        <v>22317</v>
      </c>
      <c r="U256" s="153">
        <v>23992</v>
      </c>
    </row>
    <row r="257" spans="1:21" ht="11.25">
      <c r="A257" s="100"/>
      <c r="B257" s="141"/>
      <c r="C257" s="142" t="s">
        <v>225</v>
      </c>
      <c r="D257" s="142"/>
      <c r="E257" s="154">
        <f>E245+E246</f>
        <v>10169</v>
      </c>
      <c r="F257" s="154">
        <f aca="true" t="shared" si="22" ref="F257:T257">F245+F246</f>
        <v>10460</v>
      </c>
      <c r="G257" s="154">
        <f t="shared" si="22"/>
        <v>10759</v>
      </c>
      <c r="H257" s="154">
        <f t="shared" si="22"/>
        <v>11341</v>
      </c>
      <c r="I257" s="154">
        <f t="shared" si="22"/>
        <v>11689</v>
      </c>
      <c r="J257" s="154">
        <f t="shared" si="22"/>
        <v>8815</v>
      </c>
      <c r="K257" s="154">
        <f t="shared" si="22"/>
        <v>9186</v>
      </c>
      <c r="L257" s="154">
        <f t="shared" si="22"/>
        <v>9820</v>
      </c>
      <c r="M257" s="154">
        <f t="shared" si="22"/>
        <v>10728</v>
      </c>
      <c r="N257" s="154">
        <f t="shared" si="22"/>
        <v>11107</v>
      </c>
      <c r="O257" s="154">
        <f t="shared" si="22"/>
        <v>12096</v>
      </c>
      <c r="P257" s="154">
        <f t="shared" si="22"/>
        <v>12559</v>
      </c>
      <c r="Q257" s="154">
        <f t="shared" si="22"/>
        <v>13827</v>
      </c>
      <c r="R257" s="154">
        <f t="shared" si="22"/>
        <v>15087</v>
      </c>
      <c r="S257" s="154">
        <f t="shared" si="22"/>
        <v>16295</v>
      </c>
      <c r="T257" s="154">
        <f t="shared" si="22"/>
        <v>15981</v>
      </c>
      <c r="U257" s="155">
        <f>U245+U246</f>
        <v>14191</v>
      </c>
    </row>
    <row r="258" spans="2:21" s="100" customFormat="1" ht="11.25">
      <c r="B258" s="141"/>
      <c r="C258" s="142" t="s">
        <v>162</v>
      </c>
      <c r="D258" s="142"/>
      <c r="E258" s="154">
        <f>E249+E250+E251+E252+E253+E255</f>
        <v>0</v>
      </c>
      <c r="F258" s="154">
        <f aca="true" t="shared" si="23" ref="F258:T258">F249+F250+F251+F252+F253+F255</f>
        <v>0</v>
      </c>
      <c r="G258" s="154">
        <f t="shared" si="23"/>
        <v>0</v>
      </c>
      <c r="H258" s="154">
        <f t="shared" si="23"/>
        <v>0</v>
      </c>
      <c r="I258" s="154">
        <f t="shared" si="23"/>
        <v>0</v>
      </c>
      <c r="J258" s="154">
        <f t="shared" si="23"/>
        <v>0</v>
      </c>
      <c r="K258" s="154">
        <f t="shared" si="23"/>
        <v>0</v>
      </c>
      <c r="L258" s="154">
        <f t="shared" si="23"/>
        <v>0</v>
      </c>
      <c r="M258" s="154">
        <f t="shared" si="23"/>
        <v>0</v>
      </c>
      <c r="N258" s="154">
        <f t="shared" si="23"/>
        <v>0</v>
      </c>
      <c r="O258" s="154">
        <f t="shared" si="23"/>
        <v>0</v>
      </c>
      <c r="P258" s="154">
        <f t="shared" si="23"/>
        <v>0</v>
      </c>
      <c r="Q258" s="154">
        <f t="shared" si="23"/>
        <v>0</v>
      </c>
      <c r="R258" s="154">
        <f t="shared" si="23"/>
        <v>0</v>
      </c>
      <c r="S258" s="154">
        <f t="shared" si="23"/>
        <v>0</v>
      </c>
      <c r="T258" s="154">
        <f t="shared" si="23"/>
        <v>0</v>
      </c>
      <c r="U258" s="155">
        <f>U249+U250+U251+U252+U253+U255</f>
        <v>0</v>
      </c>
    </row>
    <row r="259" spans="1:21" s="100" customFormat="1" ht="11.25">
      <c r="A259" s="13" t="s">
        <v>306</v>
      </c>
      <c r="B259" s="135" t="s">
        <v>215</v>
      </c>
      <c r="C259" s="140" t="s">
        <v>287</v>
      </c>
      <c r="D259" s="140" t="s">
        <v>288</v>
      </c>
      <c r="E259" s="152">
        <v>2212</v>
      </c>
      <c r="F259" s="152">
        <v>1816</v>
      </c>
      <c r="G259" s="152">
        <v>1668</v>
      </c>
      <c r="H259" s="152">
        <v>2535</v>
      </c>
      <c r="I259" s="152">
        <v>2938</v>
      </c>
      <c r="J259" s="152">
        <v>5968</v>
      </c>
      <c r="K259" s="152">
        <v>5939</v>
      </c>
      <c r="L259" s="152">
        <v>6403</v>
      </c>
      <c r="M259" s="152">
        <v>7472</v>
      </c>
      <c r="N259" s="152">
        <v>6908</v>
      </c>
      <c r="O259" s="152">
        <v>8783</v>
      </c>
      <c r="P259" s="152">
        <v>11639</v>
      </c>
      <c r="Q259" s="152">
        <v>12040</v>
      </c>
      <c r="R259" s="152">
        <v>12247</v>
      </c>
      <c r="S259" s="152">
        <v>13002</v>
      </c>
      <c r="T259" s="152">
        <v>13162</v>
      </c>
      <c r="U259" s="153">
        <v>13478</v>
      </c>
    </row>
    <row r="260" spans="1:21" s="100" customFormat="1" ht="11.25">
      <c r="A260" s="13"/>
      <c r="B260" s="135"/>
      <c r="C260" s="140" t="s">
        <v>286</v>
      </c>
      <c r="D260" s="140" t="s">
        <v>288</v>
      </c>
      <c r="E260" s="152">
        <v>0</v>
      </c>
      <c r="F260" s="152">
        <v>0</v>
      </c>
      <c r="G260" s="152">
        <v>0</v>
      </c>
      <c r="H260" s="152">
        <v>0</v>
      </c>
      <c r="I260" s="152">
        <v>0</v>
      </c>
      <c r="J260" s="152">
        <v>0</v>
      </c>
      <c r="K260" s="152">
        <v>0</v>
      </c>
      <c r="L260" s="152">
        <v>0</v>
      </c>
      <c r="M260" s="152">
        <v>0</v>
      </c>
      <c r="N260" s="152">
        <v>0</v>
      </c>
      <c r="O260" s="152">
        <v>0</v>
      </c>
      <c r="P260" s="152">
        <v>0</v>
      </c>
      <c r="Q260" s="152">
        <v>0</v>
      </c>
      <c r="R260" s="152">
        <v>0</v>
      </c>
      <c r="S260" s="152">
        <v>0</v>
      </c>
      <c r="T260" s="152">
        <v>0</v>
      </c>
      <c r="U260" s="153">
        <v>0</v>
      </c>
    </row>
    <row r="261" spans="2:21" ht="11.25">
      <c r="B261" s="135"/>
      <c r="C261" s="140" t="s">
        <v>289</v>
      </c>
      <c r="D261" s="140" t="s">
        <v>288</v>
      </c>
      <c r="E261" s="152">
        <v>0</v>
      </c>
      <c r="F261" s="152">
        <v>0</v>
      </c>
      <c r="G261" s="152">
        <v>0</v>
      </c>
      <c r="H261" s="152">
        <v>0</v>
      </c>
      <c r="I261" s="152">
        <v>0</v>
      </c>
      <c r="J261" s="152">
        <v>0</v>
      </c>
      <c r="K261" s="152">
        <v>0</v>
      </c>
      <c r="L261" s="152">
        <v>0</v>
      </c>
      <c r="M261" s="152">
        <v>0</v>
      </c>
      <c r="N261" s="152">
        <v>0</v>
      </c>
      <c r="O261" s="152">
        <v>0</v>
      </c>
      <c r="P261" s="152">
        <v>0</v>
      </c>
      <c r="Q261" s="152">
        <v>0</v>
      </c>
      <c r="R261" s="152">
        <v>0</v>
      </c>
      <c r="S261" s="152">
        <v>0</v>
      </c>
      <c r="T261" s="152">
        <v>0</v>
      </c>
      <c r="U261" s="153">
        <v>0</v>
      </c>
    </row>
    <row r="262" spans="2:21" ht="11.25">
      <c r="B262" s="135"/>
      <c r="C262" s="140" t="s">
        <v>290</v>
      </c>
      <c r="D262" s="140" t="s">
        <v>288</v>
      </c>
      <c r="E262" s="152">
        <v>6196</v>
      </c>
      <c r="F262" s="152">
        <v>6163</v>
      </c>
      <c r="G262" s="152">
        <v>7087</v>
      </c>
      <c r="H262" s="152">
        <v>6932</v>
      </c>
      <c r="I262" s="152">
        <v>7800</v>
      </c>
      <c r="J262" s="152">
        <v>5725</v>
      </c>
      <c r="K262" s="152">
        <v>4853</v>
      </c>
      <c r="L262" s="152">
        <v>5086</v>
      </c>
      <c r="M262" s="152">
        <v>4525</v>
      </c>
      <c r="N262" s="152">
        <v>5742</v>
      </c>
      <c r="O262" s="152">
        <v>4150</v>
      </c>
      <c r="P262" s="152">
        <v>2899</v>
      </c>
      <c r="Q262" s="152">
        <v>3596</v>
      </c>
      <c r="R262" s="152">
        <v>4201</v>
      </c>
      <c r="S262" s="152">
        <v>4519</v>
      </c>
      <c r="T262" s="152">
        <v>5261</v>
      </c>
      <c r="U262" s="153">
        <v>4973</v>
      </c>
    </row>
    <row r="263" spans="2:21" ht="11.25">
      <c r="B263" s="135"/>
      <c r="C263" s="140" t="s">
        <v>291</v>
      </c>
      <c r="D263" s="140" t="s">
        <v>288</v>
      </c>
      <c r="E263" s="152">
        <v>0</v>
      </c>
      <c r="F263" s="152">
        <v>0</v>
      </c>
      <c r="G263" s="152">
        <v>0</v>
      </c>
      <c r="H263" s="152">
        <v>0</v>
      </c>
      <c r="I263" s="152">
        <v>0</v>
      </c>
      <c r="J263" s="152">
        <v>0</v>
      </c>
      <c r="K263" s="152">
        <v>0</v>
      </c>
      <c r="L263" s="152">
        <v>0</v>
      </c>
      <c r="M263" s="152">
        <v>0</v>
      </c>
      <c r="N263" s="152">
        <v>0</v>
      </c>
      <c r="O263" s="152">
        <v>0</v>
      </c>
      <c r="P263" s="152">
        <v>0</v>
      </c>
      <c r="Q263" s="152">
        <v>0</v>
      </c>
      <c r="R263" s="152">
        <v>0</v>
      </c>
      <c r="S263" s="152">
        <v>0</v>
      </c>
      <c r="T263" s="152">
        <v>2401</v>
      </c>
      <c r="U263" s="153">
        <v>2957</v>
      </c>
    </row>
    <row r="264" spans="2:21" ht="11.25">
      <c r="B264" s="135"/>
      <c r="C264" s="140" t="s">
        <v>161</v>
      </c>
      <c r="D264" s="140" t="s">
        <v>288</v>
      </c>
      <c r="E264" s="152">
        <v>0</v>
      </c>
      <c r="F264" s="152">
        <v>0</v>
      </c>
      <c r="G264" s="152">
        <v>0</v>
      </c>
      <c r="H264" s="152">
        <v>0</v>
      </c>
      <c r="I264" s="152">
        <v>0</v>
      </c>
      <c r="J264" s="152">
        <v>0</v>
      </c>
      <c r="K264" s="152">
        <v>0</v>
      </c>
      <c r="L264" s="152">
        <v>0</v>
      </c>
      <c r="M264" s="152">
        <v>0</v>
      </c>
      <c r="N264" s="152">
        <v>0</v>
      </c>
      <c r="O264" s="152">
        <v>0</v>
      </c>
      <c r="P264" s="152">
        <v>0</v>
      </c>
      <c r="Q264" s="152">
        <v>0</v>
      </c>
      <c r="R264" s="152">
        <v>0</v>
      </c>
      <c r="S264" s="152">
        <v>0</v>
      </c>
      <c r="T264" s="152">
        <v>0</v>
      </c>
      <c r="U264" s="153">
        <v>0</v>
      </c>
    </row>
    <row r="265" spans="2:21" ht="11.25">
      <c r="B265" s="135"/>
      <c r="C265" s="140" t="s">
        <v>198</v>
      </c>
      <c r="D265" s="140" t="s">
        <v>288</v>
      </c>
      <c r="E265" s="152">
        <v>1220</v>
      </c>
      <c r="F265" s="152">
        <v>1226</v>
      </c>
      <c r="G265" s="152">
        <v>964</v>
      </c>
      <c r="H265" s="152">
        <v>443</v>
      </c>
      <c r="I265" s="152">
        <v>840</v>
      </c>
      <c r="J265" s="152">
        <v>611</v>
      </c>
      <c r="K265" s="152">
        <v>1957</v>
      </c>
      <c r="L265" s="152">
        <v>2083</v>
      </c>
      <c r="M265" s="152">
        <v>1777</v>
      </c>
      <c r="N265" s="152">
        <v>825</v>
      </c>
      <c r="O265" s="152">
        <v>718</v>
      </c>
      <c r="P265" s="152">
        <v>871</v>
      </c>
      <c r="Q265" s="152">
        <v>850</v>
      </c>
      <c r="R265" s="152">
        <v>1456</v>
      </c>
      <c r="S265" s="152">
        <v>1616</v>
      </c>
      <c r="T265" s="152">
        <v>1426</v>
      </c>
      <c r="U265" s="153">
        <v>1601</v>
      </c>
    </row>
    <row r="266" spans="2:21" ht="11.25">
      <c r="B266" s="135"/>
      <c r="C266" s="140" t="s">
        <v>199</v>
      </c>
      <c r="D266" s="140" t="s">
        <v>288</v>
      </c>
      <c r="E266" s="152">
        <v>0</v>
      </c>
      <c r="F266" s="152">
        <v>0</v>
      </c>
      <c r="G266" s="152">
        <v>0</v>
      </c>
      <c r="H266" s="152">
        <v>0</v>
      </c>
      <c r="I266" s="152">
        <v>0</v>
      </c>
      <c r="J266" s="152">
        <v>0</v>
      </c>
      <c r="K266" s="152">
        <v>0</v>
      </c>
      <c r="L266" s="152">
        <v>0</v>
      </c>
      <c r="M266" s="152">
        <v>0</v>
      </c>
      <c r="N266" s="152">
        <v>0</v>
      </c>
      <c r="O266" s="152">
        <v>0</v>
      </c>
      <c r="P266" s="152">
        <v>0</v>
      </c>
      <c r="Q266" s="152">
        <v>0</v>
      </c>
      <c r="R266" s="152">
        <v>0</v>
      </c>
      <c r="S266" s="152">
        <v>0</v>
      </c>
      <c r="T266" s="152">
        <v>0</v>
      </c>
      <c r="U266" s="153">
        <v>0</v>
      </c>
    </row>
    <row r="267" spans="2:21" ht="11.25">
      <c r="B267" s="135"/>
      <c r="C267" s="140" t="s">
        <v>292</v>
      </c>
      <c r="D267" s="140" t="s">
        <v>288</v>
      </c>
      <c r="E267" s="152">
        <v>0</v>
      </c>
      <c r="F267" s="152">
        <v>0</v>
      </c>
      <c r="G267" s="152">
        <v>0</v>
      </c>
      <c r="H267" s="152">
        <v>0</v>
      </c>
      <c r="I267" s="152">
        <v>0</v>
      </c>
      <c r="J267" s="152">
        <v>0</v>
      </c>
      <c r="K267" s="152">
        <v>0</v>
      </c>
      <c r="L267" s="152">
        <v>0</v>
      </c>
      <c r="M267" s="152">
        <v>0</v>
      </c>
      <c r="N267" s="152">
        <v>0</v>
      </c>
      <c r="O267" s="152">
        <v>64</v>
      </c>
      <c r="P267" s="152">
        <v>206</v>
      </c>
      <c r="Q267" s="152">
        <v>194</v>
      </c>
      <c r="R267" s="152">
        <v>203</v>
      </c>
      <c r="S267" s="152">
        <v>199</v>
      </c>
      <c r="T267" s="152">
        <v>206</v>
      </c>
      <c r="U267" s="153">
        <v>183</v>
      </c>
    </row>
    <row r="268" spans="2:21" ht="11.25">
      <c r="B268" s="135"/>
      <c r="C268" s="140" t="s">
        <v>293</v>
      </c>
      <c r="D268" s="140" t="s">
        <v>288</v>
      </c>
      <c r="E268" s="152">
        <v>0</v>
      </c>
      <c r="F268" s="152">
        <v>0</v>
      </c>
      <c r="G268" s="152">
        <v>0</v>
      </c>
      <c r="H268" s="152">
        <v>0</v>
      </c>
      <c r="I268" s="152">
        <v>0</v>
      </c>
      <c r="J268" s="152">
        <v>0</v>
      </c>
      <c r="K268" s="152">
        <v>0</v>
      </c>
      <c r="L268" s="152">
        <v>0</v>
      </c>
      <c r="M268" s="152">
        <v>0</v>
      </c>
      <c r="N268" s="152">
        <v>0</v>
      </c>
      <c r="O268" s="152">
        <v>0</v>
      </c>
      <c r="P268" s="152">
        <v>0</v>
      </c>
      <c r="Q268" s="152">
        <v>0</v>
      </c>
      <c r="R268" s="152">
        <v>0</v>
      </c>
      <c r="S268" s="152">
        <v>0</v>
      </c>
      <c r="T268" s="152">
        <v>0</v>
      </c>
      <c r="U268" s="153">
        <v>0</v>
      </c>
    </row>
    <row r="269" spans="2:21" ht="11.25">
      <c r="B269" s="135"/>
      <c r="C269" s="140" t="s">
        <v>294</v>
      </c>
      <c r="D269" s="140" t="s">
        <v>288</v>
      </c>
      <c r="E269" s="152">
        <v>0</v>
      </c>
      <c r="F269" s="152">
        <v>0</v>
      </c>
      <c r="G269" s="152">
        <v>0</v>
      </c>
      <c r="H269" s="152">
        <v>0</v>
      </c>
      <c r="I269" s="152">
        <v>0</v>
      </c>
      <c r="J269" s="152">
        <v>0</v>
      </c>
      <c r="K269" s="152">
        <v>0</v>
      </c>
      <c r="L269" s="152">
        <v>0</v>
      </c>
      <c r="M269" s="152">
        <v>0</v>
      </c>
      <c r="N269" s="152">
        <v>0</v>
      </c>
      <c r="O269" s="152">
        <v>0</v>
      </c>
      <c r="P269" s="152">
        <v>0</v>
      </c>
      <c r="Q269" s="152">
        <v>0</v>
      </c>
      <c r="R269" s="152">
        <v>0</v>
      </c>
      <c r="S269" s="152">
        <v>0</v>
      </c>
      <c r="T269" s="152">
        <v>0</v>
      </c>
      <c r="U269" s="153">
        <v>0</v>
      </c>
    </row>
    <row r="270" spans="2:21" ht="11.25">
      <c r="B270" s="135"/>
      <c r="C270" s="140" t="s">
        <v>203</v>
      </c>
      <c r="D270" s="140" t="s">
        <v>288</v>
      </c>
      <c r="E270" s="152">
        <v>0</v>
      </c>
      <c r="F270" s="152">
        <v>0</v>
      </c>
      <c r="G270" s="152">
        <v>0</v>
      </c>
      <c r="H270" s="152">
        <v>0</v>
      </c>
      <c r="I270" s="152">
        <v>0</v>
      </c>
      <c r="J270" s="152">
        <v>0</v>
      </c>
      <c r="K270" s="152">
        <v>0</v>
      </c>
      <c r="L270" s="152">
        <v>0</v>
      </c>
      <c r="M270" s="152">
        <v>0</v>
      </c>
      <c r="N270" s="152">
        <v>0</v>
      </c>
      <c r="O270" s="152">
        <v>0</v>
      </c>
      <c r="P270" s="152">
        <v>0</v>
      </c>
      <c r="Q270" s="152">
        <v>0</v>
      </c>
      <c r="R270" s="152">
        <v>0</v>
      </c>
      <c r="S270" s="152">
        <v>0</v>
      </c>
      <c r="T270" s="152">
        <v>0</v>
      </c>
      <c r="U270" s="153">
        <v>0</v>
      </c>
    </row>
    <row r="271" spans="2:21" ht="11.25">
      <c r="B271" s="135"/>
      <c r="C271" s="140" t="s">
        <v>204</v>
      </c>
      <c r="D271" s="140" t="s">
        <v>288</v>
      </c>
      <c r="E271" s="152">
        <v>0</v>
      </c>
      <c r="F271" s="152">
        <v>0</v>
      </c>
      <c r="G271" s="152">
        <v>0</v>
      </c>
      <c r="H271" s="152">
        <v>0</v>
      </c>
      <c r="I271" s="152">
        <v>0</v>
      </c>
      <c r="J271" s="152">
        <v>0</v>
      </c>
      <c r="K271" s="152">
        <v>0</v>
      </c>
      <c r="L271" s="152">
        <v>0</v>
      </c>
      <c r="M271" s="152">
        <v>0</v>
      </c>
      <c r="N271" s="152">
        <v>0</v>
      </c>
      <c r="O271" s="152">
        <v>0</v>
      </c>
      <c r="P271" s="152">
        <v>0</v>
      </c>
      <c r="Q271" s="152">
        <v>0</v>
      </c>
      <c r="R271" s="152">
        <v>0</v>
      </c>
      <c r="S271" s="152">
        <v>0</v>
      </c>
      <c r="T271" s="152">
        <v>0</v>
      </c>
      <c r="U271" s="153">
        <v>0</v>
      </c>
    </row>
    <row r="272" spans="2:21" ht="11.25">
      <c r="B272" s="135"/>
      <c r="C272" s="140" t="s">
        <v>172</v>
      </c>
      <c r="D272" s="140" t="s">
        <v>288</v>
      </c>
      <c r="E272" s="152">
        <v>9628</v>
      </c>
      <c r="F272" s="152">
        <v>9205</v>
      </c>
      <c r="G272" s="152">
        <v>9719</v>
      </c>
      <c r="H272" s="152">
        <v>9910</v>
      </c>
      <c r="I272" s="152">
        <v>11578</v>
      </c>
      <c r="J272" s="152">
        <v>12304</v>
      </c>
      <c r="K272" s="152">
        <v>12749</v>
      </c>
      <c r="L272" s="152">
        <v>13572</v>
      </c>
      <c r="M272" s="152">
        <v>13774</v>
      </c>
      <c r="N272" s="152">
        <v>13475</v>
      </c>
      <c r="O272" s="152">
        <v>13715</v>
      </c>
      <c r="P272" s="152">
        <v>15615</v>
      </c>
      <c r="Q272" s="152">
        <v>16680</v>
      </c>
      <c r="R272" s="152">
        <v>18107</v>
      </c>
      <c r="S272" s="152">
        <v>19336</v>
      </c>
      <c r="T272" s="152">
        <v>22456</v>
      </c>
      <c r="U272" s="153">
        <v>23192</v>
      </c>
    </row>
    <row r="273" spans="1:21" ht="11.25">
      <c r="A273" s="100"/>
      <c r="B273" s="141"/>
      <c r="C273" s="142" t="s">
        <v>225</v>
      </c>
      <c r="D273" s="142"/>
      <c r="E273" s="154">
        <f>E261+E262</f>
        <v>6196</v>
      </c>
      <c r="F273" s="154">
        <f aca="true" t="shared" si="24" ref="F273:T273">F261+F262</f>
        <v>6163</v>
      </c>
      <c r="G273" s="154">
        <f t="shared" si="24"/>
        <v>7087</v>
      </c>
      <c r="H273" s="154">
        <f t="shared" si="24"/>
        <v>6932</v>
      </c>
      <c r="I273" s="154">
        <f t="shared" si="24"/>
        <v>7800</v>
      </c>
      <c r="J273" s="154">
        <f t="shared" si="24"/>
        <v>5725</v>
      </c>
      <c r="K273" s="154">
        <f t="shared" si="24"/>
        <v>4853</v>
      </c>
      <c r="L273" s="154">
        <f t="shared" si="24"/>
        <v>5086</v>
      </c>
      <c r="M273" s="154">
        <f t="shared" si="24"/>
        <v>4525</v>
      </c>
      <c r="N273" s="154">
        <f t="shared" si="24"/>
        <v>5742</v>
      </c>
      <c r="O273" s="154">
        <f t="shared" si="24"/>
        <v>4150</v>
      </c>
      <c r="P273" s="154">
        <f t="shared" si="24"/>
        <v>2899</v>
      </c>
      <c r="Q273" s="154">
        <f t="shared" si="24"/>
        <v>3596</v>
      </c>
      <c r="R273" s="154">
        <f t="shared" si="24"/>
        <v>4201</v>
      </c>
      <c r="S273" s="154">
        <f t="shared" si="24"/>
        <v>4519</v>
      </c>
      <c r="T273" s="154">
        <f t="shared" si="24"/>
        <v>5261</v>
      </c>
      <c r="U273" s="155">
        <f>U261+U262</f>
        <v>4973</v>
      </c>
    </row>
    <row r="274" spans="2:21" s="100" customFormat="1" ht="11.25">
      <c r="B274" s="141"/>
      <c r="C274" s="142" t="s">
        <v>162</v>
      </c>
      <c r="D274" s="142"/>
      <c r="E274" s="154">
        <f>E265+E266+E267+E268+E269+E271</f>
        <v>1220</v>
      </c>
      <c r="F274" s="154">
        <f aca="true" t="shared" si="25" ref="F274:T274">F265+F266+F267+F268+F269+F271</f>
        <v>1226</v>
      </c>
      <c r="G274" s="154">
        <f t="shared" si="25"/>
        <v>964</v>
      </c>
      <c r="H274" s="154">
        <f t="shared" si="25"/>
        <v>443</v>
      </c>
      <c r="I274" s="154">
        <f t="shared" si="25"/>
        <v>840</v>
      </c>
      <c r="J274" s="154">
        <f t="shared" si="25"/>
        <v>611</v>
      </c>
      <c r="K274" s="154">
        <f t="shared" si="25"/>
        <v>1957</v>
      </c>
      <c r="L274" s="154">
        <f t="shared" si="25"/>
        <v>2083</v>
      </c>
      <c r="M274" s="154">
        <f t="shared" si="25"/>
        <v>1777</v>
      </c>
      <c r="N274" s="154">
        <f t="shared" si="25"/>
        <v>825</v>
      </c>
      <c r="O274" s="154">
        <f t="shared" si="25"/>
        <v>782</v>
      </c>
      <c r="P274" s="154">
        <f t="shared" si="25"/>
        <v>1077</v>
      </c>
      <c r="Q274" s="154">
        <f t="shared" si="25"/>
        <v>1044</v>
      </c>
      <c r="R274" s="154">
        <f t="shared" si="25"/>
        <v>1659</v>
      </c>
      <c r="S274" s="154">
        <f t="shared" si="25"/>
        <v>1815</v>
      </c>
      <c r="T274" s="154">
        <f t="shared" si="25"/>
        <v>1632</v>
      </c>
      <c r="U274" s="155">
        <f>U265+U266+U267+U268+U269+U271</f>
        <v>1784</v>
      </c>
    </row>
    <row r="275" spans="1:21" s="100" customFormat="1" ht="11.25">
      <c r="A275" s="13" t="s">
        <v>307</v>
      </c>
      <c r="B275" s="135" t="s">
        <v>216</v>
      </c>
      <c r="C275" s="140" t="s">
        <v>287</v>
      </c>
      <c r="D275" s="140" t="s">
        <v>288</v>
      </c>
      <c r="E275" s="152">
        <v>0</v>
      </c>
      <c r="F275" s="152">
        <v>0</v>
      </c>
      <c r="G275" s="152">
        <v>0</v>
      </c>
      <c r="H275" s="152">
        <v>0</v>
      </c>
      <c r="I275" s="152">
        <v>0</v>
      </c>
      <c r="J275" s="152">
        <v>0</v>
      </c>
      <c r="K275" s="152">
        <v>0</v>
      </c>
      <c r="L275" s="152">
        <v>0</v>
      </c>
      <c r="M275" s="152">
        <v>0</v>
      </c>
      <c r="N275" s="152">
        <v>0</v>
      </c>
      <c r="O275" s="152">
        <v>0</v>
      </c>
      <c r="P275" s="152">
        <v>0</v>
      </c>
      <c r="Q275" s="152">
        <v>0</v>
      </c>
      <c r="R275" s="152">
        <v>0</v>
      </c>
      <c r="S275" s="152">
        <v>0</v>
      </c>
      <c r="T275" s="152">
        <v>0</v>
      </c>
      <c r="U275" s="153">
        <v>0</v>
      </c>
    </row>
    <row r="276" spans="1:21" s="100" customFormat="1" ht="11.25">
      <c r="A276" s="13"/>
      <c r="B276" s="135"/>
      <c r="C276" s="140" t="s">
        <v>286</v>
      </c>
      <c r="D276" s="140" t="s">
        <v>288</v>
      </c>
      <c r="E276" s="152">
        <v>0</v>
      </c>
      <c r="F276" s="152">
        <v>0</v>
      </c>
      <c r="G276" s="152">
        <v>0</v>
      </c>
      <c r="H276" s="152">
        <v>0</v>
      </c>
      <c r="I276" s="152">
        <v>0</v>
      </c>
      <c r="J276" s="152">
        <v>0</v>
      </c>
      <c r="K276" s="152">
        <v>0</v>
      </c>
      <c r="L276" s="152">
        <v>0</v>
      </c>
      <c r="M276" s="152">
        <v>0</v>
      </c>
      <c r="N276" s="152">
        <v>0</v>
      </c>
      <c r="O276" s="152">
        <v>0</v>
      </c>
      <c r="P276" s="152">
        <v>0</v>
      </c>
      <c r="Q276" s="152">
        <v>0</v>
      </c>
      <c r="R276" s="152">
        <v>0</v>
      </c>
      <c r="S276" s="152">
        <v>0</v>
      </c>
      <c r="T276" s="152">
        <v>0</v>
      </c>
      <c r="U276" s="153">
        <v>0</v>
      </c>
    </row>
    <row r="277" spans="2:21" ht="11.25">
      <c r="B277" s="135"/>
      <c r="C277" s="140" t="s">
        <v>289</v>
      </c>
      <c r="D277" s="140" t="s">
        <v>288</v>
      </c>
      <c r="E277" s="152">
        <v>0</v>
      </c>
      <c r="F277" s="152">
        <v>0</v>
      </c>
      <c r="G277" s="152">
        <v>0</v>
      </c>
      <c r="H277" s="152">
        <v>0</v>
      </c>
      <c r="I277" s="152">
        <v>0</v>
      </c>
      <c r="J277" s="152">
        <v>0</v>
      </c>
      <c r="K277" s="152">
        <v>0</v>
      </c>
      <c r="L277" s="152">
        <v>0</v>
      </c>
      <c r="M277" s="152">
        <v>0</v>
      </c>
      <c r="N277" s="152">
        <v>0</v>
      </c>
      <c r="O277" s="152">
        <v>0</v>
      </c>
      <c r="P277" s="152">
        <v>0</v>
      </c>
      <c r="Q277" s="152">
        <v>0</v>
      </c>
      <c r="R277" s="152">
        <v>0</v>
      </c>
      <c r="S277" s="152">
        <v>0</v>
      </c>
      <c r="T277" s="152">
        <v>0</v>
      </c>
      <c r="U277" s="153">
        <v>0</v>
      </c>
    </row>
    <row r="278" spans="2:21" ht="11.25">
      <c r="B278" s="135"/>
      <c r="C278" s="140" t="s">
        <v>290</v>
      </c>
      <c r="D278" s="140" t="s">
        <v>288</v>
      </c>
      <c r="E278" s="152">
        <v>827</v>
      </c>
      <c r="F278" s="152">
        <v>873</v>
      </c>
      <c r="G278" s="152">
        <v>960</v>
      </c>
      <c r="H278" s="152">
        <v>1100</v>
      </c>
      <c r="I278" s="152">
        <v>1188</v>
      </c>
      <c r="J278" s="152">
        <v>1269</v>
      </c>
      <c r="K278" s="152">
        <v>1187</v>
      </c>
      <c r="L278" s="152">
        <v>1205</v>
      </c>
      <c r="M278" s="152">
        <v>1361</v>
      </c>
      <c r="N278" s="152">
        <v>1404</v>
      </c>
      <c r="O278" s="152">
        <v>1564</v>
      </c>
      <c r="P278" s="152">
        <v>1720</v>
      </c>
      <c r="Q278" s="152">
        <v>1860</v>
      </c>
      <c r="R278" s="152">
        <v>1929</v>
      </c>
      <c r="S278" s="152">
        <v>2070</v>
      </c>
      <c r="T278" s="152">
        <v>2277</v>
      </c>
      <c r="U278" s="153">
        <v>2445</v>
      </c>
    </row>
    <row r="279" spans="2:21" ht="11.25">
      <c r="B279" s="135"/>
      <c r="C279" s="140" t="s">
        <v>291</v>
      </c>
      <c r="D279" s="140" t="s">
        <v>288</v>
      </c>
      <c r="E279" s="152">
        <v>3674</v>
      </c>
      <c r="F279" s="152">
        <v>3752</v>
      </c>
      <c r="G279" s="152">
        <v>4153</v>
      </c>
      <c r="H279" s="152">
        <v>4733</v>
      </c>
      <c r="I279" s="152">
        <v>5010</v>
      </c>
      <c r="J279" s="152">
        <v>5231</v>
      </c>
      <c r="K279" s="152">
        <v>5615</v>
      </c>
      <c r="L279" s="152">
        <v>6113</v>
      </c>
      <c r="M279" s="152">
        <v>6839</v>
      </c>
      <c r="N279" s="152">
        <v>7009</v>
      </c>
      <c r="O279" s="152">
        <v>7547</v>
      </c>
      <c r="P279" s="152">
        <v>8017</v>
      </c>
      <c r="Q279" s="152">
        <v>8471</v>
      </c>
      <c r="R279" s="152">
        <v>8785</v>
      </c>
      <c r="S279" s="152">
        <v>9429</v>
      </c>
      <c r="T279" s="152">
        <v>10371</v>
      </c>
      <c r="U279" s="153">
        <v>11140</v>
      </c>
    </row>
    <row r="280" spans="2:21" ht="11.25">
      <c r="B280" s="135"/>
      <c r="C280" s="140" t="s">
        <v>161</v>
      </c>
      <c r="D280" s="140" t="s">
        <v>288</v>
      </c>
      <c r="E280" s="152">
        <v>0</v>
      </c>
      <c r="F280" s="152">
        <v>0</v>
      </c>
      <c r="G280" s="152">
        <v>0</v>
      </c>
      <c r="H280" s="152">
        <v>0</v>
      </c>
      <c r="I280" s="152">
        <v>0</v>
      </c>
      <c r="J280" s="152">
        <v>0</v>
      </c>
      <c r="K280" s="152">
        <v>0</v>
      </c>
      <c r="L280" s="152">
        <v>0</v>
      </c>
      <c r="M280" s="152">
        <v>0</v>
      </c>
      <c r="N280" s="152">
        <v>0</v>
      </c>
      <c r="O280" s="152">
        <v>0</v>
      </c>
      <c r="P280" s="152">
        <v>0</v>
      </c>
      <c r="Q280" s="152">
        <v>0</v>
      </c>
      <c r="R280" s="152">
        <v>0</v>
      </c>
      <c r="S280" s="152">
        <v>0</v>
      </c>
      <c r="T280" s="152">
        <v>0</v>
      </c>
      <c r="U280" s="153">
        <v>0</v>
      </c>
    </row>
    <row r="281" spans="2:21" ht="11.25">
      <c r="B281" s="135"/>
      <c r="C281" s="140" t="s">
        <v>198</v>
      </c>
      <c r="D281" s="140" t="s">
        <v>288</v>
      </c>
      <c r="E281" s="152">
        <v>0</v>
      </c>
      <c r="F281" s="152">
        <v>0</v>
      </c>
      <c r="G281" s="152">
        <v>0</v>
      </c>
      <c r="H281" s="152">
        <v>0</v>
      </c>
      <c r="I281" s="152">
        <v>0</v>
      </c>
      <c r="J281" s="152">
        <v>0</v>
      </c>
      <c r="K281" s="152">
        <v>0</v>
      </c>
      <c r="L281" s="152">
        <v>0</v>
      </c>
      <c r="M281" s="152">
        <v>0</v>
      </c>
      <c r="N281" s="152">
        <v>0</v>
      </c>
      <c r="O281" s="152">
        <v>0</v>
      </c>
      <c r="P281" s="152">
        <v>0</v>
      </c>
      <c r="Q281" s="152">
        <v>0</v>
      </c>
      <c r="R281" s="152">
        <v>0</v>
      </c>
      <c r="S281" s="152">
        <v>0</v>
      </c>
      <c r="T281" s="152">
        <v>0</v>
      </c>
      <c r="U281" s="153">
        <v>0</v>
      </c>
    </row>
    <row r="282" spans="2:21" ht="11.25">
      <c r="B282" s="135"/>
      <c r="C282" s="140" t="s">
        <v>199</v>
      </c>
      <c r="D282" s="140" t="s">
        <v>288</v>
      </c>
      <c r="E282" s="152">
        <v>0</v>
      </c>
      <c r="F282" s="152">
        <v>0</v>
      </c>
      <c r="G282" s="152">
        <v>0</v>
      </c>
      <c r="H282" s="152">
        <v>0</v>
      </c>
      <c r="I282" s="152">
        <v>0</v>
      </c>
      <c r="J282" s="152">
        <v>0</v>
      </c>
      <c r="K282" s="152">
        <v>0</v>
      </c>
      <c r="L282" s="152">
        <v>0</v>
      </c>
      <c r="M282" s="152">
        <v>0</v>
      </c>
      <c r="N282" s="152">
        <v>0</v>
      </c>
      <c r="O282" s="152">
        <v>0</v>
      </c>
      <c r="P282" s="152">
        <v>0</v>
      </c>
      <c r="Q282" s="152">
        <v>0</v>
      </c>
      <c r="R282" s="152">
        <v>0</v>
      </c>
      <c r="S282" s="152">
        <v>0</v>
      </c>
      <c r="T282" s="152">
        <v>0</v>
      </c>
      <c r="U282" s="153">
        <v>0</v>
      </c>
    </row>
    <row r="283" spans="2:21" ht="11.25">
      <c r="B283" s="135"/>
      <c r="C283" s="140" t="s">
        <v>292</v>
      </c>
      <c r="D283" s="140" t="s">
        <v>288</v>
      </c>
      <c r="E283" s="152">
        <v>0</v>
      </c>
      <c r="F283" s="152">
        <v>0</v>
      </c>
      <c r="G283" s="152">
        <v>0</v>
      </c>
      <c r="H283" s="152">
        <v>0</v>
      </c>
      <c r="I283" s="152">
        <v>0</v>
      </c>
      <c r="J283" s="152">
        <v>0</v>
      </c>
      <c r="K283" s="152">
        <v>0</v>
      </c>
      <c r="L283" s="152">
        <v>0</v>
      </c>
      <c r="M283" s="152">
        <v>0</v>
      </c>
      <c r="N283" s="152">
        <v>0</v>
      </c>
      <c r="O283" s="152">
        <v>0</v>
      </c>
      <c r="P283" s="152">
        <v>0</v>
      </c>
      <c r="Q283" s="152">
        <v>0</v>
      </c>
      <c r="R283" s="152">
        <v>0</v>
      </c>
      <c r="S283" s="152">
        <v>0</v>
      </c>
      <c r="T283" s="152">
        <v>0</v>
      </c>
      <c r="U283" s="153">
        <v>0</v>
      </c>
    </row>
    <row r="284" spans="2:21" ht="11.25">
      <c r="B284" s="135"/>
      <c r="C284" s="140" t="s">
        <v>293</v>
      </c>
      <c r="D284" s="140" t="s">
        <v>288</v>
      </c>
      <c r="E284" s="152">
        <v>0</v>
      </c>
      <c r="F284" s="152">
        <v>0</v>
      </c>
      <c r="G284" s="152">
        <v>0</v>
      </c>
      <c r="H284" s="152">
        <v>0</v>
      </c>
      <c r="I284" s="152">
        <v>0</v>
      </c>
      <c r="J284" s="152">
        <v>0</v>
      </c>
      <c r="K284" s="152">
        <v>0</v>
      </c>
      <c r="L284" s="152">
        <v>0</v>
      </c>
      <c r="M284" s="152">
        <v>0</v>
      </c>
      <c r="N284" s="152">
        <v>0</v>
      </c>
      <c r="O284" s="152">
        <v>0</v>
      </c>
      <c r="P284" s="152">
        <v>0</v>
      </c>
      <c r="Q284" s="152">
        <v>0</v>
      </c>
      <c r="R284" s="152">
        <v>0</v>
      </c>
      <c r="S284" s="152">
        <v>0</v>
      </c>
      <c r="T284" s="152">
        <v>0</v>
      </c>
      <c r="U284" s="153">
        <v>0</v>
      </c>
    </row>
    <row r="285" spans="2:21" ht="11.25">
      <c r="B285" s="135"/>
      <c r="C285" s="140" t="s">
        <v>294</v>
      </c>
      <c r="D285" s="140" t="s">
        <v>288</v>
      </c>
      <c r="E285" s="152">
        <v>0</v>
      </c>
      <c r="F285" s="152">
        <v>0</v>
      </c>
      <c r="G285" s="152">
        <v>0</v>
      </c>
      <c r="H285" s="152">
        <v>0</v>
      </c>
      <c r="I285" s="152">
        <v>0</v>
      </c>
      <c r="J285" s="152">
        <v>0</v>
      </c>
      <c r="K285" s="152">
        <v>0</v>
      </c>
      <c r="L285" s="152">
        <v>0</v>
      </c>
      <c r="M285" s="152">
        <v>0</v>
      </c>
      <c r="N285" s="152">
        <v>0</v>
      </c>
      <c r="O285" s="152">
        <v>0</v>
      </c>
      <c r="P285" s="152">
        <v>0</v>
      </c>
      <c r="Q285" s="152">
        <v>0</v>
      </c>
      <c r="R285" s="152">
        <v>0</v>
      </c>
      <c r="S285" s="152">
        <v>0</v>
      </c>
      <c r="T285" s="152">
        <v>0</v>
      </c>
      <c r="U285" s="153">
        <v>0</v>
      </c>
    </row>
    <row r="286" spans="2:21" ht="11.25">
      <c r="B286" s="135"/>
      <c r="C286" s="140" t="s">
        <v>203</v>
      </c>
      <c r="D286" s="140" t="s">
        <v>288</v>
      </c>
      <c r="E286" s="152">
        <v>0</v>
      </c>
      <c r="F286" s="152">
        <v>0</v>
      </c>
      <c r="G286" s="152">
        <v>0</v>
      </c>
      <c r="H286" s="152">
        <v>0</v>
      </c>
      <c r="I286" s="152">
        <v>0</v>
      </c>
      <c r="J286" s="152">
        <v>0</v>
      </c>
      <c r="K286" s="152">
        <v>0</v>
      </c>
      <c r="L286" s="152">
        <v>0</v>
      </c>
      <c r="M286" s="152">
        <v>0</v>
      </c>
      <c r="N286" s="152">
        <v>0</v>
      </c>
      <c r="O286" s="152">
        <v>0</v>
      </c>
      <c r="P286" s="152">
        <v>0</v>
      </c>
      <c r="Q286" s="152">
        <v>0</v>
      </c>
      <c r="R286" s="152">
        <v>0</v>
      </c>
      <c r="S286" s="152">
        <v>0</v>
      </c>
      <c r="T286" s="152">
        <v>0</v>
      </c>
      <c r="U286" s="153">
        <v>0</v>
      </c>
    </row>
    <row r="287" spans="2:21" ht="11.25">
      <c r="B287" s="135"/>
      <c r="C287" s="140" t="s">
        <v>204</v>
      </c>
      <c r="D287" s="140" t="s">
        <v>288</v>
      </c>
      <c r="E287" s="152">
        <v>0</v>
      </c>
      <c r="F287" s="152">
        <v>0</v>
      </c>
      <c r="G287" s="152">
        <v>0</v>
      </c>
      <c r="H287" s="152">
        <v>0</v>
      </c>
      <c r="I287" s="152">
        <v>0</v>
      </c>
      <c r="J287" s="152">
        <v>0</v>
      </c>
      <c r="K287" s="152">
        <v>0</v>
      </c>
      <c r="L287" s="152">
        <v>0</v>
      </c>
      <c r="M287" s="152">
        <v>0</v>
      </c>
      <c r="N287" s="152">
        <v>0</v>
      </c>
      <c r="O287" s="152">
        <v>0</v>
      </c>
      <c r="P287" s="152">
        <v>0</v>
      </c>
      <c r="Q287" s="152">
        <v>0</v>
      </c>
      <c r="R287" s="152">
        <v>0</v>
      </c>
      <c r="S287" s="152">
        <v>0</v>
      </c>
      <c r="T287" s="152">
        <v>0</v>
      </c>
      <c r="U287" s="153">
        <v>0</v>
      </c>
    </row>
    <row r="288" spans="2:21" ht="11.25">
      <c r="B288" s="135"/>
      <c r="C288" s="140" t="s">
        <v>172</v>
      </c>
      <c r="D288" s="140" t="s">
        <v>288</v>
      </c>
      <c r="E288" s="152">
        <v>4501</v>
      </c>
      <c r="F288" s="152">
        <v>4625</v>
      </c>
      <c r="G288" s="152">
        <v>5113</v>
      </c>
      <c r="H288" s="152">
        <v>5833</v>
      </c>
      <c r="I288" s="152">
        <v>6198</v>
      </c>
      <c r="J288" s="152">
        <v>6500</v>
      </c>
      <c r="K288" s="152">
        <v>6802</v>
      </c>
      <c r="L288" s="152">
        <v>7318</v>
      </c>
      <c r="M288" s="152">
        <v>8200</v>
      </c>
      <c r="N288" s="152">
        <v>8413</v>
      </c>
      <c r="O288" s="152">
        <v>9111</v>
      </c>
      <c r="P288" s="152">
        <v>9737</v>
      </c>
      <c r="Q288" s="152">
        <v>10331</v>
      </c>
      <c r="R288" s="152">
        <v>10714</v>
      </c>
      <c r="S288" s="152">
        <v>11499</v>
      </c>
      <c r="T288" s="152">
        <v>12648</v>
      </c>
      <c r="U288" s="153">
        <v>13585</v>
      </c>
    </row>
    <row r="289" spans="1:21" ht="11.25">
      <c r="A289" s="100"/>
      <c r="B289" s="141"/>
      <c r="C289" s="142" t="s">
        <v>225</v>
      </c>
      <c r="D289" s="142"/>
      <c r="E289" s="154">
        <f>E277+E278</f>
        <v>827</v>
      </c>
      <c r="F289" s="154">
        <f aca="true" t="shared" si="26" ref="F289:T289">F277+F278</f>
        <v>873</v>
      </c>
      <c r="G289" s="154">
        <f t="shared" si="26"/>
        <v>960</v>
      </c>
      <c r="H289" s="154">
        <f t="shared" si="26"/>
        <v>1100</v>
      </c>
      <c r="I289" s="154">
        <f t="shared" si="26"/>
        <v>1188</v>
      </c>
      <c r="J289" s="154">
        <f t="shared" si="26"/>
        <v>1269</v>
      </c>
      <c r="K289" s="154">
        <f t="shared" si="26"/>
        <v>1187</v>
      </c>
      <c r="L289" s="154">
        <f t="shared" si="26"/>
        <v>1205</v>
      </c>
      <c r="M289" s="154">
        <f t="shared" si="26"/>
        <v>1361</v>
      </c>
      <c r="N289" s="154">
        <f t="shared" si="26"/>
        <v>1404</v>
      </c>
      <c r="O289" s="154">
        <f t="shared" si="26"/>
        <v>1564</v>
      </c>
      <c r="P289" s="154">
        <f t="shared" si="26"/>
        <v>1720</v>
      </c>
      <c r="Q289" s="154">
        <f t="shared" si="26"/>
        <v>1860</v>
      </c>
      <c r="R289" s="154">
        <f t="shared" si="26"/>
        <v>1929</v>
      </c>
      <c r="S289" s="154">
        <f t="shared" si="26"/>
        <v>2070</v>
      </c>
      <c r="T289" s="154">
        <f t="shared" si="26"/>
        <v>2277</v>
      </c>
      <c r="U289" s="155">
        <f>U277+U278</f>
        <v>2445</v>
      </c>
    </row>
    <row r="290" spans="2:21" s="100" customFormat="1" ht="11.25">
      <c r="B290" s="141"/>
      <c r="C290" s="142" t="s">
        <v>162</v>
      </c>
      <c r="D290" s="142"/>
      <c r="E290" s="154">
        <f>E281+E282+E283+E284+E285+E287</f>
        <v>0</v>
      </c>
      <c r="F290" s="154">
        <f aca="true" t="shared" si="27" ref="F290:T290">F281+F282+F283+F284+F285+F287</f>
        <v>0</v>
      </c>
      <c r="G290" s="154">
        <f t="shared" si="27"/>
        <v>0</v>
      </c>
      <c r="H290" s="154">
        <f t="shared" si="27"/>
        <v>0</v>
      </c>
      <c r="I290" s="154">
        <f t="shared" si="27"/>
        <v>0</v>
      </c>
      <c r="J290" s="154">
        <f t="shared" si="27"/>
        <v>0</v>
      </c>
      <c r="K290" s="154">
        <f t="shared" si="27"/>
        <v>0</v>
      </c>
      <c r="L290" s="154">
        <f t="shared" si="27"/>
        <v>0</v>
      </c>
      <c r="M290" s="154">
        <f t="shared" si="27"/>
        <v>0</v>
      </c>
      <c r="N290" s="154">
        <f t="shared" si="27"/>
        <v>0</v>
      </c>
      <c r="O290" s="154">
        <f t="shared" si="27"/>
        <v>0</v>
      </c>
      <c r="P290" s="154">
        <f t="shared" si="27"/>
        <v>0</v>
      </c>
      <c r="Q290" s="154">
        <f t="shared" si="27"/>
        <v>0</v>
      </c>
      <c r="R290" s="154">
        <f t="shared" si="27"/>
        <v>0</v>
      </c>
      <c r="S290" s="154">
        <f t="shared" si="27"/>
        <v>0</v>
      </c>
      <c r="T290" s="154">
        <f t="shared" si="27"/>
        <v>0</v>
      </c>
      <c r="U290" s="155">
        <f>U281+U282+U283+U284+U285+U287</f>
        <v>0</v>
      </c>
    </row>
    <row r="291" spans="1:21" s="100" customFormat="1" ht="11.25">
      <c r="A291" s="13" t="s">
        <v>308</v>
      </c>
      <c r="B291" s="135" t="s">
        <v>217</v>
      </c>
      <c r="C291" s="140" t="s">
        <v>287</v>
      </c>
      <c r="D291" s="140" t="s">
        <v>288</v>
      </c>
      <c r="E291" s="152">
        <v>0</v>
      </c>
      <c r="F291" s="152">
        <v>0</v>
      </c>
      <c r="G291" s="152">
        <v>0</v>
      </c>
      <c r="H291" s="152">
        <v>0</v>
      </c>
      <c r="I291" s="152">
        <v>0</v>
      </c>
      <c r="J291" s="152">
        <v>0</v>
      </c>
      <c r="K291" s="152">
        <v>0</v>
      </c>
      <c r="L291" s="152">
        <v>0</v>
      </c>
      <c r="M291" s="152">
        <v>0</v>
      </c>
      <c r="N291" s="152">
        <v>0</v>
      </c>
      <c r="O291" s="152">
        <v>0</v>
      </c>
      <c r="P291" s="152">
        <v>0</v>
      </c>
      <c r="Q291" s="152">
        <v>0</v>
      </c>
      <c r="R291" s="152">
        <v>0</v>
      </c>
      <c r="S291" s="152">
        <v>0</v>
      </c>
      <c r="T291" s="152">
        <v>0</v>
      </c>
      <c r="U291" s="153">
        <v>0</v>
      </c>
    </row>
    <row r="292" spans="1:21" s="100" customFormat="1" ht="11.25">
      <c r="A292" s="13"/>
      <c r="B292" s="135"/>
      <c r="C292" s="140" t="s">
        <v>286</v>
      </c>
      <c r="D292" s="140" t="s">
        <v>288</v>
      </c>
      <c r="E292" s="152">
        <v>0</v>
      </c>
      <c r="F292" s="152">
        <v>0</v>
      </c>
      <c r="G292" s="152">
        <v>0</v>
      </c>
      <c r="H292" s="152">
        <v>0</v>
      </c>
      <c r="I292" s="152">
        <v>0</v>
      </c>
      <c r="J292" s="152">
        <v>0</v>
      </c>
      <c r="K292" s="152">
        <v>0</v>
      </c>
      <c r="L292" s="152">
        <v>0</v>
      </c>
      <c r="M292" s="152">
        <v>0</v>
      </c>
      <c r="N292" s="152">
        <v>0</v>
      </c>
      <c r="O292" s="152">
        <v>0</v>
      </c>
      <c r="P292" s="152">
        <v>0</v>
      </c>
      <c r="Q292" s="152">
        <v>0</v>
      </c>
      <c r="R292" s="152">
        <v>0</v>
      </c>
      <c r="S292" s="152">
        <v>0</v>
      </c>
      <c r="T292" s="152">
        <v>0</v>
      </c>
      <c r="U292" s="153">
        <v>0</v>
      </c>
    </row>
    <row r="293" spans="2:21" ht="11.25">
      <c r="B293" s="135"/>
      <c r="C293" s="140" t="s">
        <v>289</v>
      </c>
      <c r="D293" s="140" t="s">
        <v>288</v>
      </c>
      <c r="E293" s="152">
        <v>0</v>
      </c>
      <c r="F293" s="152">
        <v>0</v>
      </c>
      <c r="G293" s="152">
        <v>0</v>
      </c>
      <c r="H293" s="152">
        <v>0</v>
      </c>
      <c r="I293" s="152">
        <v>0</v>
      </c>
      <c r="J293" s="152">
        <v>0</v>
      </c>
      <c r="K293" s="152">
        <v>0</v>
      </c>
      <c r="L293" s="152">
        <v>0</v>
      </c>
      <c r="M293" s="152">
        <v>0</v>
      </c>
      <c r="N293" s="152">
        <v>0</v>
      </c>
      <c r="O293" s="152">
        <v>0</v>
      </c>
      <c r="P293" s="152">
        <v>0</v>
      </c>
      <c r="Q293" s="152">
        <v>0</v>
      </c>
      <c r="R293" s="152">
        <v>0</v>
      </c>
      <c r="S293" s="152">
        <v>0</v>
      </c>
      <c r="T293" s="152">
        <v>0</v>
      </c>
      <c r="U293" s="153">
        <v>0</v>
      </c>
    </row>
    <row r="294" spans="2:21" ht="11.25">
      <c r="B294" s="135"/>
      <c r="C294" s="140" t="s">
        <v>290</v>
      </c>
      <c r="D294" s="140" t="s">
        <v>288</v>
      </c>
      <c r="E294" s="152">
        <v>0</v>
      </c>
      <c r="F294" s="152">
        <v>0</v>
      </c>
      <c r="G294" s="152">
        <v>0</v>
      </c>
      <c r="H294" s="152">
        <v>0</v>
      </c>
      <c r="I294" s="152">
        <v>0</v>
      </c>
      <c r="J294" s="152">
        <v>0</v>
      </c>
      <c r="K294" s="152">
        <v>0</v>
      </c>
      <c r="L294" s="152">
        <v>0</v>
      </c>
      <c r="M294" s="152">
        <v>0</v>
      </c>
      <c r="N294" s="152">
        <v>0</v>
      </c>
      <c r="O294" s="152">
        <v>0</v>
      </c>
      <c r="P294" s="152">
        <v>0</v>
      </c>
      <c r="Q294" s="152">
        <v>0</v>
      </c>
      <c r="R294" s="152">
        <v>0</v>
      </c>
      <c r="S294" s="152">
        <v>0</v>
      </c>
      <c r="T294" s="152">
        <v>0</v>
      </c>
      <c r="U294" s="153">
        <v>0</v>
      </c>
    </row>
    <row r="295" spans="2:21" ht="11.25">
      <c r="B295" s="135"/>
      <c r="C295" s="140" t="s">
        <v>291</v>
      </c>
      <c r="D295" s="140" t="s">
        <v>288</v>
      </c>
      <c r="E295" s="152">
        <v>4818</v>
      </c>
      <c r="F295" s="152">
        <v>4643</v>
      </c>
      <c r="G295" s="152">
        <v>5153</v>
      </c>
      <c r="H295" s="152">
        <v>5522</v>
      </c>
      <c r="I295" s="152">
        <v>5815</v>
      </c>
      <c r="J295" s="152">
        <v>5976</v>
      </c>
      <c r="K295" s="152">
        <v>6575</v>
      </c>
      <c r="L295" s="152">
        <v>6869</v>
      </c>
      <c r="M295" s="152">
        <v>8122</v>
      </c>
      <c r="N295" s="152">
        <v>8584</v>
      </c>
      <c r="O295" s="152">
        <v>9134</v>
      </c>
      <c r="P295" s="152">
        <v>9951</v>
      </c>
      <c r="Q295" s="152">
        <v>10940</v>
      </c>
      <c r="R295" s="152">
        <v>12012</v>
      </c>
      <c r="S295" s="152">
        <v>13233</v>
      </c>
      <c r="T295" s="152">
        <v>14396</v>
      </c>
      <c r="U295" s="153">
        <v>15325</v>
      </c>
    </row>
    <row r="296" spans="2:21" ht="11.25">
      <c r="B296" s="135"/>
      <c r="C296" s="140" t="s">
        <v>161</v>
      </c>
      <c r="D296" s="140" t="s">
        <v>288</v>
      </c>
      <c r="E296" s="152">
        <v>0</v>
      </c>
      <c r="F296" s="152">
        <v>0</v>
      </c>
      <c r="G296" s="152">
        <v>0</v>
      </c>
      <c r="H296" s="152">
        <v>0</v>
      </c>
      <c r="I296" s="152">
        <v>0</v>
      </c>
      <c r="J296" s="152">
        <v>0</v>
      </c>
      <c r="K296" s="152">
        <v>0</v>
      </c>
      <c r="L296" s="152">
        <v>0</v>
      </c>
      <c r="M296" s="152">
        <v>0</v>
      </c>
      <c r="N296" s="152">
        <v>0</v>
      </c>
      <c r="O296" s="152">
        <v>0</v>
      </c>
      <c r="P296" s="152">
        <v>0</v>
      </c>
      <c r="Q296" s="152">
        <v>0</v>
      </c>
      <c r="R296" s="152">
        <v>0</v>
      </c>
      <c r="S296" s="152">
        <v>0</v>
      </c>
      <c r="T296" s="152">
        <v>0</v>
      </c>
      <c r="U296" s="153">
        <v>0</v>
      </c>
    </row>
    <row r="297" spans="2:21" ht="11.25">
      <c r="B297" s="135"/>
      <c r="C297" s="140" t="s">
        <v>198</v>
      </c>
      <c r="D297" s="140" t="s">
        <v>288</v>
      </c>
      <c r="E297" s="152">
        <v>0</v>
      </c>
      <c r="F297" s="152">
        <v>0</v>
      </c>
      <c r="G297" s="152">
        <v>0</v>
      </c>
      <c r="H297" s="152">
        <v>0</v>
      </c>
      <c r="I297" s="152">
        <v>0</v>
      </c>
      <c r="J297" s="152">
        <v>0</v>
      </c>
      <c r="K297" s="152">
        <v>0</v>
      </c>
      <c r="L297" s="152">
        <v>0</v>
      </c>
      <c r="M297" s="152">
        <v>0</v>
      </c>
      <c r="N297" s="152">
        <v>0</v>
      </c>
      <c r="O297" s="152">
        <v>0</v>
      </c>
      <c r="P297" s="152">
        <v>0</v>
      </c>
      <c r="Q297" s="152">
        <v>0</v>
      </c>
      <c r="R297" s="152">
        <v>0</v>
      </c>
      <c r="S297" s="152">
        <v>0</v>
      </c>
      <c r="T297" s="152">
        <v>0</v>
      </c>
      <c r="U297" s="153">
        <v>0</v>
      </c>
    </row>
    <row r="298" spans="2:21" ht="11.25">
      <c r="B298" s="135"/>
      <c r="C298" s="140" t="s">
        <v>199</v>
      </c>
      <c r="D298" s="140" t="s">
        <v>288</v>
      </c>
      <c r="E298" s="152">
        <v>0</v>
      </c>
      <c r="F298" s="152">
        <v>0</v>
      </c>
      <c r="G298" s="152">
        <v>0</v>
      </c>
      <c r="H298" s="152">
        <v>0</v>
      </c>
      <c r="I298" s="152">
        <v>0</v>
      </c>
      <c r="J298" s="152">
        <v>0</v>
      </c>
      <c r="K298" s="152">
        <v>0</v>
      </c>
      <c r="L298" s="152">
        <v>0</v>
      </c>
      <c r="M298" s="152">
        <v>0</v>
      </c>
      <c r="N298" s="152">
        <v>0</v>
      </c>
      <c r="O298" s="152">
        <v>0</v>
      </c>
      <c r="P298" s="152">
        <v>0</v>
      </c>
      <c r="Q298" s="152">
        <v>0</v>
      </c>
      <c r="R298" s="152">
        <v>0</v>
      </c>
      <c r="S298" s="152">
        <v>0</v>
      </c>
      <c r="T298" s="152">
        <v>0</v>
      </c>
      <c r="U298" s="153">
        <v>0</v>
      </c>
    </row>
    <row r="299" spans="2:21" ht="11.25">
      <c r="B299" s="135"/>
      <c r="C299" s="140" t="s">
        <v>292</v>
      </c>
      <c r="D299" s="140" t="s">
        <v>288</v>
      </c>
      <c r="E299" s="152">
        <v>0</v>
      </c>
      <c r="F299" s="152">
        <v>0</v>
      </c>
      <c r="G299" s="152">
        <v>0</v>
      </c>
      <c r="H299" s="152">
        <v>0</v>
      </c>
      <c r="I299" s="152">
        <v>0</v>
      </c>
      <c r="J299" s="152">
        <v>0</v>
      </c>
      <c r="K299" s="152">
        <v>0</v>
      </c>
      <c r="L299" s="152">
        <v>0</v>
      </c>
      <c r="M299" s="152">
        <v>0</v>
      </c>
      <c r="N299" s="152">
        <v>0</v>
      </c>
      <c r="O299" s="152">
        <v>0</v>
      </c>
      <c r="P299" s="152">
        <v>0</v>
      </c>
      <c r="Q299" s="152">
        <v>0</v>
      </c>
      <c r="R299" s="152">
        <v>0</v>
      </c>
      <c r="S299" s="152">
        <v>0</v>
      </c>
      <c r="T299" s="152">
        <v>0</v>
      </c>
      <c r="U299" s="153">
        <v>0</v>
      </c>
    </row>
    <row r="300" spans="2:21" ht="11.25">
      <c r="B300" s="135"/>
      <c r="C300" s="140" t="s">
        <v>293</v>
      </c>
      <c r="D300" s="140" t="s">
        <v>288</v>
      </c>
      <c r="E300" s="152">
        <v>0</v>
      </c>
      <c r="F300" s="152">
        <v>0</v>
      </c>
      <c r="G300" s="152">
        <v>0</v>
      </c>
      <c r="H300" s="152">
        <v>0</v>
      </c>
      <c r="I300" s="152">
        <v>0</v>
      </c>
      <c r="J300" s="152">
        <v>0</v>
      </c>
      <c r="K300" s="152">
        <v>0</v>
      </c>
      <c r="L300" s="152">
        <v>0</v>
      </c>
      <c r="M300" s="152">
        <v>0</v>
      </c>
      <c r="N300" s="152">
        <v>0</v>
      </c>
      <c r="O300" s="152">
        <v>0</v>
      </c>
      <c r="P300" s="152">
        <v>0</v>
      </c>
      <c r="Q300" s="152">
        <v>0</v>
      </c>
      <c r="R300" s="152">
        <v>0</v>
      </c>
      <c r="S300" s="152">
        <v>0</v>
      </c>
      <c r="T300" s="152">
        <v>0</v>
      </c>
      <c r="U300" s="153">
        <v>0</v>
      </c>
    </row>
    <row r="301" spans="2:21" ht="11.25">
      <c r="B301" s="135"/>
      <c r="C301" s="140" t="s">
        <v>294</v>
      </c>
      <c r="D301" s="140" t="s">
        <v>288</v>
      </c>
      <c r="E301" s="152">
        <v>0</v>
      </c>
      <c r="F301" s="152">
        <v>0</v>
      </c>
      <c r="G301" s="152">
        <v>0</v>
      </c>
      <c r="H301" s="152">
        <v>0</v>
      </c>
      <c r="I301" s="152">
        <v>0</v>
      </c>
      <c r="J301" s="152">
        <v>0</v>
      </c>
      <c r="K301" s="152">
        <v>0</v>
      </c>
      <c r="L301" s="152">
        <v>0</v>
      </c>
      <c r="M301" s="152">
        <v>0</v>
      </c>
      <c r="N301" s="152">
        <v>0</v>
      </c>
      <c r="O301" s="152">
        <v>0</v>
      </c>
      <c r="P301" s="152">
        <v>0</v>
      </c>
      <c r="Q301" s="152">
        <v>0</v>
      </c>
      <c r="R301" s="152">
        <v>0</v>
      </c>
      <c r="S301" s="152">
        <v>0</v>
      </c>
      <c r="T301" s="152">
        <v>0</v>
      </c>
      <c r="U301" s="153">
        <v>0</v>
      </c>
    </row>
    <row r="302" spans="2:21" ht="11.25">
      <c r="B302" s="135"/>
      <c r="C302" s="140" t="s">
        <v>203</v>
      </c>
      <c r="D302" s="140" t="s">
        <v>288</v>
      </c>
      <c r="E302" s="152">
        <v>0</v>
      </c>
      <c r="F302" s="152">
        <v>0</v>
      </c>
      <c r="G302" s="152">
        <v>0</v>
      </c>
      <c r="H302" s="152">
        <v>0</v>
      </c>
      <c r="I302" s="152">
        <v>0</v>
      </c>
      <c r="J302" s="152">
        <v>0</v>
      </c>
      <c r="K302" s="152">
        <v>0</v>
      </c>
      <c r="L302" s="152">
        <v>0</v>
      </c>
      <c r="M302" s="152">
        <v>0</v>
      </c>
      <c r="N302" s="152">
        <v>0</v>
      </c>
      <c r="O302" s="152">
        <v>0</v>
      </c>
      <c r="P302" s="152">
        <v>0</v>
      </c>
      <c r="Q302" s="152">
        <v>0</v>
      </c>
      <c r="R302" s="152">
        <v>0</v>
      </c>
      <c r="S302" s="152">
        <v>0</v>
      </c>
      <c r="T302" s="152">
        <v>0</v>
      </c>
      <c r="U302" s="153">
        <v>0</v>
      </c>
    </row>
    <row r="303" spans="2:21" ht="11.25">
      <c r="B303" s="135"/>
      <c r="C303" s="140" t="s">
        <v>204</v>
      </c>
      <c r="D303" s="140" t="s">
        <v>288</v>
      </c>
      <c r="E303" s="152">
        <v>0</v>
      </c>
      <c r="F303" s="152">
        <v>0</v>
      </c>
      <c r="G303" s="152">
        <v>0</v>
      </c>
      <c r="H303" s="152">
        <v>0</v>
      </c>
      <c r="I303" s="152">
        <v>0</v>
      </c>
      <c r="J303" s="152">
        <v>0</v>
      </c>
      <c r="K303" s="152">
        <v>0</v>
      </c>
      <c r="L303" s="152">
        <v>0</v>
      </c>
      <c r="M303" s="152">
        <v>0</v>
      </c>
      <c r="N303" s="152">
        <v>0</v>
      </c>
      <c r="O303" s="152">
        <v>0</v>
      </c>
      <c r="P303" s="152">
        <v>0</v>
      </c>
      <c r="Q303" s="152">
        <v>0</v>
      </c>
      <c r="R303" s="152">
        <v>0</v>
      </c>
      <c r="S303" s="152">
        <v>0</v>
      </c>
      <c r="T303" s="152">
        <v>0</v>
      </c>
      <c r="U303" s="153">
        <v>0</v>
      </c>
    </row>
    <row r="304" spans="2:21" ht="11.25">
      <c r="B304" s="135"/>
      <c r="C304" s="140" t="s">
        <v>172</v>
      </c>
      <c r="D304" s="140" t="s">
        <v>288</v>
      </c>
      <c r="E304" s="152">
        <v>4818</v>
      </c>
      <c r="F304" s="152">
        <v>4643</v>
      </c>
      <c r="G304" s="152">
        <v>5153</v>
      </c>
      <c r="H304" s="152">
        <v>5522</v>
      </c>
      <c r="I304" s="152">
        <v>5815</v>
      </c>
      <c r="J304" s="152">
        <v>5976</v>
      </c>
      <c r="K304" s="152">
        <v>6575</v>
      </c>
      <c r="L304" s="152">
        <v>6869</v>
      </c>
      <c r="M304" s="152">
        <v>8122</v>
      </c>
      <c r="N304" s="152">
        <v>8584</v>
      </c>
      <c r="O304" s="152">
        <v>9134</v>
      </c>
      <c r="P304" s="152">
        <v>9951</v>
      </c>
      <c r="Q304" s="152">
        <v>10940</v>
      </c>
      <c r="R304" s="152">
        <v>12012</v>
      </c>
      <c r="S304" s="152">
        <v>13233</v>
      </c>
      <c r="T304" s="152">
        <v>14396</v>
      </c>
      <c r="U304" s="153">
        <v>15325</v>
      </c>
    </row>
    <row r="305" spans="1:21" ht="11.25">
      <c r="A305" s="100"/>
      <c r="B305" s="141"/>
      <c r="C305" s="142" t="s">
        <v>225</v>
      </c>
      <c r="D305" s="142"/>
      <c r="E305" s="154">
        <f>E293+E294</f>
        <v>0</v>
      </c>
      <c r="F305" s="154">
        <f aca="true" t="shared" si="28" ref="F305:T305">F293+F294</f>
        <v>0</v>
      </c>
      <c r="G305" s="154">
        <f t="shared" si="28"/>
        <v>0</v>
      </c>
      <c r="H305" s="154">
        <f t="shared" si="28"/>
        <v>0</v>
      </c>
      <c r="I305" s="154">
        <f t="shared" si="28"/>
        <v>0</v>
      </c>
      <c r="J305" s="154">
        <f t="shared" si="28"/>
        <v>0</v>
      </c>
      <c r="K305" s="154">
        <f t="shared" si="28"/>
        <v>0</v>
      </c>
      <c r="L305" s="154">
        <f t="shared" si="28"/>
        <v>0</v>
      </c>
      <c r="M305" s="154">
        <f t="shared" si="28"/>
        <v>0</v>
      </c>
      <c r="N305" s="154">
        <f t="shared" si="28"/>
        <v>0</v>
      </c>
      <c r="O305" s="154">
        <f t="shared" si="28"/>
        <v>0</v>
      </c>
      <c r="P305" s="154">
        <f t="shared" si="28"/>
        <v>0</v>
      </c>
      <c r="Q305" s="154">
        <f t="shared" si="28"/>
        <v>0</v>
      </c>
      <c r="R305" s="154">
        <f t="shared" si="28"/>
        <v>0</v>
      </c>
      <c r="S305" s="154">
        <f t="shared" si="28"/>
        <v>0</v>
      </c>
      <c r="T305" s="154">
        <f t="shared" si="28"/>
        <v>0</v>
      </c>
      <c r="U305" s="155">
        <f>U293+U294</f>
        <v>0</v>
      </c>
    </row>
    <row r="306" spans="2:21" s="100" customFormat="1" ht="11.25">
      <c r="B306" s="141"/>
      <c r="C306" s="142" t="s">
        <v>162</v>
      </c>
      <c r="D306" s="142"/>
      <c r="E306" s="154">
        <f>E297+E298+E299+E300+E301+E303</f>
        <v>0</v>
      </c>
      <c r="F306" s="154">
        <f aca="true" t="shared" si="29" ref="F306:T306">F297+F298+F299+F300+F301+F303</f>
        <v>0</v>
      </c>
      <c r="G306" s="154">
        <f t="shared" si="29"/>
        <v>0</v>
      </c>
      <c r="H306" s="154">
        <f t="shared" si="29"/>
        <v>0</v>
      </c>
      <c r="I306" s="154">
        <f t="shared" si="29"/>
        <v>0</v>
      </c>
      <c r="J306" s="154">
        <f t="shared" si="29"/>
        <v>0</v>
      </c>
      <c r="K306" s="154">
        <f t="shared" si="29"/>
        <v>0</v>
      </c>
      <c r="L306" s="154">
        <f t="shared" si="29"/>
        <v>0</v>
      </c>
      <c r="M306" s="154">
        <f t="shared" si="29"/>
        <v>0</v>
      </c>
      <c r="N306" s="154">
        <f t="shared" si="29"/>
        <v>0</v>
      </c>
      <c r="O306" s="154">
        <f t="shared" si="29"/>
        <v>0</v>
      </c>
      <c r="P306" s="154">
        <f t="shared" si="29"/>
        <v>0</v>
      </c>
      <c r="Q306" s="154">
        <f t="shared" si="29"/>
        <v>0</v>
      </c>
      <c r="R306" s="154">
        <f t="shared" si="29"/>
        <v>0</v>
      </c>
      <c r="S306" s="154">
        <f t="shared" si="29"/>
        <v>0</v>
      </c>
      <c r="T306" s="154">
        <f t="shared" si="29"/>
        <v>0</v>
      </c>
      <c r="U306" s="155">
        <f>U297+U298+U299+U300+U301+U303</f>
        <v>0</v>
      </c>
    </row>
    <row r="307" spans="1:21" s="100" customFormat="1" ht="11.25">
      <c r="A307" s="13" t="s">
        <v>309</v>
      </c>
      <c r="B307" s="135" t="s">
        <v>218</v>
      </c>
      <c r="C307" s="140" t="s">
        <v>287</v>
      </c>
      <c r="D307" s="140" t="s">
        <v>288</v>
      </c>
      <c r="E307" s="152">
        <v>0</v>
      </c>
      <c r="F307" s="152">
        <v>0</v>
      </c>
      <c r="G307" s="152">
        <v>0</v>
      </c>
      <c r="H307" s="152">
        <v>0</v>
      </c>
      <c r="I307" s="152">
        <v>0</v>
      </c>
      <c r="J307" s="152">
        <v>0</v>
      </c>
      <c r="K307" s="152">
        <v>0</v>
      </c>
      <c r="L307" s="152">
        <v>0</v>
      </c>
      <c r="M307" s="152">
        <v>0</v>
      </c>
      <c r="N307" s="152">
        <v>0</v>
      </c>
      <c r="O307" s="152">
        <v>0</v>
      </c>
      <c r="P307" s="152">
        <v>0</v>
      </c>
      <c r="Q307" s="152">
        <v>0</v>
      </c>
      <c r="R307" s="152">
        <v>0</v>
      </c>
      <c r="S307" s="152">
        <v>0</v>
      </c>
      <c r="T307" s="152">
        <v>0</v>
      </c>
      <c r="U307" s="153">
        <v>0</v>
      </c>
    </row>
    <row r="308" spans="1:21" s="100" customFormat="1" ht="11.25">
      <c r="A308" s="13"/>
      <c r="B308" s="135"/>
      <c r="C308" s="140" t="s">
        <v>286</v>
      </c>
      <c r="D308" s="140" t="s">
        <v>288</v>
      </c>
      <c r="E308" s="152">
        <v>0</v>
      </c>
      <c r="F308" s="152">
        <v>0</v>
      </c>
      <c r="G308" s="152">
        <v>0</v>
      </c>
      <c r="H308" s="152">
        <v>0</v>
      </c>
      <c r="I308" s="152">
        <v>0</v>
      </c>
      <c r="J308" s="152">
        <v>0</v>
      </c>
      <c r="K308" s="152">
        <v>0</v>
      </c>
      <c r="L308" s="152">
        <v>0</v>
      </c>
      <c r="M308" s="152">
        <v>0</v>
      </c>
      <c r="N308" s="152">
        <v>0</v>
      </c>
      <c r="O308" s="152">
        <v>0</v>
      </c>
      <c r="P308" s="152">
        <v>0</v>
      </c>
      <c r="Q308" s="152">
        <v>0</v>
      </c>
      <c r="R308" s="152">
        <v>0</v>
      </c>
      <c r="S308" s="152">
        <v>0</v>
      </c>
      <c r="T308" s="152">
        <v>0</v>
      </c>
      <c r="U308" s="153">
        <v>0</v>
      </c>
    </row>
    <row r="309" spans="2:21" ht="11.25">
      <c r="B309" s="135"/>
      <c r="C309" s="140" t="s">
        <v>289</v>
      </c>
      <c r="D309" s="140" t="s">
        <v>288</v>
      </c>
      <c r="E309" s="152">
        <v>0</v>
      </c>
      <c r="F309" s="152">
        <v>0</v>
      </c>
      <c r="G309" s="152">
        <v>0</v>
      </c>
      <c r="H309" s="152">
        <v>0</v>
      </c>
      <c r="I309" s="152">
        <v>0</v>
      </c>
      <c r="J309" s="152">
        <v>0</v>
      </c>
      <c r="K309" s="152">
        <v>0</v>
      </c>
      <c r="L309" s="152">
        <v>0</v>
      </c>
      <c r="M309" s="152">
        <v>0</v>
      </c>
      <c r="N309" s="152">
        <v>0</v>
      </c>
      <c r="O309" s="152">
        <v>0</v>
      </c>
      <c r="P309" s="152">
        <v>0</v>
      </c>
      <c r="Q309" s="152">
        <v>0</v>
      </c>
      <c r="R309" s="152">
        <v>0</v>
      </c>
      <c r="S309" s="152">
        <v>0</v>
      </c>
      <c r="T309" s="152">
        <v>0</v>
      </c>
      <c r="U309" s="153">
        <v>0</v>
      </c>
    </row>
    <row r="310" spans="2:21" ht="11.25">
      <c r="B310" s="135"/>
      <c r="C310" s="140" t="s">
        <v>290</v>
      </c>
      <c r="D310" s="140" t="s">
        <v>288</v>
      </c>
      <c r="E310" s="152">
        <v>35888</v>
      </c>
      <c r="F310" s="152">
        <v>38896</v>
      </c>
      <c r="G310" s="152">
        <v>45801</v>
      </c>
      <c r="H310" s="152">
        <v>51030</v>
      </c>
      <c r="I310" s="152">
        <v>51819</v>
      </c>
      <c r="J310" s="152">
        <v>56013</v>
      </c>
      <c r="K310" s="152">
        <v>59199</v>
      </c>
      <c r="L310" s="152">
        <v>62732</v>
      </c>
      <c r="M310" s="152">
        <v>68811</v>
      </c>
      <c r="N310" s="152">
        <v>71424</v>
      </c>
      <c r="O310" s="152">
        <v>71315</v>
      </c>
      <c r="P310" s="152">
        <v>68758</v>
      </c>
      <c r="Q310" s="152">
        <v>70072</v>
      </c>
      <c r="R310" s="152">
        <v>77738</v>
      </c>
      <c r="S310" s="152">
        <v>79767</v>
      </c>
      <c r="T310" s="152">
        <v>88481</v>
      </c>
      <c r="U310" s="153">
        <v>93979</v>
      </c>
    </row>
    <row r="311" spans="2:21" ht="11.25">
      <c r="B311" s="135"/>
      <c r="C311" s="140" t="s">
        <v>291</v>
      </c>
      <c r="D311" s="140" t="s">
        <v>288</v>
      </c>
      <c r="E311" s="152">
        <v>33320</v>
      </c>
      <c r="F311" s="152">
        <v>35115</v>
      </c>
      <c r="G311" s="152">
        <v>36389</v>
      </c>
      <c r="H311" s="152">
        <v>40010</v>
      </c>
      <c r="I311" s="152">
        <v>42103</v>
      </c>
      <c r="J311" s="152">
        <v>41833</v>
      </c>
      <c r="K311" s="152">
        <v>41915</v>
      </c>
      <c r="L311" s="152">
        <v>44814</v>
      </c>
      <c r="M311" s="152">
        <v>45813</v>
      </c>
      <c r="N311" s="152">
        <v>47591</v>
      </c>
      <c r="O311" s="152">
        <v>54876</v>
      </c>
      <c r="P311" s="152">
        <v>64915</v>
      </c>
      <c r="Q311" s="152">
        <v>71664</v>
      </c>
      <c r="R311" s="152">
        <v>75262</v>
      </c>
      <c r="S311" s="152">
        <v>79647</v>
      </c>
      <c r="T311" s="152">
        <v>86489</v>
      </c>
      <c r="U311" s="153">
        <v>85803</v>
      </c>
    </row>
    <row r="312" spans="2:21" ht="11.25">
      <c r="B312" s="135"/>
      <c r="C312" s="140" t="s">
        <v>161</v>
      </c>
      <c r="D312" s="140" t="s">
        <v>288</v>
      </c>
      <c r="E312" s="152">
        <v>0</v>
      </c>
      <c r="F312" s="152">
        <v>0</v>
      </c>
      <c r="G312" s="152">
        <v>0</v>
      </c>
      <c r="H312" s="152">
        <v>0</v>
      </c>
      <c r="I312" s="152">
        <v>0</v>
      </c>
      <c r="J312" s="152">
        <v>0</v>
      </c>
      <c r="K312" s="152">
        <v>0</v>
      </c>
      <c r="L312" s="152">
        <v>0</v>
      </c>
      <c r="M312" s="152">
        <v>0</v>
      </c>
      <c r="N312" s="152">
        <v>0</v>
      </c>
      <c r="O312" s="152">
        <v>0</v>
      </c>
      <c r="P312" s="152">
        <v>0</v>
      </c>
      <c r="Q312" s="152">
        <v>0</v>
      </c>
      <c r="R312" s="152">
        <v>0</v>
      </c>
      <c r="S312" s="152">
        <v>0</v>
      </c>
      <c r="T312" s="152">
        <v>0</v>
      </c>
      <c r="U312" s="153">
        <v>0</v>
      </c>
    </row>
    <row r="313" spans="2:21" ht="11.25">
      <c r="B313" s="135"/>
      <c r="C313" s="140" t="s">
        <v>198</v>
      </c>
      <c r="D313" s="140" t="s">
        <v>288</v>
      </c>
      <c r="E313" s="152">
        <v>0</v>
      </c>
      <c r="F313" s="152">
        <v>0</v>
      </c>
      <c r="G313" s="152">
        <v>0</v>
      </c>
      <c r="H313" s="152">
        <v>0</v>
      </c>
      <c r="I313" s="152">
        <v>0</v>
      </c>
      <c r="J313" s="152">
        <v>0</v>
      </c>
      <c r="K313" s="152">
        <v>0</v>
      </c>
      <c r="L313" s="152">
        <v>0</v>
      </c>
      <c r="M313" s="152">
        <v>0</v>
      </c>
      <c r="N313" s="152">
        <v>0</v>
      </c>
      <c r="O313" s="152">
        <v>0</v>
      </c>
      <c r="P313" s="152">
        <v>0</v>
      </c>
      <c r="Q313" s="152">
        <v>0</v>
      </c>
      <c r="R313" s="152">
        <v>0</v>
      </c>
      <c r="S313" s="152">
        <v>0</v>
      </c>
      <c r="T313" s="152">
        <v>0</v>
      </c>
      <c r="U313" s="153">
        <v>0</v>
      </c>
    </row>
    <row r="314" spans="2:21" ht="11.25">
      <c r="B314" s="135"/>
      <c r="C314" s="140" t="s">
        <v>199</v>
      </c>
      <c r="D314" s="140" t="s">
        <v>288</v>
      </c>
      <c r="E314" s="152">
        <v>0</v>
      </c>
      <c r="F314" s="152">
        <v>0</v>
      </c>
      <c r="G314" s="152">
        <v>0</v>
      </c>
      <c r="H314" s="152">
        <v>0</v>
      </c>
      <c r="I314" s="152">
        <v>0</v>
      </c>
      <c r="J314" s="152">
        <v>0</v>
      </c>
      <c r="K314" s="152">
        <v>0</v>
      </c>
      <c r="L314" s="152">
        <v>0</v>
      </c>
      <c r="M314" s="152">
        <v>0</v>
      </c>
      <c r="N314" s="152">
        <v>0</v>
      </c>
      <c r="O314" s="152">
        <v>0</v>
      </c>
      <c r="P314" s="152">
        <v>0</v>
      </c>
      <c r="Q314" s="152">
        <v>0</v>
      </c>
      <c r="R314" s="152">
        <v>0</v>
      </c>
      <c r="S314" s="152">
        <v>0</v>
      </c>
      <c r="T314" s="152">
        <v>0</v>
      </c>
      <c r="U314" s="153">
        <v>0</v>
      </c>
    </row>
    <row r="315" spans="2:21" ht="11.25">
      <c r="B315" s="135"/>
      <c r="C315" s="140" t="s">
        <v>292</v>
      </c>
      <c r="D315" s="140" t="s">
        <v>288</v>
      </c>
      <c r="E315" s="152">
        <v>0</v>
      </c>
      <c r="F315" s="152">
        <v>0</v>
      </c>
      <c r="G315" s="152">
        <v>0</v>
      </c>
      <c r="H315" s="152">
        <v>0</v>
      </c>
      <c r="I315" s="152">
        <v>0</v>
      </c>
      <c r="J315" s="152">
        <v>0</v>
      </c>
      <c r="K315" s="152">
        <v>0</v>
      </c>
      <c r="L315" s="152">
        <v>0</v>
      </c>
      <c r="M315" s="152">
        <v>0</v>
      </c>
      <c r="N315" s="152">
        <v>0</v>
      </c>
      <c r="O315" s="152">
        <v>0</v>
      </c>
      <c r="P315" s="152">
        <v>0</v>
      </c>
      <c r="Q315" s="152">
        <v>0</v>
      </c>
      <c r="R315" s="152">
        <v>0</v>
      </c>
      <c r="S315" s="152">
        <v>0</v>
      </c>
      <c r="T315" s="152">
        <v>0</v>
      </c>
      <c r="U315" s="153">
        <v>0</v>
      </c>
    </row>
    <row r="316" spans="2:21" ht="11.25">
      <c r="B316" s="135"/>
      <c r="C316" s="140" t="s">
        <v>293</v>
      </c>
      <c r="D316" s="140" t="s">
        <v>288</v>
      </c>
      <c r="E316" s="152">
        <v>0</v>
      </c>
      <c r="F316" s="152">
        <v>0</v>
      </c>
      <c r="G316" s="152">
        <v>0</v>
      </c>
      <c r="H316" s="152">
        <v>0</v>
      </c>
      <c r="I316" s="152">
        <v>0</v>
      </c>
      <c r="J316" s="152">
        <v>0</v>
      </c>
      <c r="K316" s="152">
        <v>0</v>
      </c>
      <c r="L316" s="152">
        <v>0</v>
      </c>
      <c r="M316" s="152">
        <v>0</v>
      </c>
      <c r="N316" s="152">
        <v>0</v>
      </c>
      <c r="O316" s="152">
        <v>0</v>
      </c>
      <c r="P316" s="152">
        <v>0</v>
      </c>
      <c r="Q316" s="152">
        <v>0</v>
      </c>
      <c r="R316" s="152">
        <v>0</v>
      </c>
      <c r="S316" s="152">
        <v>0</v>
      </c>
      <c r="T316" s="152">
        <v>0</v>
      </c>
      <c r="U316" s="153">
        <v>0</v>
      </c>
    </row>
    <row r="317" spans="2:21" ht="11.25">
      <c r="B317" s="135"/>
      <c r="C317" s="140" t="s">
        <v>294</v>
      </c>
      <c r="D317" s="140" t="s">
        <v>288</v>
      </c>
      <c r="E317" s="152">
        <v>0</v>
      </c>
      <c r="F317" s="152">
        <v>0</v>
      </c>
      <c r="G317" s="152">
        <v>0</v>
      </c>
      <c r="H317" s="152">
        <v>0</v>
      </c>
      <c r="I317" s="152">
        <v>0</v>
      </c>
      <c r="J317" s="152">
        <v>0</v>
      </c>
      <c r="K317" s="152">
        <v>0</v>
      </c>
      <c r="L317" s="152">
        <v>0</v>
      </c>
      <c r="M317" s="152">
        <v>0</v>
      </c>
      <c r="N317" s="152">
        <v>0</v>
      </c>
      <c r="O317" s="152">
        <v>0</v>
      </c>
      <c r="P317" s="152">
        <v>0</v>
      </c>
      <c r="Q317" s="152">
        <v>0</v>
      </c>
      <c r="R317" s="152">
        <v>0</v>
      </c>
      <c r="S317" s="152">
        <v>0</v>
      </c>
      <c r="T317" s="152">
        <v>0</v>
      </c>
      <c r="U317" s="153">
        <v>0</v>
      </c>
    </row>
    <row r="318" spans="2:21" ht="11.25">
      <c r="B318" s="135"/>
      <c r="C318" s="140" t="s">
        <v>203</v>
      </c>
      <c r="D318" s="140" t="s">
        <v>288</v>
      </c>
      <c r="E318" s="152">
        <v>0</v>
      </c>
      <c r="F318" s="152">
        <v>0</v>
      </c>
      <c r="G318" s="152">
        <v>0</v>
      </c>
      <c r="H318" s="152">
        <v>0</v>
      </c>
      <c r="I318" s="152">
        <v>0</v>
      </c>
      <c r="J318" s="152">
        <v>0</v>
      </c>
      <c r="K318" s="152">
        <v>0</v>
      </c>
      <c r="L318" s="152">
        <v>0</v>
      </c>
      <c r="M318" s="152">
        <v>0</v>
      </c>
      <c r="N318" s="152">
        <v>0</v>
      </c>
      <c r="O318" s="152">
        <v>0</v>
      </c>
      <c r="P318" s="152">
        <v>0</v>
      </c>
      <c r="Q318" s="152">
        <v>0</v>
      </c>
      <c r="R318" s="152">
        <v>0</v>
      </c>
      <c r="S318" s="152">
        <v>0</v>
      </c>
      <c r="T318" s="152">
        <v>0</v>
      </c>
      <c r="U318" s="153">
        <v>0</v>
      </c>
    </row>
    <row r="319" spans="2:21" ht="11.25">
      <c r="B319" s="135"/>
      <c r="C319" s="140" t="s">
        <v>204</v>
      </c>
      <c r="D319" s="140" t="s">
        <v>288</v>
      </c>
      <c r="E319" s="152">
        <v>0</v>
      </c>
      <c r="F319" s="152">
        <v>0</v>
      </c>
      <c r="G319" s="152">
        <v>0</v>
      </c>
      <c r="H319" s="152">
        <v>0</v>
      </c>
      <c r="I319" s="152">
        <v>0</v>
      </c>
      <c r="J319" s="152">
        <v>0</v>
      </c>
      <c r="K319" s="152">
        <v>0</v>
      </c>
      <c r="L319" s="152">
        <v>0</v>
      </c>
      <c r="M319" s="152">
        <v>0</v>
      </c>
      <c r="N319" s="152">
        <v>0</v>
      </c>
      <c r="O319" s="152">
        <v>0</v>
      </c>
      <c r="P319" s="152">
        <v>0</v>
      </c>
      <c r="Q319" s="152">
        <v>0</v>
      </c>
      <c r="R319" s="152">
        <v>0</v>
      </c>
      <c r="S319" s="152">
        <v>0</v>
      </c>
      <c r="T319" s="152">
        <v>0</v>
      </c>
      <c r="U319" s="153">
        <v>0</v>
      </c>
    </row>
    <row r="320" spans="2:21" ht="11.25">
      <c r="B320" s="135"/>
      <c r="C320" s="140" t="s">
        <v>172</v>
      </c>
      <c r="D320" s="140" t="s">
        <v>288</v>
      </c>
      <c r="E320" s="152">
        <v>69208</v>
      </c>
      <c r="F320" s="152">
        <v>74011</v>
      </c>
      <c r="G320" s="152">
        <v>82190</v>
      </c>
      <c r="H320" s="152">
        <v>91040</v>
      </c>
      <c r="I320" s="152">
        <v>93922</v>
      </c>
      <c r="J320" s="152">
        <v>97846</v>
      </c>
      <c r="K320" s="152">
        <v>101114</v>
      </c>
      <c r="L320" s="152">
        <v>107546</v>
      </c>
      <c r="M320" s="152">
        <v>114624</v>
      </c>
      <c r="N320" s="152">
        <v>119015</v>
      </c>
      <c r="O320" s="152">
        <v>126191</v>
      </c>
      <c r="P320" s="152">
        <v>133673</v>
      </c>
      <c r="Q320" s="152">
        <v>141736</v>
      </c>
      <c r="R320" s="152">
        <v>153000</v>
      </c>
      <c r="S320" s="152">
        <v>159414</v>
      </c>
      <c r="T320" s="152">
        <v>174970</v>
      </c>
      <c r="U320" s="153">
        <v>179782</v>
      </c>
    </row>
    <row r="321" spans="1:21" ht="11.25">
      <c r="A321" s="100"/>
      <c r="B321" s="141"/>
      <c r="C321" s="142" t="s">
        <v>225</v>
      </c>
      <c r="D321" s="142"/>
      <c r="E321" s="154">
        <f>E309+E310</f>
        <v>35888</v>
      </c>
      <c r="F321" s="154">
        <f aca="true" t="shared" si="30" ref="F321:T321">F309+F310</f>
        <v>38896</v>
      </c>
      <c r="G321" s="154">
        <f t="shared" si="30"/>
        <v>45801</v>
      </c>
      <c r="H321" s="154">
        <f t="shared" si="30"/>
        <v>51030</v>
      </c>
      <c r="I321" s="154">
        <f t="shared" si="30"/>
        <v>51819</v>
      </c>
      <c r="J321" s="154">
        <f t="shared" si="30"/>
        <v>56013</v>
      </c>
      <c r="K321" s="154">
        <f t="shared" si="30"/>
        <v>59199</v>
      </c>
      <c r="L321" s="154">
        <f t="shared" si="30"/>
        <v>62732</v>
      </c>
      <c r="M321" s="154">
        <f t="shared" si="30"/>
        <v>68811</v>
      </c>
      <c r="N321" s="154">
        <f t="shared" si="30"/>
        <v>71424</v>
      </c>
      <c r="O321" s="154">
        <f t="shared" si="30"/>
        <v>71315</v>
      </c>
      <c r="P321" s="154">
        <f t="shared" si="30"/>
        <v>68758</v>
      </c>
      <c r="Q321" s="154">
        <f t="shared" si="30"/>
        <v>70072</v>
      </c>
      <c r="R321" s="154">
        <f t="shared" si="30"/>
        <v>77738</v>
      </c>
      <c r="S321" s="154">
        <f t="shared" si="30"/>
        <v>79767</v>
      </c>
      <c r="T321" s="154">
        <f t="shared" si="30"/>
        <v>88481</v>
      </c>
      <c r="U321" s="155">
        <f>U309+U310</f>
        <v>93979</v>
      </c>
    </row>
    <row r="322" spans="2:21" s="100" customFormat="1" ht="11.25">
      <c r="B322" s="141"/>
      <c r="C322" s="142" t="s">
        <v>162</v>
      </c>
      <c r="D322" s="142"/>
      <c r="E322" s="154">
        <f>E313+E314+E315+E316+E317+E319</f>
        <v>0</v>
      </c>
      <c r="F322" s="154">
        <f aca="true" t="shared" si="31" ref="F322:T322">F313+F314+F315+F316+F317+F319</f>
        <v>0</v>
      </c>
      <c r="G322" s="154">
        <f t="shared" si="31"/>
        <v>0</v>
      </c>
      <c r="H322" s="154">
        <f t="shared" si="31"/>
        <v>0</v>
      </c>
      <c r="I322" s="154">
        <f t="shared" si="31"/>
        <v>0</v>
      </c>
      <c r="J322" s="154">
        <f t="shared" si="31"/>
        <v>0</v>
      </c>
      <c r="K322" s="154">
        <f t="shared" si="31"/>
        <v>0</v>
      </c>
      <c r="L322" s="154">
        <f t="shared" si="31"/>
        <v>0</v>
      </c>
      <c r="M322" s="154">
        <f t="shared" si="31"/>
        <v>0</v>
      </c>
      <c r="N322" s="154">
        <f t="shared" si="31"/>
        <v>0</v>
      </c>
      <c r="O322" s="154">
        <f t="shared" si="31"/>
        <v>0</v>
      </c>
      <c r="P322" s="154">
        <f t="shared" si="31"/>
        <v>0</v>
      </c>
      <c r="Q322" s="154">
        <f t="shared" si="31"/>
        <v>0</v>
      </c>
      <c r="R322" s="154">
        <f t="shared" si="31"/>
        <v>0</v>
      </c>
      <c r="S322" s="154">
        <f t="shared" si="31"/>
        <v>0</v>
      </c>
      <c r="T322" s="154">
        <f t="shared" si="31"/>
        <v>0</v>
      </c>
      <c r="U322" s="155">
        <f>U313+U314+U315+U316+U317+U319</f>
        <v>0</v>
      </c>
    </row>
    <row r="323" spans="1:21" s="100" customFormat="1" ht="11.25">
      <c r="A323" s="13" t="s">
        <v>310</v>
      </c>
      <c r="B323" s="135" t="s">
        <v>219</v>
      </c>
      <c r="C323" s="140" t="s">
        <v>287</v>
      </c>
      <c r="D323" s="140" t="s">
        <v>288</v>
      </c>
      <c r="E323" s="152">
        <v>0</v>
      </c>
      <c r="F323" s="152">
        <v>0</v>
      </c>
      <c r="G323" s="152">
        <v>0</v>
      </c>
      <c r="H323" s="152">
        <v>0</v>
      </c>
      <c r="I323" s="152">
        <v>0</v>
      </c>
      <c r="J323" s="152">
        <v>0</v>
      </c>
      <c r="K323" s="152">
        <v>0</v>
      </c>
      <c r="L323" s="152">
        <v>0</v>
      </c>
      <c r="M323" s="152">
        <v>0</v>
      </c>
      <c r="N323" s="152">
        <v>0</v>
      </c>
      <c r="O323" s="152">
        <v>0</v>
      </c>
      <c r="P323" s="152">
        <v>0</v>
      </c>
      <c r="Q323" s="152">
        <v>0</v>
      </c>
      <c r="R323" s="152">
        <v>0</v>
      </c>
      <c r="S323" s="152">
        <v>0</v>
      </c>
      <c r="T323" s="152">
        <v>0</v>
      </c>
      <c r="U323" s="153">
        <v>0</v>
      </c>
    </row>
    <row r="324" spans="1:21" s="100" customFormat="1" ht="11.25">
      <c r="A324" s="13"/>
      <c r="B324" s="135"/>
      <c r="C324" s="140" t="s">
        <v>286</v>
      </c>
      <c r="D324" s="140" t="s">
        <v>288</v>
      </c>
      <c r="E324" s="152">
        <v>0</v>
      </c>
      <c r="F324" s="152">
        <v>0</v>
      </c>
      <c r="G324" s="152">
        <v>0</v>
      </c>
      <c r="H324" s="152">
        <v>0</v>
      </c>
      <c r="I324" s="152">
        <v>0</v>
      </c>
      <c r="J324" s="152">
        <v>0</v>
      </c>
      <c r="K324" s="152">
        <v>0</v>
      </c>
      <c r="L324" s="152">
        <v>0</v>
      </c>
      <c r="M324" s="152">
        <v>0</v>
      </c>
      <c r="N324" s="152">
        <v>0</v>
      </c>
      <c r="O324" s="152">
        <v>0</v>
      </c>
      <c r="P324" s="152">
        <v>0</v>
      </c>
      <c r="Q324" s="152">
        <v>0</v>
      </c>
      <c r="R324" s="152">
        <v>0</v>
      </c>
      <c r="S324" s="152">
        <v>0</v>
      </c>
      <c r="T324" s="152">
        <v>0</v>
      </c>
      <c r="U324" s="153">
        <v>0</v>
      </c>
    </row>
    <row r="325" spans="2:21" ht="11.25">
      <c r="B325" s="135"/>
      <c r="C325" s="140" t="s">
        <v>289</v>
      </c>
      <c r="D325" s="140" t="s">
        <v>288</v>
      </c>
      <c r="E325" s="152">
        <v>0</v>
      </c>
      <c r="F325" s="152">
        <v>0</v>
      </c>
      <c r="G325" s="152">
        <v>0</v>
      </c>
      <c r="H325" s="152">
        <v>0</v>
      </c>
      <c r="I325" s="152">
        <v>0</v>
      </c>
      <c r="J325" s="152">
        <v>0</v>
      </c>
      <c r="K325" s="152">
        <v>0</v>
      </c>
      <c r="L325" s="152">
        <v>0</v>
      </c>
      <c r="M325" s="152">
        <v>0</v>
      </c>
      <c r="N325" s="152">
        <v>0</v>
      </c>
      <c r="O325" s="152">
        <v>0</v>
      </c>
      <c r="P325" s="152">
        <v>0</v>
      </c>
      <c r="Q325" s="152">
        <v>0</v>
      </c>
      <c r="R325" s="152">
        <v>0</v>
      </c>
      <c r="S325" s="152">
        <v>0</v>
      </c>
      <c r="T325" s="152">
        <v>0</v>
      </c>
      <c r="U325" s="153">
        <v>0</v>
      </c>
    </row>
    <row r="326" spans="2:21" ht="11.25">
      <c r="B326" s="135"/>
      <c r="C326" s="140" t="s">
        <v>290</v>
      </c>
      <c r="D326" s="140" t="s">
        <v>288</v>
      </c>
      <c r="E326" s="152">
        <v>6499</v>
      </c>
      <c r="F326" s="152">
        <v>5390</v>
      </c>
      <c r="G326" s="152">
        <v>5752</v>
      </c>
      <c r="H326" s="152">
        <v>6185</v>
      </c>
      <c r="I326" s="152">
        <v>8449</v>
      </c>
      <c r="J326" s="152">
        <v>8838</v>
      </c>
      <c r="K326" s="152">
        <v>9889</v>
      </c>
      <c r="L326" s="152">
        <v>10491</v>
      </c>
      <c r="M326" s="152">
        <v>11623</v>
      </c>
      <c r="N326" s="152">
        <v>12438</v>
      </c>
      <c r="O326" s="152">
        <v>12631</v>
      </c>
      <c r="P326" s="152">
        <v>12254</v>
      </c>
      <c r="Q326" s="152">
        <v>11772</v>
      </c>
      <c r="R326" s="152">
        <v>12295</v>
      </c>
      <c r="S326" s="152">
        <v>14622</v>
      </c>
      <c r="T326" s="152">
        <v>18527</v>
      </c>
      <c r="U326" s="153">
        <v>19104</v>
      </c>
    </row>
    <row r="327" spans="2:21" ht="11.25">
      <c r="B327" s="135"/>
      <c r="C327" s="140" t="s">
        <v>291</v>
      </c>
      <c r="D327" s="140" t="s">
        <v>288</v>
      </c>
      <c r="E327" s="152">
        <v>2384</v>
      </c>
      <c r="F327" s="152">
        <v>4105</v>
      </c>
      <c r="G327" s="152">
        <v>4170</v>
      </c>
      <c r="H327" s="152">
        <v>3857</v>
      </c>
      <c r="I327" s="152">
        <v>4181</v>
      </c>
      <c r="J327" s="152">
        <v>5272</v>
      </c>
      <c r="K327" s="152">
        <v>5902</v>
      </c>
      <c r="L327" s="152">
        <v>6421</v>
      </c>
      <c r="M327" s="152">
        <v>6836</v>
      </c>
      <c r="N327" s="152">
        <v>7661</v>
      </c>
      <c r="O327" s="152">
        <v>9355</v>
      </c>
      <c r="P327" s="152">
        <v>11048</v>
      </c>
      <c r="Q327" s="152">
        <v>12741</v>
      </c>
      <c r="R327" s="152">
        <v>14434</v>
      </c>
      <c r="S327" s="152">
        <v>13208</v>
      </c>
      <c r="T327" s="152">
        <v>12963</v>
      </c>
      <c r="U327" s="153">
        <v>14185</v>
      </c>
    </row>
    <row r="328" spans="2:21" ht="11.25">
      <c r="B328" s="135"/>
      <c r="C328" s="140" t="s">
        <v>161</v>
      </c>
      <c r="D328" s="140" t="s">
        <v>288</v>
      </c>
      <c r="E328" s="152">
        <v>0</v>
      </c>
      <c r="F328" s="152">
        <v>0</v>
      </c>
      <c r="G328" s="152">
        <v>0</v>
      </c>
      <c r="H328" s="152">
        <v>0</v>
      </c>
      <c r="I328" s="152">
        <v>0</v>
      </c>
      <c r="J328" s="152">
        <v>0</v>
      </c>
      <c r="K328" s="152">
        <v>0</v>
      </c>
      <c r="L328" s="152">
        <v>0</v>
      </c>
      <c r="M328" s="152">
        <v>0</v>
      </c>
      <c r="N328" s="152">
        <v>0</v>
      </c>
      <c r="O328" s="152">
        <v>0</v>
      </c>
      <c r="P328" s="152">
        <v>0</v>
      </c>
      <c r="Q328" s="152">
        <v>0</v>
      </c>
      <c r="R328" s="152">
        <v>0</v>
      </c>
      <c r="S328" s="152">
        <v>0</v>
      </c>
      <c r="T328" s="152">
        <v>0</v>
      </c>
      <c r="U328" s="153">
        <v>0</v>
      </c>
    </row>
    <row r="329" spans="2:21" ht="11.25">
      <c r="B329" s="135"/>
      <c r="C329" s="140" t="s">
        <v>198</v>
      </c>
      <c r="D329" s="140" t="s">
        <v>288</v>
      </c>
      <c r="E329" s="152">
        <v>2728</v>
      </c>
      <c r="F329" s="152">
        <v>2684</v>
      </c>
      <c r="G329" s="152">
        <v>2640</v>
      </c>
      <c r="H329" s="152">
        <v>2596</v>
      </c>
      <c r="I329" s="152">
        <v>2552</v>
      </c>
      <c r="J329" s="152">
        <v>2510</v>
      </c>
      <c r="K329" s="152">
        <v>2550</v>
      </c>
      <c r="L329" s="152">
        <v>2600</v>
      </c>
      <c r="M329" s="152">
        <v>2700</v>
      </c>
      <c r="N329" s="152">
        <v>2720</v>
      </c>
      <c r="O329" s="152">
        <v>3231</v>
      </c>
      <c r="P329" s="152">
        <v>3410</v>
      </c>
      <c r="Q329" s="152">
        <v>3500</v>
      </c>
      <c r="R329" s="152">
        <v>2804</v>
      </c>
      <c r="S329" s="152">
        <v>4247</v>
      </c>
      <c r="T329" s="152">
        <v>3445</v>
      </c>
      <c r="U329" s="153">
        <v>3994</v>
      </c>
    </row>
    <row r="330" spans="2:21" ht="11.25">
      <c r="B330" s="135"/>
      <c r="C330" s="140" t="s">
        <v>199</v>
      </c>
      <c r="D330" s="140" t="s">
        <v>288</v>
      </c>
      <c r="E330" s="152">
        <v>0</v>
      </c>
      <c r="F330" s="152">
        <v>0</v>
      </c>
      <c r="G330" s="152">
        <v>0</v>
      </c>
      <c r="H330" s="152">
        <v>0</v>
      </c>
      <c r="I330" s="152">
        <v>0</v>
      </c>
      <c r="J330" s="152">
        <v>0</v>
      </c>
      <c r="K330" s="152">
        <v>0</v>
      </c>
      <c r="L330" s="152">
        <v>0</v>
      </c>
      <c r="M330" s="152">
        <v>0</v>
      </c>
      <c r="N330" s="152">
        <v>0</v>
      </c>
      <c r="O330" s="152">
        <v>0</v>
      </c>
      <c r="P330" s="152">
        <v>0</v>
      </c>
      <c r="Q330" s="152">
        <v>0</v>
      </c>
      <c r="R330" s="152">
        <v>0</v>
      </c>
      <c r="S330" s="152">
        <v>0</v>
      </c>
      <c r="T330" s="152">
        <v>0</v>
      </c>
      <c r="U330" s="153">
        <v>0</v>
      </c>
    </row>
    <row r="331" spans="2:21" ht="11.25">
      <c r="B331" s="135"/>
      <c r="C331" s="140" t="s">
        <v>292</v>
      </c>
      <c r="D331" s="140" t="s">
        <v>288</v>
      </c>
      <c r="E331" s="152">
        <v>0</v>
      </c>
      <c r="F331" s="152">
        <v>0</v>
      </c>
      <c r="G331" s="152">
        <v>0</v>
      </c>
      <c r="H331" s="152">
        <v>0</v>
      </c>
      <c r="I331" s="152">
        <v>0</v>
      </c>
      <c r="J331" s="152">
        <v>0</v>
      </c>
      <c r="K331" s="152">
        <v>0</v>
      </c>
      <c r="L331" s="152">
        <v>0</v>
      </c>
      <c r="M331" s="152">
        <v>0</v>
      </c>
      <c r="N331" s="152">
        <v>0</v>
      </c>
      <c r="O331" s="152">
        <v>0</v>
      </c>
      <c r="P331" s="152">
        <v>0</v>
      </c>
      <c r="Q331" s="152">
        <v>0</v>
      </c>
      <c r="R331" s="152">
        <v>0</v>
      </c>
      <c r="S331" s="152">
        <v>0</v>
      </c>
      <c r="T331" s="152">
        <v>0</v>
      </c>
      <c r="U331" s="153">
        <v>0</v>
      </c>
    </row>
    <row r="332" spans="2:21" ht="11.25">
      <c r="B332" s="135"/>
      <c r="C332" s="140" t="s">
        <v>293</v>
      </c>
      <c r="D332" s="140" t="s">
        <v>288</v>
      </c>
      <c r="E332" s="152">
        <v>0</v>
      </c>
      <c r="F332" s="152">
        <v>0</v>
      </c>
      <c r="G332" s="152">
        <v>0</v>
      </c>
      <c r="H332" s="152">
        <v>0</v>
      </c>
      <c r="I332" s="152">
        <v>0</v>
      </c>
      <c r="J332" s="152">
        <v>0</v>
      </c>
      <c r="K332" s="152">
        <v>0</v>
      </c>
      <c r="L332" s="152">
        <v>0</v>
      </c>
      <c r="M332" s="152">
        <v>0</v>
      </c>
      <c r="N332" s="152">
        <v>0</v>
      </c>
      <c r="O332" s="152">
        <v>0</v>
      </c>
      <c r="P332" s="152">
        <v>0</v>
      </c>
      <c r="Q332" s="152">
        <v>0</v>
      </c>
      <c r="R332" s="152">
        <v>0</v>
      </c>
      <c r="S332" s="152">
        <v>0</v>
      </c>
      <c r="T332" s="152">
        <v>0</v>
      </c>
      <c r="U332" s="153">
        <v>0</v>
      </c>
    </row>
    <row r="333" spans="2:21" ht="11.25">
      <c r="B333" s="135"/>
      <c r="C333" s="140" t="s">
        <v>294</v>
      </c>
      <c r="D333" s="140" t="s">
        <v>288</v>
      </c>
      <c r="E333" s="152">
        <v>0</v>
      </c>
      <c r="F333" s="152">
        <v>0</v>
      </c>
      <c r="G333" s="152">
        <v>0</v>
      </c>
      <c r="H333" s="152">
        <v>0</v>
      </c>
      <c r="I333" s="152">
        <v>0</v>
      </c>
      <c r="J333" s="152">
        <v>0</v>
      </c>
      <c r="K333" s="152">
        <v>0</v>
      </c>
      <c r="L333" s="152">
        <v>0</v>
      </c>
      <c r="M333" s="152">
        <v>0</v>
      </c>
      <c r="N333" s="152">
        <v>0</v>
      </c>
      <c r="O333" s="152">
        <v>0</v>
      </c>
      <c r="P333" s="152">
        <v>0</v>
      </c>
      <c r="Q333" s="152">
        <v>0</v>
      </c>
      <c r="R333" s="152">
        <v>0</v>
      </c>
      <c r="S333" s="152">
        <v>0</v>
      </c>
      <c r="T333" s="152">
        <v>0</v>
      </c>
      <c r="U333" s="153">
        <v>0</v>
      </c>
    </row>
    <row r="334" spans="2:21" ht="11.25">
      <c r="B334" s="135"/>
      <c r="C334" s="140" t="s">
        <v>203</v>
      </c>
      <c r="D334" s="140" t="s">
        <v>288</v>
      </c>
      <c r="E334" s="152">
        <v>0</v>
      </c>
      <c r="F334" s="152">
        <v>0</v>
      </c>
      <c r="G334" s="152">
        <v>0</v>
      </c>
      <c r="H334" s="152">
        <v>0</v>
      </c>
      <c r="I334" s="152">
        <v>0</v>
      </c>
      <c r="J334" s="152">
        <v>0</v>
      </c>
      <c r="K334" s="152">
        <v>0</v>
      </c>
      <c r="L334" s="152">
        <v>0</v>
      </c>
      <c r="M334" s="152">
        <v>0</v>
      </c>
      <c r="N334" s="152">
        <v>0</v>
      </c>
      <c r="O334" s="152">
        <v>0</v>
      </c>
      <c r="P334" s="152">
        <v>0</v>
      </c>
      <c r="Q334" s="152">
        <v>0</v>
      </c>
      <c r="R334" s="152">
        <v>0</v>
      </c>
      <c r="S334" s="152">
        <v>0</v>
      </c>
      <c r="T334" s="152">
        <v>0</v>
      </c>
      <c r="U334" s="153">
        <v>0</v>
      </c>
    </row>
    <row r="335" spans="2:21" ht="11.25">
      <c r="B335" s="135"/>
      <c r="C335" s="140" t="s">
        <v>204</v>
      </c>
      <c r="D335" s="140" t="s">
        <v>288</v>
      </c>
      <c r="E335" s="152">
        <v>0</v>
      </c>
      <c r="F335" s="152">
        <v>0</v>
      </c>
      <c r="G335" s="152">
        <v>0</v>
      </c>
      <c r="H335" s="152">
        <v>0</v>
      </c>
      <c r="I335" s="152">
        <v>0</v>
      </c>
      <c r="J335" s="152">
        <v>0</v>
      </c>
      <c r="K335" s="152">
        <v>0</v>
      </c>
      <c r="L335" s="152">
        <v>0</v>
      </c>
      <c r="M335" s="152">
        <v>0</v>
      </c>
      <c r="N335" s="152">
        <v>0</v>
      </c>
      <c r="O335" s="152">
        <v>0</v>
      </c>
      <c r="P335" s="152">
        <v>0</v>
      </c>
      <c r="Q335" s="152">
        <v>0</v>
      </c>
      <c r="R335" s="152">
        <v>0</v>
      </c>
      <c r="S335" s="152">
        <v>0</v>
      </c>
      <c r="T335" s="152">
        <v>0</v>
      </c>
      <c r="U335" s="153">
        <v>0</v>
      </c>
    </row>
    <row r="336" spans="2:21" ht="11.25">
      <c r="B336" s="135"/>
      <c r="C336" s="140" t="s">
        <v>172</v>
      </c>
      <c r="D336" s="140" t="s">
        <v>288</v>
      </c>
      <c r="E336" s="152">
        <v>11611</v>
      </c>
      <c r="F336" s="152">
        <v>12179</v>
      </c>
      <c r="G336" s="152">
        <v>12562</v>
      </c>
      <c r="H336" s="152">
        <v>12638</v>
      </c>
      <c r="I336" s="152">
        <v>15182</v>
      </c>
      <c r="J336" s="152">
        <v>16620</v>
      </c>
      <c r="K336" s="152">
        <v>18341</v>
      </c>
      <c r="L336" s="152">
        <v>19512</v>
      </c>
      <c r="M336" s="152">
        <v>21159</v>
      </c>
      <c r="N336" s="152">
        <v>22819</v>
      </c>
      <c r="O336" s="152">
        <v>25217</v>
      </c>
      <c r="P336" s="152">
        <v>26712</v>
      </c>
      <c r="Q336" s="152">
        <v>28013</v>
      </c>
      <c r="R336" s="152">
        <v>29533</v>
      </c>
      <c r="S336" s="152">
        <v>32077</v>
      </c>
      <c r="T336" s="152">
        <v>34935</v>
      </c>
      <c r="U336" s="153">
        <v>37283</v>
      </c>
    </row>
    <row r="337" spans="1:21" ht="11.25">
      <c r="A337" s="100"/>
      <c r="B337" s="141"/>
      <c r="C337" s="142" t="s">
        <v>225</v>
      </c>
      <c r="D337" s="142"/>
      <c r="E337" s="154">
        <f>E325+E326</f>
        <v>6499</v>
      </c>
      <c r="F337" s="154">
        <f aca="true" t="shared" si="32" ref="F337:T337">F325+F326</f>
        <v>5390</v>
      </c>
      <c r="G337" s="154">
        <f t="shared" si="32"/>
        <v>5752</v>
      </c>
      <c r="H337" s="154">
        <f t="shared" si="32"/>
        <v>6185</v>
      </c>
      <c r="I337" s="154">
        <f t="shared" si="32"/>
        <v>8449</v>
      </c>
      <c r="J337" s="154">
        <f t="shared" si="32"/>
        <v>8838</v>
      </c>
      <c r="K337" s="154">
        <f t="shared" si="32"/>
        <v>9889</v>
      </c>
      <c r="L337" s="154">
        <f t="shared" si="32"/>
        <v>10491</v>
      </c>
      <c r="M337" s="154">
        <f t="shared" si="32"/>
        <v>11623</v>
      </c>
      <c r="N337" s="154">
        <f t="shared" si="32"/>
        <v>12438</v>
      </c>
      <c r="O337" s="154">
        <f t="shared" si="32"/>
        <v>12631</v>
      </c>
      <c r="P337" s="154">
        <f t="shared" si="32"/>
        <v>12254</v>
      </c>
      <c r="Q337" s="154">
        <f t="shared" si="32"/>
        <v>11772</v>
      </c>
      <c r="R337" s="154">
        <f t="shared" si="32"/>
        <v>12295</v>
      </c>
      <c r="S337" s="154">
        <f t="shared" si="32"/>
        <v>14622</v>
      </c>
      <c r="T337" s="154">
        <f t="shared" si="32"/>
        <v>18527</v>
      </c>
      <c r="U337" s="155">
        <f>U325+U326</f>
        <v>19104</v>
      </c>
    </row>
    <row r="338" spans="1:22" ht="11.25">
      <c r="A338" s="100"/>
      <c r="B338" s="141"/>
      <c r="C338" s="142" t="s">
        <v>162</v>
      </c>
      <c r="D338" s="142"/>
      <c r="E338" s="154">
        <f>E329+E330+E331+E332+E333+E335</f>
        <v>2728</v>
      </c>
      <c r="F338" s="154">
        <f aca="true" t="shared" si="33" ref="F338:T338">F329+F330+F331+F332+F333+F335</f>
        <v>2684</v>
      </c>
      <c r="G338" s="154">
        <f t="shared" si="33"/>
        <v>2640</v>
      </c>
      <c r="H338" s="154">
        <f t="shared" si="33"/>
        <v>2596</v>
      </c>
      <c r="I338" s="154">
        <f t="shared" si="33"/>
        <v>2552</v>
      </c>
      <c r="J338" s="154">
        <f t="shared" si="33"/>
        <v>2510</v>
      </c>
      <c r="K338" s="154">
        <f t="shared" si="33"/>
        <v>2550</v>
      </c>
      <c r="L338" s="154">
        <f t="shared" si="33"/>
        <v>2600</v>
      </c>
      <c r="M338" s="154">
        <f t="shared" si="33"/>
        <v>2700</v>
      </c>
      <c r="N338" s="154">
        <f t="shared" si="33"/>
        <v>2720</v>
      </c>
      <c r="O338" s="154">
        <f t="shared" si="33"/>
        <v>3231</v>
      </c>
      <c r="P338" s="154">
        <f t="shared" si="33"/>
        <v>3410</v>
      </c>
      <c r="Q338" s="154">
        <f t="shared" si="33"/>
        <v>3500</v>
      </c>
      <c r="R338" s="154">
        <f t="shared" si="33"/>
        <v>2804</v>
      </c>
      <c r="S338" s="154">
        <f t="shared" si="33"/>
        <v>4247</v>
      </c>
      <c r="T338" s="154">
        <f t="shared" si="33"/>
        <v>3445</v>
      </c>
      <c r="U338" s="155">
        <f>U329+U330+U331+U332+U333+U335</f>
        <v>3994</v>
      </c>
      <c r="V338" s="100"/>
    </row>
    <row r="339" spans="1:22" ht="11.25">
      <c r="A339" s="13" t="s">
        <v>315</v>
      </c>
      <c r="B339" s="135" t="s">
        <v>220</v>
      </c>
      <c r="C339" s="140" t="s">
        <v>287</v>
      </c>
      <c r="D339" s="140" t="s">
        <v>288</v>
      </c>
      <c r="E339" s="152">
        <v>0</v>
      </c>
      <c r="F339" s="152">
        <v>0</v>
      </c>
      <c r="G339" s="152">
        <v>0</v>
      </c>
      <c r="H339" s="152">
        <v>0</v>
      </c>
      <c r="I339" s="152">
        <v>0</v>
      </c>
      <c r="J339" s="152">
        <v>0</v>
      </c>
      <c r="K339" s="152">
        <v>0</v>
      </c>
      <c r="L339" s="152">
        <v>0</v>
      </c>
      <c r="M339" s="152">
        <v>0</v>
      </c>
      <c r="N339" s="152">
        <v>0</v>
      </c>
      <c r="O339" s="152">
        <v>0</v>
      </c>
      <c r="P339" s="152">
        <v>0</v>
      </c>
      <c r="Q339" s="152">
        <v>0</v>
      </c>
      <c r="R339" s="152">
        <v>0</v>
      </c>
      <c r="S339" s="152">
        <v>0</v>
      </c>
      <c r="T339" s="152">
        <v>0</v>
      </c>
      <c r="U339" s="153">
        <v>0</v>
      </c>
      <c r="V339" s="100"/>
    </row>
    <row r="340" spans="2:22" ht="11.25">
      <c r="B340" s="135"/>
      <c r="C340" s="140" t="s">
        <v>286</v>
      </c>
      <c r="D340" s="140" t="s">
        <v>288</v>
      </c>
      <c r="E340" s="152">
        <v>0</v>
      </c>
      <c r="F340" s="152">
        <v>0</v>
      </c>
      <c r="G340" s="152">
        <v>0</v>
      </c>
      <c r="H340" s="152">
        <v>0</v>
      </c>
      <c r="I340" s="152">
        <v>0</v>
      </c>
      <c r="J340" s="152">
        <v>0</v>
      </c>
      <c r="K340" s="152">
        <v>0</v>
      </c>
      <c r="L340" s="152">
        <v>0</v>
      </c>
      <c r="M340" s="152">
        <v>0</v>
      </c>
      <c r="N340" s="152">
        <v>0</v>
      </c>
      <c r="O340" s="152">
        <v>0</v>
      </c>
      <c r="P340" s="152">
        <v>0</v>
      </c>
      <c r="Q340" s="152">
        <v>0</v>
      </c>
      <c r="R340" s="152">
        <v>0</v>
      </c>
      <c r="S340" s="152">
        <v>0</v>
      </c>
      <c r="T340" s="152">
        <v>0</v>
      </c>
      <c r="U340" s="153">
        <v>0</v>
      </c>
      <c r="V340" s="100"/>
    </row>
    <row r="341" spans="2:21" ht="11.25">
      <c r="B341" s="135"/>
      <c r="C341" s="140" t="s">
        <v>289</v>
      </c>
      <c r="D341" s="140" t="s">
        <v>288</v>
      </c>
      <c r="E341" s="152">
        <v>0</v>
      </c>
      <c r="F341" s="152">
        <v>0</v>
      </c>
      <c r="G341" s="152">
        <v>0</v>
      </c>
      <c r="H341" s="152">
        <v>0</v>
      </c>
      <c r="I341" s="152">
        <v>0</v>
      </c>
      <c r="J341" s="152">
        <v>0</v>
      </c>
      <c r="K341" s="152">
        <v>0</v>
      </c>
      <c r="L341" s="152">
        <v>0</v>
      </c>
      <c r="M341" s="152">
        <v>0</v>
      </c>
      <c r="N341" s="152">
        <v>0</v>
      </c>
      <c r="O341" s="152">
        <v>0</v>
      </c>
      <c r="P341" s="152">
        <v>0</v>
      </c>
      <c r="Q341" s="152">
        <v>0</v>
      </c>
      <c r="R341" s="152">
        <v>0</v>
      </c>
      <c r="S341" s="152">
        <v>0</v>
      </c>
      <c r="T341" s="152">
        <v>0</v>
      </c>
      <c r="U341" s="153">
        <v>0</v>
      </c>
    </row>
    <row r="342" spans="2:21" ht="11.25">
      <c r="B342" s="135"/>
      <c r="C342" s="140" t="s">
        <v>290</v>
      </c>
      <c r="D342" s="140" t="s">
        <v>288</v>
      </c>
      <c r="E342" s="152">
        <v>2065</v>
      </c>
      <c r="F342" s="152">
        <v>3779</v>
      </c>
      <c r="G342" s="152">
        <v>2943</v>
      </c>
      <c r="H342" s="152">
        <v>3236</v>
      </c>
      <c r="I342" s="152">
        <v>1735</v>
      </c>
      <c r="J342" s="152">
        <v>1128</v>
      </c>
      <c r="K342" s="152">
        <v>1080</v>
      </c>
      <c r="L342" s="152">
        <v>1297</v>
      </c>
      <c r="M342" s="152">
        <v>1098</v>
      </c>
      <c r="N342" s="152">
        <v>1274</v>
      </c>
      <c r="O342" s="152">
        <v>1229</v>
      </c>
      <c r="P342" s="152">
        <v>1123</v>
      </c>
      <c r="Q342" s="152">
        <v>1196</v>
      </c>
      <c r="R342" s="152">
        <v>1074</v>
      </c>
      <c r="S342" s="152">
        <v>1080</v>
      </c>
      <c r="T342" s="152">
        <v>1112</v>
      </c>
      <c r="U342" s="153">
        <v>2002</v>
      </c>
    </row>
    <row r="343" spans="2:21" ht="11.25">
      <c r="B343" s="135"/>
      <c r="C343" s="140" t="s">
        <v>291</v>
      </c>
      <c r="D343" s="140" t="s">
        <v>288</v>
      </c>
      <c r="E343" s="152">
        <v>3700</v>
      </c>
      <c r="F343" s="152">
        <v>2141</v>
      </c>
      <c r="G343" s="152">
        <v>3478</v>
      </c>
      <c r="H343" s="152">
        <v>3325</v>
      </c>
      <c r="I343" s="152">
        <v>5273</v>
      </c>
      <c r="J343" s="152">
        <v>6502</v>
      </c>
      <c r="K343" s="152">
        <v>6780</v>
      </c>
      <c r="L343" s="152">
        <v>7142</v>
      </c>
      <c r="M343" s="152">
        <v>7915</v>
      </c>
      <c r="N343" s="152">
        <v>8633</v>
      </c>
      <c r="O343" s="152">
        <v>9280</v>
      </c>
      <c r="P343" s="152">
        <v>10191</v>
      </c>
      <c r="Q343" s="152">
        <v>10551</v>
      </c>
      <c r="R343" s="152">
        <v>11138</v>
      </c>
      <c r="S343" s="152">
        <v>11789</v>
      </c>
      <c r="T343" s="152">
        <v>12494</v>
      </c>
      <c r="U343" s="153">
        <v>11990</v>
      </c>
    </row>
    <row r="344" spans="2:21" ht="11.25">
      <c r="B344" s="135"/>
      <c r="C344" s="140" t="s">
        <v>161</v>
      </c>
      <c r="D344" s="140" t="s">
        <v>288</v>
      </c>
      <c r="E344" s="152">
        <v>0</v>
      </c>
      <c r="F344" s="152">
        <v>0</v>
      </c>
      <c r="G344" s="152">
        <v>0</v>
      </c>
      <c r="H344" s="152">
        <v>0</v>
      </c>
      <c r="I344" s="152">
        <v>0</v>
      </c>
      <c r="J344" s="152">
        <v>0</v>
      </c>
      <c r="K344" s="152">
        <v>0</v>
      </c>
      <c r="L344" s="152">
        <v>0</v>
      </c>
      <c r="M344" s="152">
        <v>0</v>
      </c>
      <c r="N344" s="152">
        <v>0</v>
      </c>
      <c r="O344" s="152">
        <v>0</v>
      </c>
      <c r="P344" s="152">
        <v>0</v>
      </c>
      <c r="Q344" s="152">
        <v>0</v>
      </c>
      <c r="R344" s="152">
        <v>0</v>
      </c>
      <c r="S344" s="152">
        <v>0</v>
      </c>
      <c r="T344" s="152">
        <v>0</v>
      </c>
      <c r="U344" s="153">
        <v>0</v>
      </c>
    </row>
    <row r="345" spans="2:21" ht="11.25">
      <c r="B345" s="135"/>
      <c r="C345" s="140" t="s">
        <v>198</v>
      </c>
      <c r="D345" s="140" t="s">
        <v>288</v>
      </c>
      <c r="E345" s="152">
        <v>46</v>
      </c>
      <c r="F345" s="152">
        <v>110</v>
      </c>
      <c r="G345" s="152">
        <v>68</v>
      </c>
      <c r="H345" s="152">
        <v>64</v>
      </c>
      <c r="I345" s="152">
        <v>40</v>
      </c>
      <c r="J345" s="152">
        <v>39</v>
      </c>
      <c r="K345" s="152">
        <v>67</v>
      </c>
      <c r="L345" s="152">
        <v>44</v>
      </c>
      <c r="M345" s="152">
        <v>72</v>
      </c>
      <c r="N345" s="152">
        <v>90</v>
      </c>
      <c r="O345" s="152">
        <v>64</v>
      </c>
      <c r="P345" s="152">
        <v>54</v>
      </c>
      <c r="Q345" s="152">
        <v>64</v>
      </c>
      <c r="R345" s="152">
        <v>166</v>
      </c>
      <c r="S345" s="152">
        <v>154</v>
      </c>
      <c r="T345" s="152">
        <v>145</v>
      </c>
      <c r="U345" s="153">
        <v>92</v>
      </c>
    </row>
    <row r="346" spans="2:21" ht="11.25">
      <c r="B346" s="135"/>
      <c r="C346" s="140" t="s">
        <v>199</v>
      </c>
      <c r="D346" s="140" t="s">
        <v>288</v>
      </c>
      <c r="E346" s="152">
        <v>0</v>
      </c>
      <c r="F346" s="152">
        <v>0</v>
      </c>
      <c r="G346" s="152">
        <v>0</v>
      </c>
      <c r="H346" s="152">
        <v>0</v>
      </c>
      <c r="I346" s="152">
        <v>0</v>
      </c>
      <c r="J346" s="152">
        <v>0</v>
      </c>
      <c r="K346" s="152">
        <v>0</v>
      </c>
      <c r="L346" s="152">
        <v>0</v>
      </c>
      <c r="M346" s="152">
        <v>0</v>
      </c>
      <c r="N346" s="152">
        <v>0</v>
      </c>
      <c r="O346" s="152">
        <v>0</v>
      </c>
      <c r="P346" s="152">
        <v>0</v>
      </c>
      <c r="Q346" s="152">
        <v>0</v>
      </c>
      <c r="R346" s="152">
        <v>0</v>
      </c>
      <c r="S346" s="152">
        <v>0</v>
      </c>
      <c r="T346" s="152">
        <v>0</v>
      </c>
      <c r="U346" s="153">
        <v>0</v>
      </c>
    </row>
    <row r="347" spans="2:21" ht="11.25">
      <c r="B347" s="135"/>
      <c r="C347" s="140" t="s">
        <v>292</v>
      </c>
      <c r="D347" s="140" t="s">
        <v>288</v>
      </c>
      <c r="E347" s="152">
        <v>0</v>
      </c>
      <c r="F347" s="152">
        <v>0</v>
      </c>
      <c r="G347" s="152">
        <v>0</v>
      </c>
      <c r="H347" s="152">
        <v>0</v>
      </c>
      <c r="I347" s="152">
        <v>0</v>
      </c>
      <c r="J347" s="152">
        <v>0</v>
      </c>
      <c r="K347" s="152">
        <v>0</v>
      </c>
      <c r="L347" s="152">
        <v>0</v>
      </c>
      <c r="M347" s="152">
        <v>0</v>
      </c>
      <c r="N347" s="152">
        <v>0</v>
      </c>
      <c r="O347" s="152">
        <v>23</v>
      </c>
      <c r="P347" s="152">
        <v>24</v>
      </c>
      <c r="Q347" s="152">
        <v>30</v>
      </c>
      <c r="R347" s="152">
        <v>33</v>
      </c>
      <c r="S347" s="152">
        <v>44</v>
      </c>
      <c r="T347" s="152">
        <v>42</v>
      </c>
      <c r="U347" s="153">
        <v>38</v>
      </c>
    </row>
    <row r="348" spans="2:21" ht="11.25">
      <c r="B348" s="135"/>
      <c r="C348" s="140" t="s">
        <v>293</v>
      </c>
      <c r="D348" s="140" t="s">
        <v>288</v>
      </c>
      <c r="E348" s="152">
        <v>0</v>
      </c>
      <c r="F348" s="152">
        <v>0</v>
      </c>
      <c r="G348" s="152">
        <v>0</v>
      </c>
      <c r="H348" s="152">
        <v>0</v>
      </c>
      <c r="I348" s="152">
        <v>0</v>
      </c>
      <c r="J348" s="152">
        <v>0</v>
      </c>
      <c r="K348" s="152">
        <v>0</v>
      </c>
      <c r="L348" s="152">
        <v>0</v>
      </c>
      <c r="M348" s="152">
        <v>0</v>
      </c>
      <c r="N348" s="152">
        <v>0</v>
      </c>
      <c r="O348" s="152">
        <v>0</v>
      </c>
      <c r="P348" s="152">
        <v>0</v>
      </c>
      <c r="Q348" s="152">
        <v>0</v>
      </c>
      <c r="R348" s="152">
        <v>0</v>
      </c>
      <c r="S348" s="152">
        <v>0</v>
      </c>
      <c r="T348" s="152">
        <v>0</v>
      </c>
      <c r="U348" s="153">
        <v>0</v>
      </c>
    </row>
    <row r="349" spans="2:21" ht="11.25">
      <c r="B349" s="135"/>
      <c r="C349" s="140" t="s">
        <v>294</v>
      </c>
      <c r="D349" s="140" t="s">
        <v>288</v>
      </c>
      <c r="E349" s="152">
        <v>0</v>
      </c>
      <c r="F349" s="152">
        <v>0</v>
      </c>
      <c r="G349" s="152">
        <v>0</v>
      </c>
      <c r="H349" s="152">
        <v>0</v>
      </c>
      <c r="I349" s="152">
        <v>0</v>
      </c>
      <c r="J349" s="152">
        <v>0</v>
      </c>
      <c r="K349" s="152">
        <v>0</v>
      </c>
      <c r="L349" s="152">
        <v>0</v>
      </c>
      <c r="M349" s="152">
        <v>0</v>
      </c>
      <c r="N349" s="152">
        <v>0</v>
      </c>
      <c r="O349" s="152">
        <v>0</v>
      </c>
      <c r="P349" s="152">
        <v>0</v>
      </c>
      <c r="Q349" s="152">
        <v>0</v>
      </c>
      <c r="R349" s="152">
        <v>0</v>
      </c>
      <c r="S349" s="152">
        <v>0</v>
      </c>
      <c r="T349" s="152">
        <v>0</v>
      </c>
      <c r="U349" s="153">
        <v>0</v>
      </c>
    </row>
    <row r="350" spans="2:21" ht="11.25">
      <c r="B350" s="135"/>
      <c r="C350" s="140" t="s">
        <v>203</v>
      </c>
      <c r="D350" s="140" t="s">
        <v>288</v>
      </c>
      <c r="E350" s="152">
        <v>0</v>
      </c>
      <c r="F350" s="152">
        <v>0</v>
      </c>
      <c r="G350" s="152">
        <v>0</v>
      </c>
      <c r="H350" s="152">
        <v>0</v>
      </c>
      <c r="I350" s="152">
        <v>0</v>
      </c>
      <c r="J350" s="152">
        <v>0</v>
      </c>
      <c r="K350" s="152">
        <v>0</v>
      </c>
      <c r="L350" s="152">
        <v>0</v>
      </c>
      <c r="M350" s="152">
        <v>0</v>
      </c>
      <c r="N350" s="152">
        <v>0</v>
      </c>
      <c r="O350" s="152">
        <v>0</v>
      </c>
      <c r="P350" s="152">
        <v>0</v>
      </c>
      <c r="Q350" s="152">
        <v>0</v>
      </c>
      <c r="R350" s="152">
        <v>0</v>
      </c>
      <c r="S350" s="152">
        <v>0</v>
      </c>
      <c r="T350" s="152">
        <v>0</v>
      </c>
      <c r="U350" s="153">
        <v>0</v>
      </c>
    </row>
    <row r="351" spans="2:21" ht="11.25">
      <c r="B351" s="135"/>
      <c r="C351" s="140" t="s">
        <v>204</v>
      </c>
      <c r="D351" s="140" t="s">
        <v>288</v>
      </c>
      <c r="E351" s="152">
        <v>0</v>
      </c>
      <c r="F351" s="152">
        <v>0</v>
      </c>
      <c r="G351" s="152">
        <v>0</v>
      </c>
      <c r="H351" s="152">
        <v>0</v>
      </c>
      <c r="I351" s="152">
        <v>0</v>
      </c>
      <c r="J351" s="152">
        <v>0</v>
      </c>
      <c r="K351" s="152">
        <v>0</v>
      </c>
      <c r="L351" s="152">
        <v>0</v>
      </c>
      <c r="M351" s="152">
        <v>0</v>
      </c>
      <c r="N351" s="152">
        <v>0</v>
      </c>
      <c r="O351" s="152">
        <v>0</v>
      </c>
      <c r="P351" s="152">
        <v>0</v>
      </c>
      <c r="Q351" s="152">
        <v>0</v>
      </c>
      <c r="R351" s="152">
        <v>0</v>
      </c>
      <c r="S351" s="152">
        <v>0</v>
      </c>
      <c r="T351" s="152">
        <v>0</v>
      </c>
      <c r="U351" s="153">
        <v>0</v>
      </c>
    </row>
    <row r="352" spans="2:21" ht="11.25">
      <c r="B352" s="135"/>
      <c r="C352" s="140" t="s">
        <v>172</v>
      </c>
      <c r="D352" s="140" t="s">
        <v>288</v>
      </c>
      <c r="E352" s="152">
        <v>5811</v>
      </c>
      <c r="F352" s="152">
        <v>6030</v>
      </c>
      <c r="G352" s="152">
        <v>6489</v>
      </c>
      <c r="H352" s="152">
        <v>6625</v>
      </c>
      <c r="I352" s="152">
        <v>7048</v>
      </c>
      <c r="J352" s="152">
        <v>7669</v>
      </c>
      <c r="K352" s="152">
        <v>7927</v>
      </c>
      <c r="L352" s="152">
        <v>8483</v>
      </c>
      <c r="M352" s="152">
        <v>9085</v>
      </c>
      <c r="N352" s="152">
        <v>9997</v>
      </c>
      <c r="O352" s="152">
        <v>10596</v>
      </c>
      <c r="P352" s="152">
        <v>11392</v>
      </c>
      <c r="Q352" s="152">
        <v>11841</v>
      </c>
      <c r="R352" s="152">
        <v>12411</v>
      </c>
      <c r="S352" s="152">
        <v>13067</v>
      </c>
      <c r="T352" s="152">
        <v>13793</v>
      </c>
      <c r="U352" s="153">
        <v>14122</v>
      </c>
    </row>
    <row r="353" spans="2:21" ht="11.25">
      <c r="B353" s="141"/>
      <c r="C353" s="142" t="s">
        <v>225</v>
      </c>
      <c r="D353" s="142"/>
      <c r="E353" s="154">
        <f>E341+E342</f>
        <v>2065</v>
      </c>
      <c r="F353" s="154">
        <f aca="true" t="shared" si="34" ref="F353:T353">F341+F342</f>
        <v>3779</v>
      </c>
      <c r="G353" s="154">
        <f t="shared" si="34"/>
        <v>2943</v>
      </c>
      <c r="H353" s="154">
        <f t="shared" si="34"/>
        <v>3236</v>
      </c>
      <c r="I353" s="154">
        <f t="shared" si="34"/>
        <v>1735</v>
      </c>
      <c r="J353" s="154">
        <f t="shared" si="34"/>
        <v>1128</v>
      </c>
      <c r="K353" s="154">
        <f t="shared" si="34"/>
        <v>1080</v>
      </c>
      <c r="L353" s="154">
        <f t="shared" si="34"/>
        <v>1297</v>
      </c>
      <c r="M353" s="154">
        <f t="shared" si="34"/>
        <v>1098</v>
      </c>
      <c r="N353" s="154">
        <f t="shared" si="34"/>
        <v>1274</v>
      </c>
      <c r="O353" s="154">
        <f t="shared" si="34"/>
        <v>1229</v>
      </c>
      <c r="P353" s="154">
        <f t="shared" si="34"/>
        <v>1123</v>
      </c>
      <c r="Q353" s="154">
        <f t="shared" si="34"/>
        <v>1196</v>
      </c>
      <c r="R353" s="154">
        <f t="shared" si="34"/>
        <v>1074</v>
      </c>
      <c r="S353" s="154">
        <f t="shared" si="34"/>
        <v>1080</v>
      </c>
      <c r="T353" s="154">
        <f t="shared" si="34"/>
        <v>1112</v>
      </c>
      <c r="U353" s="155">
        <f>U341+U342</f>
        <v>2002</v>
      </c>
    </row>
    <row r="354" spans="2:21" ht="11.25">
      <c r="B354" s="141"/>
      <c r="C354" s="142" t="s">
        <v>162</v>
      </c>
      <c r="D354" s="142"/>
      <c r="E354" s="154">
        <f>E345+E346+E347+E348+E349+E351</f>
        <v>46</v>
      </c>
      <c r="F354" s="154">
        <f aca="true" t="shared" si="35" ref="F354:T354">F345+F346+F347+F348+F349+F351</f>
        <v>110</v>
      </c>
      <c r="G354" s="154">
        <f t="shared" si="35"/>
        <v>68</v>
      </c>
      <c r="H354" s="154">
        <f t="shared" si="35"/>
        <v>64</v>
      </c>
      <c r="I354" s="154">
        <f t="shared" si="35"/>
        <v>40</v>
      </c>
      <c r="J354" s="154">
        <f t="shared" si="35"/>
        <v>39</v>
      </c>
      <c r="K354" s="154">
        <f t="shared" si="35"/>
        <v>67</v>
      </c>
      <c r="L354" s="154">
        <f t="shared" si="35"/>
        <v>44</v>
      </c>
      <c r="M354" s="154">
        <f t="shared" si="35"/>
        <v>72</v>
      </c>
      <c r="N354" s="154">
        <f t="shared" si="35"/>
        <v>90</v>
      </c>
      <c r="O354" s="154">
        <f t="shared" si="35"/>
        <v>87</v>
      </c>
      <c r="P354" s="154">
        <f t="shared" si="35"/>
        <v>78</v>
      </c>
      <c r="Q354" s="154">
        <f t="shared" si="35"/>
        <v>94</v>
      </c>
      <c r="R354" s="154">
        <f t="shared" si="35"/>
        <v>199</v>
      </c>
      <c r="S354" s="154">
        <f t="shared" si="35"/>
        <v>198</v>
      </c>
      <c r="T354" s="154">
        <f t="shared" si="35"/>
        <v>187</v>
      </c>
      <c r="U354" s="155">
        <f>U345+U346+U347+U348+U349+U351</f>
        <v>130</v>
      </c>
    </row>
    <row r="355" spans="1:22" ht="11.25">
      <c r="A355" s="13" t="s">
        <v>311</v>
      </c>
      <c r="B355" s="147" t="s">
        <v>314</v>
      </c>
      <c r="C355" s="140" t="s">
        <v>287</v>
      </c>
      <c r="D355" s="140" t="s">
        <v>288</v>
      </c>
      <c r="E355" s="152">
        <v>0</v>
      </c>
      <c r="F355" s="152">
        <v>0</v>
      </c>
      <c r="G355" s="152">
        <v>0</v>
      </c>
      <c r="H355" s="152">
        <v>0</v>
      </c>
      <c r="I355" s="152">
        <v>0</v>
      </c>
      <c r="J355" s="152">
        <v>0</v>
      </c>
      <c r="K355" s="152">
        <v>0</v>
      </c>
      <c r="L355" s="152">
        <v>0</v>
      </c>
      <c r="M355" s="152">
        <v>0</v>
      </c>
      <c r="N355" s="152">
        <v>0</v>
      </c>
      <c r="O355" s="152">
        <v>0</v>
      </c>
      <c r="P355" s="152">
        <v>0</v>
      </c>
      <c r="Q355" s="152">
        <v>0</v>
      </c>
      <c r="R355" s="152">
        <v>0</v>
      </c>
      <c r="S355" s="152">
        <v>0</v>
      </c>
      <c r="T355" s="152">
        <v>0</v>
      </c>
      <c r="U355" s="153">
        <v>0</v>
      </c>
      <c r="V355" s="34"/>
    </row>
    <row r="356" spans="2:22" ht="11.25">
      <c r="B356" s="147"/>
      <c r="C356" s="140" t="s">
        <v>286</v>
      </c>
      <c r="D356" s="140" t="s">
        <v>288</v>
      </c>
      <c r="E356" s="152">
        <v>0</v>
      </c>
      <c r="F356" s="152">
        <v>0</v>
      </c>
      <c r="G356" s="152">
        <v>0</v>
      </c>
      <c r="H356" s="152">
        <v>0</v>
      </c>
      <c r="I356" s="152">
        <v>0</v>
      </c>
      <c r="J356" s="152">
        <v>0</v>
      </c>
      <c r="K356" s="152">
        <v>0</v>
      </c>
      <c r="L356" s="152">
        <v>0</v>
      </c>
      <c r="M356" s="152">
        <v>0</v>
      </c>
      <c r="N356" s="152">
        <v>0</v>
      </c>
      <c r="O356" s="152">
        <v>0</v>
      </c>
      <c r="P356" s="152">
        <v>0</v>
      </c>
      <c r="Q356" s="152">
        <v>0</v>
      </c>
      <c r="R356" s="152">
        <v>0</v>
      </c>
      <c r="S356" s="152">
        <v>0</v>
      </c>
      <c r="T356" s="152">
        <v>0</v>
      </c>
      <c r="U356" s="153">
        <v>0</v>
      </c>
      <c r="V356" s="34"/>
    </row>
    <row r="357" spans="2:22" ht="11.25">
      <c r="B357" s="147"/>
      <c r="C357" s="140" t="s">
        <v>289</v>
      </c>
      <c r="D357" s="140" t="s">
        <v>288</v>
      </c>
      <c r="E357" s="152">
        <v>0</v>
      </c>
      <c r="F357" s="152">
        <v>0</v>
      </c>
      <c r="G357" s="152">
        <v>0</v>
      </c>
      <c r="H357" s="152">
        <v>0</v>
      </c>
      <c r="I357" s="152">
        <v>0</v>
      </c>
      <c r="J357" s="152">
        <v>0</v>
      </c>
      <c r="K357" s="152">
        <v>0</v>
      </c>
      <c r="L357" s="152">
        <v>0</v>
      </c>
      <c r="M357" s="152">
        <v>0</v>
      </c>
      <c r="N357" s="152">
        <v>0</v>
      </c>
      <c r="O357" s="152">
        <v>0</v>
      </c>
      <c r="P357" s="152">
        <v>0</v>
      </c>
      <c r="Q357" s="152">
        <v>0</v>
      </c>
      <c r="R357" s="152">
        <v>0</v>
      </c>
      <c r="S357" s="152">
        <v>0</v>
      </c>
      <c r="T357" s="152">
        <v>0</v>
      </c>
      <c r="U357" s="153">
        <v>0</v>
      </c>
      <c r="V357" s="34"/>
    </row>
    <row r="358" spans="2:22" ht="11.25">
      <c r="B358" s="147"/>
      <c r="C358" s="140" t="s">
        <v>290</v>
      </c>
      <c r="D358" s="140" t="s">
        <v>288</v>
      </c>
      <c r="E358" s="152">
        <v>634</v>
      </c>
      <c r="F358" s="152">
        <v>643</v>
      </c>
      <c r="G358" s="152">
        <v>692</v>
      </c>
      <c r="H358" s="152">
        <v>806</v>
      </c>
      <c r="I358" s="152">
        <v>881</v>
      </c>
      <c r="J358" s="152">
        <v>776</v>
      </c>
      <c r="K358" s="152">
        <v>896</v>
      </c>
      <c r="L358" s="152">
        <v>1174</v>
      </c>
      <c r="M358" s="152">
        <v>1220</v>
      </c>
      <c r="N358" s="152">
        <v>1258</v>
      </c>
      <c r="O358" s="152">
        <v>1235</v>
      </c>
      <c r="P358" s="152">
        <v>1209</v>
      </c>
      <c r="Q358" s="152">
        <v>1296</v>
      </c>
      <c r="R358" s="152">
        <v>1358</v>
      </c>
      <c r="S358" s="152">
        <v>1225</v>
      </c>
      <c r="T358" s="152">
        <v>1297</v>
      </c>
      <c r="U358" s="153">
        <v>1358</v>
      </c>
      <c r="V358" s="34"/>
    </row>
    <row r="359" spans="2:22" ht="11.25">
      <c r="B359" s="147"/>
      <c r="C359" s="140" t="s">
        <v>291</v>
      </c>
      <c r="D359" s="140" t="s">
        <v>288</v>
      </c>
      <c r="E359" s="152">
        <v>16446</v>
      </c>
      <c r="F359" s="152">
        <v>16708</v>
      </c>
      <c r="G359" s="152">
        <v>17997</v>
      </c>
      <c r="H359" s="152">
        <v>20924</v>
      </c>
      <c r="I359" s="152">
        <v>22855</v>
      </c>
      <c r="J359" s="152">
        <v>24206</v>
      </c>
      <c r="K359" s="152">
        <v>25676</v>
      </c>
      <c r="L359" s="152">
        <v>27226</v>
      </c>
      <c r="M359" s="152">
        <v>32172</v>
      </c>
      <c r="N359" s="152">
        <v>35868</v>
      </c>
      <c r="O359" s="152">
        <v>38709</v>
      </c>
      <c r="P359" s="152">
        <v>41963</v>
      </c>
      <c r="Q359" s="152">
        <v>45560</v>
      </c>
      <c r="R359" s="152">
        <v>48092</v>
      </c>
      <c r="S359" s="152">
        <v>51192</v>
      </c>
      <c r="T359" s="152">
        <v>59401</v>
      </c>
      <c r="U359" s="153">
        <v>65410</v>
      </c>
      <c r="V359" s="34"/>
    </row>
    <row r="360" spans="2:22" ht="11.25">
      <c r="B360" s="147"/>
      <c r="C360" s="140" t="s">
        <v>161</v>
      </c>
      <c r="D360" s="140" t="s">
        <v>288</v>
      </c>
      <c r="E360" s="152">
        <v>0</v>
      </c>
      <c r="F360" s="152">
        <v>0</v>
      </c>
      <c r="G360" s="152">
        <v>0</v>
      </c>
      <c r="H360" s="152">
        <v>0</v>
      </c>
      <c r="I360" s="152">
        <v>0</v>
      </c>
      <c r="J360" s="152">
        <v>0</v>
      </c>
      <c r="K360" s="152">
        <v>0</v>
      </c>
      <c r="L360" s="152">
        <v>0</v>
      </c>
      <c r="M360" s="152">
        <v>0</v>
      </c>
      <c r="N360" s="152">
        <v>0</v>
      </c>
      <c r="O360" s="152">
        <v>0</v>
      </c>
      <c r="P360" s="152">
        <v>0</v>
      </c>
      <c r="Q360" s="152">
        <v>0</v>
      </c>
      <c r="R360" s="152">
        <v>0</v>
      </c>
      <c r="S360" s="152">
        <v>0</v>
      </c>
      <c r="T360" s="152">
        <v>0</v>
      </c>
      <c r="U360" s="153">
        <v>0</v>
      </c>
      <c r="V360" s="34"/>
    </row>
    <row r="361" spans="2:22" ht="11.25">
      <c r="B361" s="147"/>
      <c r="C361" s="140" t="s">
        <v>198</v>
      </c>
      <c r="D361" s="140" t="s">
        <v>288</v>
      </c>
      <c r="E361" s="152">
        <v>0</v>
      </c>
      <c r="F361" s="152">
        <v>0</v>
      </c>
      <c r="G361" s="152">
        <v>0</v>
      </c>
      <c r="H361" s="152">
        <v>0</v>
      </c>
      <c r="I361" s="152">
        <v>0</v>
      </c>
      <c r="J361" s="152">
        <v>0</v>
      </c>
      <c r="K361" s="152">
        <v>0</v>
      </c>
      <c r="L361" s="152">
        <v>0</v>
      </c>
      <c r="M361" s="152">
        <v>0</v>
      </c>
      <c r="N361" s="152">
        <v>0</v>
      </c>
      <c r="O361" s="152">
        <v>0</v>
      </c>
      <c r="P361" s="152">
        <v>0</v>
      </c>
      <c r="Q361" s="152">
        <v>0</v>
      </c>
      <c r="R361" s="152">
        <v>0</v>
      </c>
      <c r="S361" s="152">
        <v>0</v>
      </c>
      <c r="T361" s="152">
        <v>0</v>
      </c>
      <c r="U361" s="153">
        <v>0</v>
      </c>
      <c r="V361" s="34"/>
    </row>
    <row r="362" spans="2:22" ht="11.25">
      <c r="B362" s="147"/>
      <c r="C362" s="140" t="s">
        <v>199</v>
      </c>
      <c r="D362" s="140" t="s">
        <v>288</v>
      </c>
      <c r="E362" s="152">
        <v>0</v>
      </c>
      <c r="F362" s="152">
        <v>0</v>
      </c>
      <c r="G362" s="152">
        <v>0</v>
      </c>
      <c r="H362" s="152">
        <v>0</v>
      </c>
      <c r="I362" s="152">
        <v>0</v>
      </c>
      <c r="J362" s="152">
        <v>0</v>
      </c>
      <c r="K362" s="152">
        <v>0</v>
      </c>
      <c r="L362" s="152">
        <v>0</v>
      </c>
      <c r="M362" s="152">
        <v>0</v>
      </c>
      <c r="N362" s="152">
        <v>0</v>
      </c>
      <c r="O362" s="152">
        <v>0</v>
      </c>
      <c r="P362" s="152">
        <v>0</v>
      </c>
      <c r="Q362" s="152">
        <v>0</v>
      </c>
      <c r="R362" s="152">
        <v>0</v>
      </c>
      <c r="S362" s="152">
        <v>0</v>
      </c>
      <c r="T362" s="152">
        <v>0</v>
      </c>
      <c r="U362" s="153">
        <v>0</v>
      </c>
      <c r="V362" s="34"/>
    </row>
    <row r="363" spans="2:22" ht="11.25">
      <c r="B363" s="147"/>
      <c r="C363" s="140" t="s">
        <v>292</v>
      </c>
      <c r="D363" s="140" t="s">
        <v>288</v>
      </c>
      <c r="E363" s="152">
        <v>0</v>
      </c>
      <c r="F363" s="152">
        <v>0</v>
      </c>
      <c r="G363" s="152">
        <v>0</v>
      </c>
      <c r="H363" s="152">
        <v>0</v>
      </c>
      <c r="I363" s="152">
        <v>0</v>
      </c>
      <c r="J363" s="152">
        <v>0</v>
      </c>
      <c r="K363" s="152">
        <v>0</v>
      </c>
      <c r="L363" s="152">
        <v>0</v>
      </c>
      <c r="M363" s="152">
        <v>0</v>
      </c>
      <c r="N363" s="152">
        <v>0</v>
      </c>
      <c r="O363" s="152">
        <v>0</v>
      </c>
      <c r="P363" s="152">
        <v>0</v>
      </c>
      <c r="Q363" s="152">
        <v>0</v>
      </c>
      <c r="R363" s="152">
        <v>0</v>
      </c>
      <c r="S363" s="152">
        <v>0</v>
      </c>
      <c r="T363" s="152">
        <v>0</v>
      </c>
      <c r="U363" s="153">
        <v>0</v>
      </c>
      <c r="V363" s="34"/>
    </row>
    <row r="364" spans="2:22" ht="11.25">
      <c r="B364" s="147"/>
      <c r="C364" s="140" t="s">
        <v>293</v>
      </c>
      <c r="D364" s="140" t="s">
        <v>288</v>
      </c>
      <c r="E364" s="152">
        <v>0</v>
      </c>
      <c r="F364" s="152">
        <v>0</v>
      </c>
      <c r="G364" s="152">
        <v>0</v>
      </c>
      <c r="H364" s="152">
        <v>0</v>
      </c>
      <c r="I364" s="152">
        <v>0</v>
      </c>
      <c r="J364" s="152">
        <v>0</v>
      </c>
      <c r="K364" s="152">
        <v>0</v>
      </c>
      <c r="L364" s="152">
        <v>0</v>
      </c>
      <c r="M364" s="152">
        <v>0</v>
      </c>
      <c r="N364" s="152">
        <v>0</v>
      </c>
      <c r="O364" s="152">
        <v>0</v>
      </c>
      <c r="P364" s="152">
        <v>0</v>
      </c>
      <c r="Q364" s="152">
        <v>0</v>
      </c>
      <c r="R364" s="152">
        <v>0</v>
      </c>
      <c r="S364" s="152">
        <v>0</v>
      </c>
      <c r="T364" s="152">
        <v>0</v>
      </c>
      <c r="U364" s="153">
        <v>0</v>
      </c>
      <c r="V364" s="34"/>
    </row>
    <row r="365" spans="2:22" ht="11.25">
      <c r="B365" s="147"/>
      <c r="C365" s="140" t="s">
        <v>294</v>
      </c>
      <c r="D365" s="140" t="s">
        <v>288</v>
      </c>
      <c r="E365" s="152">
        <v>0</v>
      </c>
      <c r="F365" s="152">
        <v>0</v>
      </c>
      <c r="G365" s="152">
        <v>0</v>
      </c>
      <c r="H365" s="152">
        <v>0</v>
      </c>
      <c r="I365" s="152">
        <v>0</v>
      </c>
      <c r="J365" s="152">
        <v>0</v>
      </c>
      <c r="K365" s="152">
        <v>0</v>
      </c>
      <c r="L365" s="152">
        <v>0</v>
      </c>
      <c r="M365" s="152">
        <v>0</v>
      </c>
      <c r="N365" s="152">
        <v>0</v>
      </c>
      <c r="O365" s="152">
        <v>0</v>
      </c>
      <c r="P365" s="152">
        <v>0</v>
      </c>
      <c r="Q365" s="152">
        <v>0</v>
      </c>
      <c r="R365" s="152">
        <v>0</v>
      </c>
      <c r="S365" s="152">
        <v>0</v>
      </c>
      <c r="T365" s="152">
        <v>0</v>
      </c>
      <c r="U365" s="153">
        <v>0</v>
      </c>
      <c r="V365" s="34"/>
    </row>
    <row r="366" spans="2:22" ht="11.25">
      <c r="B366" s="147"/>
      <c r="C366" s="140" t="s">
        <v>203</v>
      </c>
      <c r="D366" s="140" t="s">
        <v>288</v>
      </c>
      <c r="E366" s="152">
        <v>0</v>
      </c>
      <c r="F366" s="152">
        <v>0</v>
      </c>
      <c r="G366" s="152">
        <v>0</v>
      </c>
      <c r="H366" s="152">
        <v>0</v>
      </c>
      <c r="I366" s="152">
        <v>0</v>
      </c>
      <c r="J366" s="152">
        <v>0</v>
      </c>
      <c r="K366" s="152">
        <v>0</v>
      </c>
      <c r="L366" s="152">
        <v>0</v>
      </c>
      <c r="M366" s="152">
        <v>0</v>
      </c>
      <c r="N366" s="152">
        <v>0</v>
      </c>
      <c r="O366" s="152">
        <v>0</v>
      </c>
      <c r="P366" s="152">
        <v>0</v>
      </c>
      <c r="Q366" s="152">
        <v>0</v>
      </c>
      <c r="R366" s="152">
        <v>0</v>
      </c>
      <c r="S366" s="152">
        <v>0</v>
      </c>
      <c r="T366" s="152">
        <v>0</v>
      </c>
      <c r="U366" s="153">
        <v>0</v>
      </c>
      <c r="V366" s="34"/>
    </row>
    <row r="367" spans="2:22" ht="11.25">
      <c r="B367" s="147"/>
      <c r="C367" s="140" t="s">
        <v>204</v>
      </c>
      <c r="D367" s="140" t="s">
        <v>288</v>
      </c>
      <c r="E367" s="152">
        <v>0</v>
      </c>
      <c r="F367" s="152">
        <v>0</v>
      </c>
      <c r="G367" s="152">
        <v>0</v>
      </c>
      <c r="H367" s="152">
        <v>0</v>
      </c>
      <c r="I367" s="152">
        <v>0</v>
      </c>
      <c r="J367" s="152">
        <v>0</v>
      </c>
      <c r="K367" s="152">
        <v>0</v>
      </c>
      <c r="L367" s="152">
        <v>0</v>
      </c>
      <c r="M367" s="152">
        <v>0</v>
      </c>
      <c r="N367" s="152">
        <v>0</v>
      </c>
      <c r="O367" s="152">
        <v>0</v>
      </c>
      <c r="P367" s="152">
        <v>0</v>
      </c>
      <c r="Q367" s="152">
        <v>0</v>
      </c>
      <c r="R367" s="152">
        <v>0</v>
      </c>
      <c r="S367" s="152">
        <v>0</v>
      </c>
      <c r="T367" s="152">
        <v>0</v>
      </c>
      <c r="U367" s="153">
        <v>0</v>
      </c>
      <c r="V367" s="34"/>
    </row>
    <row r="368" spans="2:22" ht="11.25">
      <c r="B368" s="147"/>
      <c r="C368" s="140" t="s">
        <v>172</v>
      </c>
      <c r="D368" s="140" t="s">
        <v>288</v>
      </c>
      <c r="E368" s="152">
        <v>17080</v>
      </c>
      <c r="F368" s="152">
        <v>17351</v>
      </c>
      <c r="G368" s="152">
        <v>18689</v>
      </c>
      <c r="H368" s="152">
        <v>21730</v>
      </c>
      <c r="I368" s="152">
        <v>23736</v>
      </c>
      <c r="J368" s="152">
        <v>24982</v>
      </c>
      <c r="K368" s="152">
        <v>26572</v>
      </c>
      <c r="L368" s="152">
        <v>28400</v>
      </c>
      <c r="M368" s="152">
        <v>33392</v>
      </c>
      <c r="N368" s="152">
        <v>37126</v>
      </c>
      <c r="O368" s="152">
        <v>39944</v>
      </c>
      <c r="P368" s="152">
        <v>43172</v>
      </c>
      <c r="Q368" s="152">
        <v>46856</v>
      </c>
      <c r="R368" s="152">
        <v>49450</v>
      </c>
      <c r="S368" s="152">
        <v>52417</v>
      </c>
      <c r="T368" s="152">
        <v>60698</v>
      </c>
      <c r="U368" s="153">
        <v>66768</v>
      </c>
      <c r="V368" s="34"/>
    </row>
    <row r="369" spans="1:22" ht="11.25">
      <c r="A369" s="100"/>
      <c r="B369" s="147"/>
      <c r="C369" s="142" t="s">
        <v>225</v>
      </c>
      <c r="D369" s="140"/>
      <c r="E369" s="154">
        <f>E357+E358</f>
        <v>634</v>
      </c>
      <c r="F369" s="154">
        <f aca="true" t="shared" si="36" ref="F369:U369">F357+F358</f>
        <v>643</v>
      </c>
      <c r="G369" s="154">
        <f t="shared" si="36"/>
        <v>692</v>
      </c>
      <c r="H369" s="154">
        <f t="shared" si="36"/>
        <v>806</v>
      </c>
      <c r="I369" s="154">
        <f t="shared" si="36"/>
        <v>881</v>
      </c>
      <c r="J369" s="154">
        <f t="shared" si="36"/>
        <v>776</v>
      </c>
      <c r="K369" s="154">
        <f t="shared" si="36"/>
        <v>896</v>
      </c>
      <c r="L369" s="154">
        <f t="shared" si="36"/>
        <v>1174</v>
      </c>
      <c r="M369" s="154">
        <f t="shared" si="36"/>
        <v>1220</v>
      </c>
      <c r="N369" s="154">
        <f t="shared" si="36"/>
        <v>1258</v>
      </c>
      <c r="O369" s="154">
        <f t="shared" si="36"/>
        <v>1235</v>
      </c>
      <c r="P369" s="154">
        <f t="shared" si="36"/>
        <v>1209</v>
      </c>
      <c r="Q369" s="154">
        <f t="shared" si="36"/>
        <v>1296</v>
      </c>
      <c r="R369" s="154">
        <f t="shared" si="36"/>
        <v>1358</v>
      </c>
      <c r="S369" s="154">
        <f t="shared" si="36"/>
        <v>1225</v>
      </c>
      <c r="T369" s="154">
        <f t="shared" si="36"/>
        <v>1297</v>
      </c>
      <c r="U369" s="155">
        <f t="shared" si="36"/>
        <v>1358</v>
      </c>
      <c r="V369" s="34"/>
    </row>
    <row r="370" spans="1:22" ht="11.25">
      <c r="A370" s="100"/>
      <c r="B370" s="147"/>
      <c r="C370" s="142" t="s">
        <v>162</v>
      </c>
      <c r="D370" s="140"/>
      <c r="E370" s="154">
        <f>SUM(E361:E365)+E367</f>
        <v>0</v>
      </c>
      <c r="F370" s="154">
        <f aca="true" t="shared" si="37" ref="F370:U370">SUM(F361:F365)+F367</f>
        <v>0</v>
      </c>
      <c r="G370" s="154">
        <f t="shared" si="37"/>
        <v>0</v>
      </c>
      <c r="H370" s="154">
        <f t="shared" si="37"/>
        <v>0</v>
      </c>
      <c r="I370" s="154">
        <f t="shared" si="37"/>
        <v>0</v>
      </c>
      <c r="J370" s="154">
        <f t="shared" si="37"/>
        <v>0</v>
      </c>
      <c r="K370" s="154">
        <f t="shared" si="37"/>
        <v>0</v>
      </c>
      <c r="L370" s="154">
        <f t="shared" si="37"/>
        <v>0</v>
      </c>
      <c r="M370" s="154">
        <f t="shared" si="37"/>
        <v>0</v>
      </c>
      <c r="N370" s="154">
        <f t="shared" si="37"/>
        <v>0</v>
      </c>
      <c r="O370" s="154">
        <f t="shared" si="37"/>
        <v>0</v>
      </c>
      <c r="P370" s="154">
        <f t="shared" si="37"/>
        <v>0</v>
      </c>
      <c r="Q370" s="154">
        <f t="shared" si="37"/>
        <v>0</v>
      </c>
      <c r="R370" s="154">
        <f t="shared" si="37"/>
        <v>0</v>
      </c>
      <c r="S370" s="154">
        <f t="shared" si="37"/>
        <v>0</v>
      </c>
      <c r="T370" s="154">
        <f t="shared" si="37"/>
        <v>0</v>
      </c>
      <c r="U370" s="155">
        <f t="shared" si="37"/>
        <v>0</v>
      </c>
      <c r="V370" s="34"/>
    </row>
    <row r="371" spans="1:21" ht="11.25">
      <c r="A371" s="133" t="s">
        <v>312</v>
      </c>
      <c r="B371" s="135" t="s">
        <v>221</v>
      </c>
      <c r="C371" s="140" t="s">
        <v>287</v>
      </c>
      <c r="D371" s="140" t="s">
        <v>288</v>
      </c>
      <c r="E371" s="152">
        <v>0</v>
      </c>
      <c r="F371" s="152">
        <v>0</v>
      </c>
      <c r="G371" s="152">
        <v>0</v>
      </c>
      <c r="H371" s="152">
        <v>0</v>
      </c>
      <c r="I371" s="152">
        <v>0</v>
      </c>
      <c r="J371" s="152">
        <v>0</v>
      </c>
      <c r="K371" s="152">
        <v>0</v>
      </c>
      <c r="L371" s="152">
        <v>0</v>
      </c>
      <c r="M371" s="152">
        <v>0</v>
      </c>
      <c r="N371" s="152">
        <v>0</v>
      </c>
      <c r="O371" s="152">
        <v>0</v>
      </c>
      <c r="P371" s="152">
        <v>0</v>
      </c>
      <c r="Q371" s="152">
        <v>0</v>
      </c>
      <c r="R371" s="152">
        <v>0</v>
      </c>
      <c r="S371" s="152">
        <v>0</v>
      </c>
      <c r="T371" s="152">
        <v>0</v>
      </c>
      <c r="U371" s="153">
        <v>0</v>
      </c>
    </row>
    <row r="372" spans="1:21" ht="11.25">
      <c r="A372" s="133"/>
      <c r="B372" s="135"/>
      <c r="C372" s="140" t="s">
        <v>286</v>
      </c>
      <c r="D372" s="140" t="s">
        <v>288</v>
      </c>
      <c r="E372" s="152">
        <v>0</v>
      </c>
      <c r="F372" s="152">
        <v>0</v>
      </c>
      <c r="G372" s="152">
        <v>0</v>
      </c>
      <c r="H372" s="152">
        <v>0</v>
      </c>
      <c r="I372" s="152">
        <v>0</v>
      </c>
      <c r="J372" s="152">
        <v>0</v>
      </c>
      <c r="K372" s="152">
        <v>0</v>
      </c>
      <c r="L372" s="152">
        <v>0</v>
      </c>
      <c r="M372" s="152">
        <v>0</v>
      </c>
      <c r="N372" s="152">
        <v>0</v>
      </c>
      <c r="O372" s="152">
        <v>0</v>
      </c>
      <c r="P372" s="152">
        <v>0</v>
      </c>
      <c r="Q372" s="152">
        <v>0</v>
      </c>
      <c r="R372" s="152">
        <v>0</v>
      </c>
      <c r="S372" s="152">
        <v>0</v>
      </c>
      <c r="T372" s="152">
        <v>0</v>
      </c>
      <c r="U372" s="153">
        <v>0</v>
      </c>
    </row>
    <row r="373" spans="1:22" s="100" customFormat="1" ht="11.25">
      <c r="A373" s="133"/>
      <c r="B373" s="135"/>
      <c r="C373" s="140" t="s">
        <v>289</v>
      </c>
      <c r="D373" s="140" t="s">
        <v>288</v>
      </c>
      <c r="E373" s="152">
        <v>0</v>
      </c>
      <c r="F373" s="152">
        <v>0</v>
      </c>
      <c r="G373" s="152">
        <v>0</v>
      </c>
      <c r="H373" s="152">
        <v>0</v>
      </c>
      <c r="I373" s="152">
        <v>0</v>
      </c>
      <c r="J373" s="152">
        <v>0</v>
      </c>
      <c r="K373" s="152">
        <v>0</v>
      </c>
      <c r="L373" s="152">
        <v>0</v>
      </c>
      <c r="M373" s="152">
        <v>0</v>
      </c>
      <c r="N373" s="152">
        <v>0</v>
      </c>
      <c r="O373" s="152">
        <v>0</v>
      </c>
      <c r="P373" s="152">
        <v>0</v>
      </c>
      <c r="Q373" s="152">
        <v>0</v>
      </c>
      <c r="R373" s="152">
        <v>0</v>
      </c>
      <c r="S373" s="152">
        <v>0</v>
      </c>
      <c r="T373" s="152">
        <v>0</v>
      </c>
      <c r="U373" s="153">
        <v>0</v>
      </c>
      <c r="V373" s="13"/>
    </row>
    <row r="374" spans="1:22" s="100" customFormat="1" ht="11.25">
      <c r="A374" s="133"/>
      <c r="B374" s="135"/>
      <c r="C374" s="140" t="s">
        <v>290</v>
      </c>
      <c r="D374" s="140" t="s">
        <v>288</v>
      </c>
      <c r="E374" s="152">
        <v>1663</v>
      </c>
      <c r="F374" s="152">
        <v>1970</v>
      </c>
      <c r="G374" s="152">
        <v>2156</v>
      </c>
      <c r="H374" s="152">
        <v>2350</v>
      </c>
      <c r="I374" s="152">
        <v>2160</v>
      </c>
      <c r="J374" s="152">
        <v>2422</v>
      </c>
      <c r="K374" s="152">
        <v>2457</v>
      </c>
      <c r="L374" s="152">
        <v>2853</v>
      </c>
      <c r="M374" s="152">
        <v>2912</v>
      </c>
      <c r="N374" s="152">
        <v>3136</v>
      </c>
      <c r="O374" s="152">
        <v>3413</v>
      </c>
      <c r="P374" s="152">
        <v>3643</v>
      </c>
      <c r="Q374" s="152">
        <v>3769</v>
      </c>
      <c r="R374" s="152">
        <v>4096</v>
      </c>
      <c r="S374" s="152">
        <v>4365</v>
      </c>
      <c r="T374" s="152">
        <v>4768</v>
      </c>
      <c r="U374" s="153">
        <v>5337</v>
      </c>
      <c r="V374" s="13"/>
    </row>
    <row r="375" spans="1:21" ht="11.25">
      <c r="A375" s="133"/>
      <c r="B375" s="135"/>
      <c r="C375" s="140" t="s">
        <v>291</v>
      </c>
      <c r="D375" s="140" t="s">
        <v>288</v>
      </c>
      <c r="E375" s="152">
        <v>0</v>
      </c>
      <c r="F375" s="152">
        <v>0</v>
      </c>
      <c r="G375" s="152">
        <v>0</v>
      </c>
      <c r="H375" s="152">
        <v>0</v>
      </c>
      <c r="I375" s="152">
        <v>0</v>
      </c>
      <c r="J375" s="152">
        <v>0</v>
      </c>
      <c r="K375" s="152">
        <v>0</v>
      </c>
      <c r="L375" s="152">
        <v>0</v>
      </c>
      <c r="M375" s="152">
        <v>0</v>
      </c>
      <c r="N375" s="152">
        <v>0</v>
      </c>
      <c r="O375" s="152">
        <v>0</v>
      </c>
      <c r="P375" s="152">
        <v>0</v>
      </c>
      <c r="Q375" s="152">
        <v>0</v>
      </c>
      <c r="R375" s="152">
        <v>0</v>
      </c>
      <c r="S375" s="152">
        <v>0</v>
      </c>
      <c r="T375" s="152">
        <v>0</v>
      </c>
      <c r="U375" s="153">
        <v>0</v>
      </c>
    </row>
    <row r="376" spans="1:21" ht="11.25">
      <c r="A376" s="133"/>
      <c r="B376" s="135"/>
      <c r="C376" s="140" t="s">
        <v>161</v>
      </c>
      <c r="D376" s="140" t="s">
        <v>288</v>
      </c>
      <c r="E376" s="152">
        <v>0</v>
      </c>
      <c r="F376" s="152">
        <v>0</v>
      </c>
      <c r="G376" s="152">
        <v>0</v>
      </c>
      <c r="H376" s="152">
        <v>0</v>
      </c>
      <c r="I376" s="152">
        <v>0</v>
      </c>
      <c r="J376" s="152">
        <v>0</v>
      </c>
      <c r="K376" s="152">
        <v>0</v>
      </c>
      <c r="L376" s="152">
        <v>0</v>
      </c>
      <c r="M376" s="152">
        <v>0</v>
      </c>
      <c r="N376" s="152">
        <v>0</v>
      </c>
      <c r="O376" s="152">
        <v>0</v>
      </c>
      <c r="P376" s="152">
        <v>0</v>
      </c>
      <c r="Q376" s="152">
        <v>0</v>
      </c>
      <c r="R376" s="152">
        <v>0</v>
      </c>
      <c r="S376" s="152">
        <v>0</v>
      </c>
      <c r="T376" s="152">
        <v>0</v>
      </c>
      <c r="U376" s="153">
        <v>0</v>
      </c>
    </row>
    <row r="377" spans="1:21" ht="11.25">
      <c r="A377" s="133"/>
      <c r="B377" s="135"/>
      <c r="C377" s="140" t="s">
        <v>198</v>
      </c>
      <c r="D377" s="140" t="s">
        <v>288</v>
      </c>
      <c r="E377" s="152">
        <v>0</v>
      </c>
      <c r="F377" s="152">
        <v>0</v>
      </c>
      <c r="G377" s="152">
        <v>0</v>
      </c>
      <c r="H377" s="152">
        <v>0</v>
      </c>
      <c r="I377" s="152">
        <v>0</v>
      </c>
      <c r="J377" s="152">
        <v>0</v>
      </c>
      <c r="K377" s="152">
        <v>0</v>
      </c>
      <c r="L377" s="152">
        <v>0</v>
      </c>
      <c r="M377" s="152">
        <v>0</v>
      </c>
      <c r="N377" s="152">
        <v>0</v>
      </c>
      <c r="O377" s="152">
        <v>0</v>
      </c>
      <c r="P377" s="152">
        <v>0</v>
      </c>
      <c r="Q377" s="152">
        <v>0</v>
      </c>
      <c r="R377" s="152">
        <v>0</v>
      </c>
      <c r="S377" s="152">
        <v>0</v>
      </c>
      <c r="T377" s="152">
        <v>0</v>
      </c>
      <c r="U377" s="153">
        <v>0</v>
      </c>
    </row>
    <row r="378" spans="1:21" ht="11.25">
      <c r="A378" s="133"/>
      <c r="B378" s="135"/>
      <c r="C378" s="140" t="s">
        <v>199</v>
      </c>
      <c r="D378" s="140" t="s">
        <v>288</v>
      </c>
      <c r="E378" s="152">
        <v>0</v>
      </c>
      <c r="F378" s="152">
        <v>0</v>
      </c>
      <c r="G378" s="152">
        <v>0</v>
      </c>
      <c r="H378" s="152">
        <v>0</v>
      </c>
      <c r="I378" s="152">
        <v>0</v>
      </c>
      <c r="J378" s="152">
        <v>0</v>
      </c>
      <c r="K378" s="152">
        <v>0</v>
      </c>
      <c r="L378" s="152">
        <v>0</v>
      </c>
      <c r="M378" s="152">
        <v>0</v>
      </c>
      <c r="N378" s="152">
        <v>0</v>
      </c>
      <c r="O378" s="152">
        <v>0</v>
      </c>
      <c r="P378" s="152">
        <v>0</v>
      </c>
      <c r="Q378" s="152">
        <v>0</v>
      </c>
      <c r="R378" s="152">
        <v>0</v>
      </c>
      <c r="S378" s="152">
        <v>0</v>
      </c>
      <c r="T378" s="152">
        <v>0</v>
      </c>
      <c r="U378" s="153">
        <v>0</v>
      </c>
    </row>
    <row r="379" spans="1:21" ht="11.25">
      <c r="A379" s="133"/>
      <c r="B379" s="135"/>
      <c r="C379" s="140" t="s">
        <v>292</v>
      </c>
      <c r="D379" s="140" t="s">
        <v>288</v>
      </c>
      <c r="E379" s="152">
        <v>0</v>
      </c>
      <c r="F379" s="152">
        <v>0</v>
      </c>
      <c r="G379" s="152">
        <v>0</v>
      </c>
      <c r="H379" s="152">
        <v>0</v>
      </c>
      <c r="I379" s="152">
        <v>0</v>
      </c>
      <c r="J379" s="152">
        <v>0</v>
      </c>
      <c r="K379" s="152">
        <v>0</v>
      </c>
      <c r="L379" s="152">
        <v>0</v>
      </c>
      <c r="M379" s="152">
        <v>0</v>
      </c>
      <c r="N379" s="152">
        <v>0</v>
      </c>
      <c r="O379" s="152">
        <v>0</v>
      </c>
      <c r="P379" s="152">
        <v>0</v>
      </c>
      <c r="Q379" s="152">
        <v>0</v>
      </c>
      <c r="R379" s="152">
        <v>0</v>
      </c>
      <c r="S379" s="152">
        <v>0</v>
      </c>
      <c r="T379" s="152">
        <v>0</v>
      </c>
      <c r="U379" s="153">
        <v>0</v>
      </c>
    </row>
    <row r="380" spans="1:21" ht="11.25">
      <c r="A380" s="133"/>
      <c r="B380" s="135"/>
      <c r="C380" s="140" t="s">
        <v>293</v>
      </c>
      <c r="D380" s="140" t="s">
        <v>288</v>
      </c>
      <c r="E380" s="152">
        <v>0</v>
      </c>
      <c r="F380" s="152">
        <v>0</v>
      </c>
      <c r="G380" s="152">
        <v>0</v>
      </c>
      <c r="H380" s="152">
        <v>0</v>
      </c>
      <c r="I380" s="152">
        <v>0</v>
      </c>
      <c r="J380" s="152">
        <v>0</v>
      </c>
      <c r="K380" s="152">
        <v>0</v>
      </c>
      <c r="L380" s="152">
        <v>0</v>
      </c>
      <c r="M380" s="152">
        <v>0</v>
      </c>
      <c r="N380" s="152">
        <v>0</v>
      </c>
      <c r="O380" s="152">
        <v>0</v>
      </c>
      <c r="P380" s="152">
        <v>0</v>
      </c>
      <c r="Q380" s="152">
        <v>0</v>
      </c>
      <c r="R380" s="152">
        <v>0</v>
      </c>
      <c r="S380" s="152">
        <v>0</v>
      </c>
      <c r="T380" s="152">
        <v>0</v>
      </c>
      <c r="U380" s="153">
        <v>0</v>
      </c>
    </row>
    <row r="381" spans="1:21" ht="11.25">
      <c r="A381" s="133"/>
      <c r="B381" s="135"/>
      <c r="C381" s="140" t="s">
        <v>294</v>
      </c>
      <c r="D381" s="140" t="s">
        <v>288</v>
      </c>
      <c r="E381" s="152">
        <v>0</v>
      </c>
      <c r="F381" s="152">
        <v>0</v>
      </c>
      <c r="G381" s="152">
        <v>0</v>
      </c>
      <c r="H381" s="152">
        <v>0</v>
      </c>
      <c r="I381" s="152">
        <v>0</v>
      </c>
      <c r="J381" s="152">
        <v>0</v>
      </c>
      <c r="K381" s="152">
        <v>0</v>
      </c>
      <c r="L381" s="152">
        <v>0</v>
      </c>
      <c r="M381" s="152">
        <v>0</v>
      </c>
      <c r="N381" s="152">
        <v>0</v>
      </c>
      <c r="O381" s="152">
        <v>0</v>
      </c>
      <c r="P381" s="152">
        <v>0</v>
      </c>
      <c r="Q381" s="152">
        <v>0</v>
      </c>
      <c r="R381" s="152">
        <v>0</v>
      </c>
      <c r="S381" s="152">
        <v>0</v>
      </c>
      <c r="T381" s="152">
        <v>0</v>
      </c>
      <c r="U381" s="153">
        <v>0</v>
      </c>
    </row>
    <row r="382" spans="1:21" ht="11.25">
      <c r="A382" s="133"/>
      <c r="B382" s="135"/>
      <c r="C382" s="140" t="s">
        <v>203</v>
      </c>
      <c r="D382" s="140" t="s">
        <v>288</v>
      </c>
      <c r="E382" s="152">
        <v>0</v>
      </c>
      <c r="F382" s="152">
        <v>0</v>
      </c>
      <c r="G382" s="152">
        <v>0</v>
      </c>
      <c r="H382" s="152">
        <v>0</v>
      </c>
      <c r="I382" s="152">
        <v>0</v>
      </c>
      <c r="J382" s="152">
        <v>0</v>
      </c>
      <c r="K382" s="152">
        <v>0</v>
      </c>
      <c r="L382" s="152">
        <v>0</v>
      </c>
      <c r="M382" s="152">
        <v>0</v>
      </c>
      <c r="N382" s="152">
        <v>0</v>
      </c>
      <c r="O382" s="152">
        <v>0</v>
      </c>
      <c r="P382" s="152">
        <v>0</v>
      </c>
      <c r="Q382" s="152">
        <v>0</v>
      </c>
      <c r="R382" s="152">
        <v>0</v>
      </c>
      <c r="S382" s="152">
        <v>0</v>
      </c>
      <c r="T382" s="152">
        <v>0</v>
      </c>
      <c r="U382" s="153">
        <v>0</v>
      </c>
    </row>
    <row r="383" spans="1:21" ht="11.25">
      <c r="A383" s="133"/>
      <c r="B383" s="135"/>
      <c r="C383" s="140" t="s">
        <v>204</v>
      </c>
      <c r="D383" s="140" t="s">
        <v>288</v>
      </c>
      <c r="E383" s="152">
        <v>0</v>
      </c>
      <c r="F383" s="152">
        <v>0</v>
      </c>
      <c r="G383" s="152">
        <v>0</v>
      </c>
      <c r="H383" s="152">
        <v>0</v>
      </c>
      <c r="I383" s="152">
        <v>0</v>
      </c>
      <c r="J383" s="152">
        <v>0</v>
      </c>
      <c r="K383" s="152">
        <v>0</v>
      </c>
      <c r="L383" s="152">
        <v>0</v>
      </c>
      <c r="M383" s="152">
        <v>0</v>
      </c>
      <c r="N383" s="152">
        <v>0</v>
      </c>
      <c r="O383" s="152">
        <v>0</v>
      </c>
      <c r="P383" s="152">
        <v>0</v>
      </c>
      <c r="Q383" s="152">
        <v>0</v>
      </c>
      <c r="R383" s="152">
        <v>0</v>
      </c>
      <c r="S383" s="152">
        <v>0</v>
      </c>
      <c r="T383" s="152">
        <v>0</v>
      </c>
      <c r="U383" s="153">
        <v>0</v>
      </c>
    </row>
    <row r="384" spans="1:21" ht="11.25">
      <c r="A384" s="133"/>
      <c r="B384" s="135"/>
      <c r="C384" s="140" t="s">
        <v>172</v>
      </c>
      <c r="D384" s="140" t="s">
        <v>288</v>
      </c>
      <c r="E384" s="152">
        <v>1663</v>
      </c>
      <c r="F384" s="152">
        <v>1970</v>
      </c>
      <c r="G384" s="152">
        <v>2156</v>
      </c>
      <c r="H384" s="152">
        <v>2350</v>
      </c>
      <c r="I384" s="152">
        <v>2160</v>
      </c>
      <c r="J384" s="152">
        <v>2422</v>
      </c>
      <c r="K384" s="152">
        <v>2457</v>
      </c>
      <c r="L384" s="152">
        <v>2853</v>
      </c>
      <c r="M384" s="152">
        <v>2912</v>
      </c>
      <c r="N384" s="152">
        <v>3136</v>
      </c>
      <c r="O384" s="152">
        <v>3413</v>
      </c>
      <c r="P384" s="152">
        <v>3643</v>
      </c>
      <c r="Q384" s="152">
        <v>3769</v>
      </c>
      <c r="R384" s="152">
        <v>4096</v>
      </c>
      <c r="S384" s="152">
        <v>4365</v>
      </c>
      <c r="T384" s="152">
        <v>4768</v>
      </c>
      <c r="U384" s="153">
        <v>5337</v>
      </c>
    </row>
    <row r="385" spans="1:21" ht="11.25">
      <c r="A385" s="142"/>
      <c r="B385" s="141"/>
      <c r="C385" s="142" t="s">
        <v>225</v>
      </c>
      <c r="D385" s="142"/>
      <c r="E385" s="154">
        <f>E373+E374</f>
        <v>1663</v>
      </c>
      <c r="F385" s="154">
        <f aca="true" t="shared" si="38" ref="F385:T385">F373+F374</f>
        <v>1970</v>
      </c>
      <c r="G385" s="154">
        <f t="shared" si="38"/>
        <v>2156</v>
      </c>
      <c r="H385" s="154">
        <f t="shared" si="38"/>
        <v>2350</v>
      </c>
      <c r="I385" s="154">
        <f t="shared" si="38"/>
        <v>2160</v>
      </c>
      <c r="J385" s="154">
        <f t="shared" si="38"/>
        <v>2422</v>
      </c>
      <c r="K385" s="154">
        <f t="shared" si="38"/>
        <v>2457</v>
      </c>
      <c r="L385" s="154">
        <f t="shared" si="38"/>
        <v>2853</v>
      </c>
      <c r="M385" s="154">
        <f t="shared" si="38"/>
        <v>2912</v>
      </c>
      <c r="N385" s="154">
        <f t="shared" si="38"/>
        <v>3136</v>
      </c>
      <c r="O385" s="154">
        <f t="shared" si="38"/>
        <v>3413</v>
      </c>
      <c r="P385" s="154">
        <f t="shared" si="38"/>
        <v>3643</v>
      </c>
      <c r="Q385" s="154">
        <f t="shared" si="38"/>
        <v>3769</v>
      </c>
      <c r="R385" s="154">
        <f t="shared" si="38"/>
        <v>4096</v>
      </c>
      <c r="S385" s="154">
        <f t="shared" si="38"/>
        <v>4365</v>
      </c>
      <c r="T385" s="154">
        <f t="shared" si="38"/>
        <v>4768</v>
      </c>
      <c r="U385" s="155">
        <f>U373+U374</f>
        <v>5337</v>
      </c>
    </row>
    <row r="386" spans="1:21" ht="12" thickBot="1">
      <c r="A386" s="142"/>
      <c r="B386" s="143"/>
      <c r="C386" s="144" t="s">
        <v>162</v>
      </c>
      <c r="D386" s="144"/>
      <c r="E386" s="156">
        <f>E377+E378+E379+E380+E381+E383</f>
        <v>0</v>
      </c>
      <c r="F386" s="156">
        <f aca="true" t="shared" si="39" ref="F386:T386">F377+F378+F379+F380+F381+F383</f>
        <v>0</v>
      </c>
      <c r="G386" s="156">
        <f t="shared" si="39"/>
        <v>0</v>
      </c>
      <c r="H386" s="156">
        <f t="shared" si="39"/>
        <v>0</v>
      </c>
      <c r="I386" s="156">
        <f t="shared" si="39"/>
        <v>0</v>
      </c>
      <c r="J386" s="156">
        <f t="shared" si="39"/>
        <v>0</v>
      </c>
      <c r="K386" s="156">
        <f t="shared" si="39"/>
        <v>0</v>
      </c>
      <c r="L386" s="156">
        <f t="shared" si="39"/>
        <v>0</v>
      </c>
      <c r="M386" s="156">
        <f t="shared" si="39"/>
        <v>0</v>
      </c>
      <c r="N386" s="156">
        <f t="shared" si="39"/>
        <v>0</v>
      </c>
      <c r="O386" s="156">
        <f t="shared" si="39"/>
        <v>0</v>
      </c>
      <c r="P386" s="156">
        <f t="shared" si="39"/>
        <v>0</v>
      </c>
      <c r="Q386" s="156">
        <f t="shared" si="39"/>
        <v>0</v>
      </c>
      <c r="R386" s="156">
        <f t="shared" si="39"/>
        <v>0</v>
      </c>
      <c r="S386" s="156">
        <f t="shared" si="39"/>
        <v>0</v>
      </c>
      <c r="T386" s="156">
        <f t="shared" si="39"/>
        <v>0</v>
      </c>
      <c r="U386" s="157">
        <f>U377+U378+U379+U380+U381+U383</f>
        <v>0</v>
      </c>
    </row>
    <row r="387" spans="1:21" ht="11.25">
      <c r="A387" s="133" t="s">
        <v>313</v>
      </c>
      <c r="B387" s="146" t="s">
        <v>153</v>
      </c>
      <c r="C387" s="139" t="s">
        <v>287</v>
      </c>
      <c r="D387" s="139" t="s">
        <v>288</v>
      </c>
      <c r="E387" s="150">
        <v>1699648</v>
      </c>
      <c r="F387" s="150">
        <v>1712108</v>
      </c>
      <c r="G387" s="150">
        <v>1741266</v>
      </c>
      <c r="H387" s="150">
        <v>1811116</v>
      </c>
      <c r="I387" s="150">
        <v>1812771</v>
      </c>
      <c r="J387" s="150">
        <v>1832537</v>
      </c>
      <c r="K387" s="150">
        <v>1925010</v>
      </c>
      <c r="L387" s="150">
        <v>1976005</v>
      </c>
      <c r="M387" s="150">
        <v>2006310</v>
      </c>
      <c r="N387" s="150">
        <v>2018813</v>
      </c>
      <c r="O387" s="150">
        <v>2129498</v>
      </c>
      <c r="P387" s="150">
        <v>1982120</v>
      </c>
      <c r="Q387" s="150">
        <v>2039665</v>
      </c>
      <c r="R387" s="150">
        <v>2083326</v>
      </c>
      <c r="S387" s="150">
        <v>2090495</v>
      </c>
      <c r="T387" s="150">
        <v>2153956</v>
      </c>
      <c r="U387" s="151">
        <v>2128447</v>
      </c>
    </row>
    <row r="388" spans="1:22" s="100" customFormat="1" ht="11.25">
      <c r="A388" s="133"/>
      <c r="B388" s="135"/>
      <c r="C388" s="140" t="s">
        <v>286</v>
      </c>
      <c r="D388" s="140" t="s">
        <v>288</v>
      </c>
      <c r="E388" s="152">
        <v>0</v>
      </c>
      <c r="F388" s="152">
        <v>0</v>
      </c>
      <c r="G388" s="152">
        <v>10</v>
      </c>
      <c r="H388" s="152">
        <v>16</v>
      </c>
      <c r="I388" s="152" t="s">
        <v>295</v>
      </c>
      <c r="J388" s="152" t="s">
        <v>295</v>
      </c>
      <c r="K388" s="152" t="s">
        <v>295</v>
      </c>
      <c r="L388" s="152" t="s">
        <v>295</v>
      </c>
      <c r="M388" s="152" t="s">
        <v>295</v>
      </c>
      <c r="N388" s="152">
        <v>1</v>
      </c>
      <c r="O388" s="152">
        <v>0</v>
      </c>
      <c r="P388" s="152">
        <v>0</v>
      </c>
      <c r="Q388" s="152">
        <v>0</v>
      </c>
      <c r="R388" s="152">
        <v>0</v>
      </c>
      <c r="S388" s="152">
        <v>0</v>
      </c>
      <c r="T388" s="152">
        <v>0</v>
      </c>
      <c r="U388" s="153">
        <v>0</v>
      </c>
      <c r="V388" s="13"/>
    </row>
    <row r="389" spans="1:22" ht="11.25">
      <c r="A389" s="133"/>
      <c r="B389" s="135"/>
      <c r="C389" s="140" t="s">
        <v>289</v>
      </c>
      <c r="D389" s="140" t="s">
        <v>288</v>
      </c>
      <c r="E389" s="152">
        <v>0</v>
      </c>
      <c r="F389" s="152">
        <v>0</v>
      </c>
      <c r="G389" s="152">
        <v>0</v>
      </c>
      <c r="H389" s="152">
        <v>0</v>
      </c>
      <c r="I389" s="152">
        <v>0</v>
      </c>
      <c r="J389" s="152">
        <v>0</v>
      </c>
      <c r="K389" s="152">
        <v>0</v>
      </c>
      <c r="L389" s="152">
        <v>0</v>
      </c>
      <c r="M389" s="152">
        <v>0</v>
      </c>
      <c r="N389" s="152">
        <v>0</v>
      </c>
      <c r="O389" s="152">
        <v>0</v>
      </c>
      <c r="P389" s="152">
        <v>0</v>
      </c>
      <c r="Q389" s="152">
        <v>0</v>
      </c>
      <c r="R389" s="152">
        <v>0</v>
      </c>
      <c r="S389" s="152">
        <v>0</v>
      </c>
      <c r="T389" s="152">
        <v>0</v>
      </c>
      <c r="U389" s="153">
        <v>0</v>
      </c>
      <c r="V389" s="100"/>
    </row>
    <row r="390" spans="1:22" ht="11.25">
      <c r="A390" s="133"/>
      <c r="B390" s="135"/>
      <c r="C390" s="140" t="s">
        <v>290</v>
      </c>
      <c r="D390" s="140" t="s">
        <v>288</v>
      </c>
      <c r="E390" s="152">
        <v>130649</v>
      </c>
      <c r="F390" s="152">
        <v>127079</v>
      </c>
      <c r="G390" s="152">
        <v>106509</v>
      </c>
      <c r="H390" s="152">
        <v>126859</v>
      </c>
      <c r="I390" s="152">
        <v>120517</v>
      </c>
      <c r="J390" s="152">
        <v>87189</v>
      </c>
      <c r="K390" s="152">
        <v>96741</v>
      </c>
      <c r="L390" s="152">
        <v>108319</v>
      </c>
      <c r="M390" s="152">
        <v>147099</v>
      </c>
      <c r="N390" s="152">
        <v>135722</v>
      </c>
      <c r="O390" s="152">
        <v>118482</v>
      </c>
      <c r="P390" s="152">
        <v>129557</v>
      </c>
      <c r="Q390" s="152">
        <v>106138</v>
      </c>
      <c r="R390" s="152">
        <v>137015</v>
      </c>
      <c r="S390" s="152">
        <v>139089</v>
      </c>
      <c r="T390" s="152">
        <v>141290</v>
      </c>
      <c r="U390" s="153">
        <v>80550</v>
      </c>
      <c r="V390" s="100"/>
    </row>
    <row r="391" spans="1:21" ht="11.25">
      <c r="A391" s="133"/>
      <c r="B391" s="135"/>
      <c r="C391" s="140" t="s">
        <v>291</v>
      </c>
      <c r="D391" s="140" t="s">
        <v>288</v>
      </c>
      <c r="E391" s="152">
        <v>381669</v>
      </c>
      <c r="F391" s="152">
        <v>402230</v>
      </c>
      <c r="G391" s="152">
        <v>426908</v>
      </c>
      <c r="H391" s="152">
        <v>441000</v>
      </c>
      <c r="I391" s="152">
        <v>492096</v>
      </c>
      <c r="J391" s="152">
        <v>528844</v>
      </c>
      <c r="K391" s="152">
        <v>478765</v>
      </c>
      <c r="L391" s="152">
        <v>505647</v>
      </c>
      <c r="M391" s="152">
        <v>558449</v>
      </c>
      <c r="N391" s="152">
        <v>581933</v>
      </c>
      <c r="O391" s="152">
        <v>634290</v>
      </c>
      <c r="P391" s="152">
        <v>659914</v>
      </c>
      <c r="Q391" s="152">
        <v>712432</v>
      </c>
      <c r="R391" s="152">
        <v>670192</v>
      </c>
      <c r="S391" s="152">
        <v>731552</v>
      </c>
      <c r="T391" s="152">
        <v>782829</v>
      </c>
      <c r="U391" s="153">
        <v>839262</v>
      </c>
    </row>
    <row r="392" spans="1:21" ht="11.25">
      <c r="A392" s="133"/>
      <c r="B392" s="135"/>
      <c r="C392" s="140" t="s">
        <v>161</v>
      </c>
      <c r="D392" s="140" t="s">
        <v>288</v>
      </c>
      <c r="E392" s="152">
        <v>611589</v>
      </c>
      <c r="F392" s="152">
        <v>649399</v>
      </c>
      <c r="G392" s="152">
        <v>655970</v>
      </c>
      <c r="H392" s="152">
        <v>646987</v>
      </c>
      <c r="I392" s="152">
        <v>678920</v>
      </c>
      <c r="J392" s="152">
        <v>713806</v>
      </c>
      <c r="K392" s="152">
        <v>715212</v>
      </c>
      <c r="L392" s="152">
        <v>666363</v>
      </c>
      <c r="M392" s="152">
        <v>714124</v>
      </c>
      <c r="N392" s="152">
        <v>771811</v>
      </c>
      <c r="O392" s="152">
        <v>797718</v>
      </c>
      <c r="P392" s="152">
        <v>792604</v>
      </c>
      <c r="Q392" s="152">
        <v>804519</v>
      </c>
      <c r="R392" s="152">
        <v>787818</v>
      </c>
      <c r="S392" s="152">
        <v>813339</v>
      </c>
      <c r="T392" s="152">
        <v>810726</v>
      </c>
      <c r="U392" s="153">
        <v>816195</v>
      </c>
    </row>
    <row r="393" spans="1:21" ht="11.25">
      <c r="A393" s="133"/>
      <c r="B393" s="135"/>
      <c r="C393" s="140" t="s">
        <v>198</v>
      </c>
      <c r="D393" s="140" t="s">
        <v>288</v>
      </c>
      <c r="E393" s="152">
        <v>273152</v>
      </c>
      <c r="F393" s="152">
        <v>288205</v>
      </c>
      <c r="G393" s="152">
        <v>254371</v>
      </c>
      <c r="H393" s="152">
        <v>283300</v>
      </c>
      <c r="I393" s="152">
        <v>262768</v>
      </c>
      <c r="J393" s="152">
        <v>314116</v>
      </c>
      <c r="K393" s="152">
        <v>350924</v>
      </c>
      <c r="L393" s="152">
        <v>333177</v>
      </c>
      <c r="M393" s="152">
        <v>296095</v>
      </c>
      <c r="N393" s="152">
        <v>277913</v>
      </c>
      <c r="O393" s="152">
        <v>253204</v>
      </c>
      <c r="P393" s="152">
        <v>188252</v>
      </c>
      <c r="Q393" s="152">
        <v>267034</v>
      </c>
      <c r="R393" s="152">
        <v>278609</v>
      </c>
      <c r="S393" s="152">
        <v>271118</v>
      </c>
      <c r="T393" s="152">
        <v>272445</v>
      </c>
      <c r="U393" s="153">
        <v>291866</v>
      </c>
    </row>
    <row r="394" spans="1:21" ht="11.25">
      <c r="A394" s="133"/>
      <c r="B394" s="135"/>
      <c r="C394" s="140" t="s">
        <v>199</v>
      </c>
      <c r="D394" s="140" t="s">
        <v>288</v>
      </c>
      <c r="E394" s="152">
        <v>16012</v>
      </c>
      <c r="F394" s="152">
        <v>16267</v>
      </c>
      <c r="G394" s="152">
        <v>17168</v>
      </c>
      <c r="H394" s="152">
        <v>17774</v>
      </c>
      <c r="I394" s="152">
        <v>17479</v>
      </c>
      <c r="J394" s="152">
        <v>14941</v>
      </c>
      <c r="K394" s="152">
        <v>15746</v>
      </c>
      <c r="L394" s="152">
        <v>14907</v>
      </c>
      <c r="M394" s="152">
        <v>15369</v>
      </c>
      <c r="N394" s="152">
        <v>15717</v>
      </c>
      <c r="O394" s="152">
        <v>14621</v>
      </c>
      <c r="P394" s="152">
        <v>14246</v>
      </c>
      <c r="Q394" s="152">
        <v>14939</v>
      </c>
      <c r="R394" s="152">
        <v>14870</v>
      </c>
      <c r="S394" s="152">
        <v>15487</v>
      </c>
      <c r="T394" s="152">
        <v>16778</v>
      </c>
      <c r="U394" s="153">
        <v>16581</v>
      </c>
    </row>
    <row r="395" spans="1:21" ht="11.25">
      <c r="A395" s="133"/>
      <c r="B395" s="135"/>
      <c r="C395" s="140" t="s">
        <v>292</v>
      </c>
      <c r="D395" s="140" t="s">
        <v>288</v>
      </c>
      <c r="E395" s="152">
        <v>3732</v>
      </c>
      <c r="F395" s="152">
        <v>3833</v>
      </c>
      <c r="G395" s="152">
        <v>3666</v>
      </c>
      <c r="H395" s="152">
        <v>3954</v>
      </c>
      <c r="I395" s="152">
        <v>4311</v>
      </c>
      <c r="J395" s="152">
        <v>4024</v>
      </c>
      <c r="K395" s="152">
        <v>4316</v>
      </c>
      <c r="L395" s="152">
        <v>4151</v>
      </c>
      <c r="M395" s="152">
        <v>3908</v>
      </c>
      <c r="N395" s="152">
        <v>5332</v>
      </c>
      <c r="O395" s="152">
        <v>6179</v>
      </c>
      <c r="P395" s="152">
        <v>7374</v>
      </c>
      <c r="Q395" s="152">
        <v>11405</v>
      </c>
      <c r="R395" s="152">
        <v>12989</v>
      </c>
      <c r="S395" s="152">
        <v>15588</v>
      </c>
      <c r="T395" s="152">
        <v>19140</v>
      </c>
      <c r="U395" s="153">
        <v>29437</v>
      </c>
    </row>
    <row r="396" spans="1:21" ht="11.25">
      <c r="A396" s="133"/>
      <c r="B396" s="135"/>
      <c r="C396" s="140" t="s">
        <v>293</v>
      </c>
      <c r="D396" s="140" t="s">
        <v>288</v>
      </c>
      <c r="E396" s="152">
        <v>86362</v>
      </c>
      <c r="F396" s="152">
        <v>55769</v>
      </c>
      <c r="G396" s="152">
        <v>64729</v>
      </c>
      <c r="H396" s="152">
        <v>60514</v>
      </c>
      <c r="I396" s="152">
        <v>62968</v>
      </c>
      <c r="J396" s="152">
        <v>62917</v>
      </c>
      <c r="K396" s="152">
        <v>64530</v>
      </c>
      <c r="L396" s="152">
        <v>63651</v>
      </c>
      <c r="M396" s="152">
        <v>63150</v>
      </c>
      <c r="N396" s="152">
        <v>66237</v>
      </c>
      <c r="O396" s="152">
        <v>71713</v>
      </c>
      <c r="P396" s="152">
        <v>64547</v>
      </c>
      <c r="Q396" s="152">
        <v>70009</v>
      </c>
      <c r="R396" s="152">
        <v>69532</v>
      </c>
      <c r="S396" s="152">
        <v>71040</v>
      </c>
      <c r="T396" s="152">
        <v>71215</v>
      </c>
      <c r="U396" s="153">
        <v>71945</v>
      </c>
    </row>
    <row r="397" spans="1:21" ht="11.25">
      <c r="A397" s="133"/>
      <c r="B397" s="135"/>
      <c r="C397" s="140" t="s">
        <v>294</v>
      </c>
      <c r="D397" s="140" t="s">
        <v>288</v>
      </c>
      <c r="E397" s="152">
        <v>0</v>
      </c>
      <c r="F397" s="152">
        <v>0</v>
      </c>
      <c r="G397" s="152">
        <v>0</v>
      </c>
      <c r="H397" s="152">
        <v>0</v>
      </c>
      <c r="I397" s="152">
        <v>0</v>
      </c>
      <c r="J397" s="152">
        <v>0</v>
      </c>
      <c r="K397" s="152">
        <v>0</v>
      </c>
      <c r="L397" s="152">
        <v>0</v>
      </c>
      <c r="M397" s="152">
        <v>0</v>
      </c>
      <c r="N397" s="152">
        <v>0</v>
      </c>
      <c r="O397" s="152">
        <v>0</v>
      </c>
      <c r="P397" s="152">
        <v>0</v>
      </c>
      <c r="Q397" s="152">
        <v>0</v>
      </c>
      <c r="R397" s="152">
        <v>0</v>
      </c>
      <c r="S397" s="152">
        <v>0</v>
      </c>
      <c r="T397" s="152">
        <v>0</v>
      </c>
      <c r="U397" s="153">
        <v>0</v>
      </c>
    </row>
    <row r="398" spans="1:21" ht="11.25">
      <c r="A398" s="133"/>
      <c r="B398" s="135"/>
      <c r="C398" s="140" t="s">
        <v>203</v>
      </c>
      <c r="D398" s="140" t="s">
        <v>288</v>
      </c>
      <c r="E398" s="152">
        <v>0</v>
      </c>
      <c r="F398" s="152">
        <v>0</v>
      </c>
      <c r="G398" s="152">
        <v>0</v>
      </c>
      <c r="H398" s="152">
        <v>0</v>
      </c>
      <c r="I398" s="152">
        <v>0</v>
      </c>
      <c r="J398" s="152">
        <v>0</v>
      </c>
      <c r="K398" s="152">
        <v>0</v>
      </c>
      <c r="L398" s="152">
        <v>0</v>
      </c>
      <c r="M398" s="152">
        <v>0</v>
      </c>
      <c r="N398" s="152">
        <v>0</v>
      </c>
      <c r="O398" s="152">
        <v>0</v>
      </c>
      <c r="P398" s="152">
        <v>0</v>
      </c>
      <c r="Q398" s="152">
        <v>0</v>
      </c>
      <c r="R398" s="152">
        <v>0</v>
      </c>
      <c r="S398" s="152">
        <v>0</v>
      </c>
      <c r="T398" s="152">
        <v>0</v>
      </c>
      <c r="U398" s="153">
        <v>0</v>
      </c>
    </row>
    <row r="399" spans="1:21" ht="11.25">
      <c r="A399" s="133"/>
      <c r="B399" s="135"/>
      <c r="C399" s="140" t="s">
        <v>204</v>
      </c>
      <c r="D399" s="140" t="s">
        <v>288</v>
      </c>
      <c r="E399" s="152">
        <v>0</v>
      </c>
      <c r="F399" s="152">
        <v>0</v>
      </c>
      <c r="G399" s="152">
        <v>0</v>
      </c>
      <c r="H399" s="152">
        <v>0</v>
      </c>
      <c r="I399" s="152">
        <v>0</v>
      </c>
      <c r="J399" s="152">
        <v>0</v>
      </c>
      <c r="K399" s="152">
        <v>0</v>
      </c>
      <c r="L399" s="152">
        <v>0</v>
      </c>
      <c r="M399" s="152">
        <v>0</v>
      </c>
      <c r="N399" s="152">
        <v>0</v>
      </c>
      <c r="O399" s="152">
        <v>0</v>
      </c>
      <c r="P399" s="152">
        <v>0</v>
      </c>
      <c r="Q399" s="152">
        <v>0</v>
      </c>
      <c r="R399" s="152">
        <v>0</v>
      </c>
      <c r="S399" s="152">
        <v>0</v>
      </c>
      <c r="T399" s="152">
        <v>0</v>
      </c>
      <c r="U399" s="153">
        <v>0</v>
      </c>
    </row>
    <row r="400" spans="1:21" ht="11.25">
      <c r="A400" s="133"/>
      <c r="B400" s="135"/>
      <c r="C400" s="140" t="s">
        <v>172</v>
      </c>
      <c r="D400" s="140" t="s">
        <v>288</v>
      </c>
      <c r="E400" s="152">
        <v>3202813</v>
      </c>
      <c r="F400" s="152">
        <v>3254890</v>
      </c>
      <c r="G400" s="152">
        <v>3270597</v>
      </c>
      <c r="H400" s="152">
        <v>3391520</v>
      </c>
      <c r="I400" s="152">
        <v>3451830</v>
      </c>
      <c r="J400" s="152">
        <v>3558374</v>
      </c>
      <c r="K400" s="152">
        <v>3651244</v>
      </c>
      <c r="L400" s="152">
        <v>3672220</v>
      </c>
      <c r="M400" s="152">
        <v>3804504</v>
      </c>
      <c r="N400" s="152">
        <v>3873479</v>
      </c>
      <c r="O400" s="152">
        <v>4025705</v>
      </c>
      <c r="P400" s="152">
        <v>3838614</v>
      </c>
      <c r="Q400" s="152">
        <v>4026141</v>
      </c>
      <c r="R400" s="152">
        <v>4054351</v>
      </c>
      <c r="S400" s="152">
        <v>4147708</v>
      </c>
      <c r="T400" s="152">
        <v>4268379</v>
      </c>
      <c r="U400" s="153">
        <v>4274283</v>
      </c>
    </row>
    <row r="401" spans="1:21" ht="11.25">
      <c r="A401" s="142"/>
      <c r="B401" s="141"/>
      <c r="C401" s="142" t="s">
        <v>225</v>
      </c>
      <c r="D401" s="142"/>
      <c r="E401" s="154">
        <f>E389+E390</f>
        <v>130649</v>
      </c>
      <c r="F401" s="154">
        <f aca="true" t="shared" si="40" ref="F401:T401">F389+F390</f>
        <v>127079</v>
      </c>
      <c r="G401" s="154">
        <f t="shared" si="40"/>
        <v>106509</v>
      </c>
      <c r="H401" s="154">
        <f t="shared" si="40"/>
        <v>126859</v>
      </c>
      <c r="I401" s="154">
        <f t="shared" si="40"/>
        <v>120517</v>
      </c>
      <c r="J401" s="154">
        <f t="shared" si="40"/>
        <v>87189</v>
      </c>
      <c r="K401" s="154">
        <f t="shared" si="40"/>
        <v>96741</v>
      </c>
      <c r="L401" s="154">
        <f t="shared" si="40"/>
        <v>108319</v>
      </c>
      <c r="M401" s="154">
        <f t="shared" si="40"/>
        <v>147099</v>
      </c>
      <c r="N401" s="154">
        <f t="shared" si="40"/>
        <v>135722</v>
      </c>
      <c r="O401" s="154">
        <f t="shared" si="40"/>
        <v>118482</v>
      </c>
      <c r="P401" s="154">
        <f t="shared" si="40"/>
        <v>129557</v>
      </c>
      <c r="Q401" s="154">
        <f t="shared" si="40"/>
        <v>106138</v>
      </c>
      <c r="R401" s="154">
        <f t="shared" si="40"/>
        <v>137015</v>
      </c>
      <c r="S401" s="154">
        <f t="shared" si="40"/>
        <v>139089</v>
      </c>
      <c r="T401" s="154">
        <f t="shared" si="40"/>
        <v>141290</v>
      </c>
      <c r="U401" s="155"/>
    </row>
    <row r="402" spans="1:21" ht="12" thickBot="1">
      <c r="A402" s="142"/>
      <c r="B402" s="143"/>
      <c r="C402" s="144" t="s">
        <v>162</v>
      </c>
      <c r="D402" s="144"/>
      <c r="E402" s="156">
        <f>E393+E394+E395+E396+E397+E399</f>
        <v>379258</v>
      </c>
      <c r="F402" s="156">
        <f aca="true" t="shared" si="41" ref="F402:T402">F393+F394+F395+F396+F397+F399</f>
        <v>364074</v>
      </c>
      <c r="G402" s="156">
        <f t="shared" si="41"/>
        <v>339934</v>
      </c>
      <c r="H402" s="156">
        <f t="shared" si="41"/>
        <v>365542</v>
      </c>
      <c r="I402" s="156">
        <f t="shared" si="41"/>
        <v>347526</v>
      </c>
      <c r="J402" s="156">
        <f t="shared" si="41"/>
        <v>395998</v>
      </c>
      <c r="K402" s="156">
        <f t="shared" si="41"/>
        <v>435516</v>
      </c>
      <c r="L402" s="156">
        <f t="shared" si="41"/>
        <v>415886</v>
      </c>
      <c r="M402" s="156">
        <f t="shared" si="41"/>
        <v>378522</v>
      </c>
      <c r="N402" s="156">
        <f t="shared" si="41"/>
        <v>365199</v>
      </c>
      <c r="O402" s="156">
        <f t="shared" si="41"/>
        <v>345717</v>
      </c>
      <c r="P402" s="156">
        <f t="shared" si="41"/>
        <v>274419</v>
      </c>
      <c r="Q402" s="156">
        <f t="shared" si="41"/>
        <v>363387</v>
      </c>
      <c r="R402" s="156">
        <f t="shared" si="41"/>
        <v>376000</v>
      </c>
      <c r="S402" s="156">
        <f t="shared" si="41"/>
        <v>373233</v>
      </c>
      <c r="T402" s="156">
        <f t="shared" si="41"/>
        <v>379578</v>
      </c>
      <c r="U402" s="157"/>
    </row>
    <row r="403" spans="1:21" ht="11.25">
      <c r="A403" s="133"/>
      <c r="B403" s="146" t="s">
        <v>155</v>
      </c>
      <c r="C403" s="139" t="s">
        <v>287</v>
      </c>
      <c r="D403" s="139" t="s">
        <v>288</v>
      </c>
      <c r="E403" s="150">
        <v>155092</v>
      </c>
      <c r="F403" s="150">
        <v>152929</v>
      </c>
      <c r="G403" s="150">
        <v>151078</v>
      </c>
      <c r="H403" s="150">
        <v>147553</v>
      </c>
      <c r="I403" s="150">
        <v>160936</v>
      </c>
      <c r="J403" s="150">
        <v>159043</v>
      </c>
      <c r="K403" s="150">
        <v>159357</v>
      </c>
      <c r="L403" s="150">
        <v>155850</v>
      </c>
      <c r="M403" s="150">
        <v>161111</v>
      </c>
      <c r="N403" s="150">
        <v>160152</v>
      </c>
      <c r="O403" s="150">
        <v>174225</v>
      </c>
      <c r="P403" s="150">
        <v>167926</v>
      </c>
      <c r="Q403" s="150">
        <v>169327</v>
      </c>
      <c r="R403" s="150">
        <v>171367</v>
      </c>
      <c r="S403" s="150">
        <v>159908</v>
      </c>
      <c r="T403" s="150">
        <v>164797</v>
      </c>
      <c r="U403" s="151">
        <v>177889</v>
      </c>
    </row>
    <row r="404" spans="1:22" ht="11.25">
      <c r="A404" s="133"/>
      <c r="B404" s="135"/>
      <c r="C404" s="140" t="s">
        <v>286</v>
      </c>
      <c r="D404" s="140" t="s">
        <v>288</v>
      </c>
      <c r="E404" s="152">
        <v>1940</v>
      </c>
      <c r="F404" s="152">
        <v>1910</v>
      </c>
      <c r="G404" s="152">
        <v>3195</v>
      </c>
      <c r="H404" s="152">
        <v>1038</v>
      </c>
      <c r="I404" s="152">
        <v>1805</v>
      </c>
      <c r="J404" s="152">
        <v>1485</v>
      </c>
      <c r="K404" s="152">
        <v>1544</v>
      </c>
      <c r="L404" s="152">
        <v>1408</v>
      </c>
      <c r="M404" s="152">
        <v>1399</v>
      </c>
      <c r="N404" s="152">
        <v>1189</v>
      </c>
      <c r="O404" s="152">
        <v>1390</v>
      </c>
      <c r="P404" s="152">
        <v>847</v>
      </c>
      <c r="Q404" s="152">
        <v>1019</v>
      </c>
      <c r="R404" s="152">
        <v>843</v>
      </c>
      <c r="S404" s="152">
        <v>900</v>
      </c>
      <c r="T404" s="152">
        <v>932</v>
      </c>
      <c r="U404" s="153">
        <v>860</v>
      </c>
      <c r="V404" s="100"/>
    </row>
    <row r="405" spans="1:21" ht="11.25">
      <c r="A405" s="133"/>
      <c r="B405" s="135"/>
      <c r="C405" s="140" t="s">
        <v>289</v>
      </c>
      <c r="D405" s="140" t="s">
        <v>288</v>
      </c>
      <c r="E405" s="152">
        <v>0</v>
      </c>
      <c r="F405" s="152">
        <v>0</v>
      </c>
      <c r="G405" s="152">
        <v>0</v>
      </c>
      <c r="H405" s="152">
        <v>0</v>
      </c>
      <c r="I405" s="152">
        <v>0</v>
      </c>
      <c r="J405" s="152">
        <v>0</v>
      </c>
      <c r="K405" s="152">
        <v>0</v>
      </c>
      <c r="L405" s="152">
        <v>0</v>
      </c>
      <c r="M405" s="152">
        <v>0</v>
      </c>
      <c r="N405" s="152">
        <v>0</v>
      </c>
      <c r="O405" s="152">
        <v>0</v>
      </c>
      <c r="P405" s="152">
        <v>0</v>
      </c>
      <c r="Q405" s="152">
        <v>0</v>
      </c>
      <c r="R405" s="152">
        <v>0</v>
      </c>
      <c r="S405" s="152">
        <v>0</v>
      </c>
      <c r="T405" s="152">
        <v>0</v>
      </c>
      <c r="U405" s="153">
        <v>0</v>
      </c>
    </row>
    <row r="406" spans="1:21" ht="11.25">
      <c r="A406" s="133"/>
      <c r="B406" s="135"/>
      <c r="C406" s="140" t="s">
        <v>290</v>
      </c>
      <c r="D406" s="140" t="s">
        <v>288</v>
      </c>
      <c r="E406" s="152">
        <v>128639</v>
      </c>
      <c r="F406" s="152">
        <v>124056</v>
      </c>
      <c r="G406" s="152">
        <v>100157</v>
      </c>
      <c r="H406" s="152">
        <v>82998</v>
      </c>
      <c r="I406" s="152">
        <v>73387</v>
      </c>
      <c r="J406" s="152">
        <v>67889</v>
      </c>
      <c r="K406" s="152">
        <v>56603</v>
      </c>
      <c r="L406" s="152">
        <v>51869</v>
      </c>
      <c r="M406" s="152">
        <v>52793</v>
      </c>
      <c r="N406" s="152">
        <v>40901</v>
      </c>
      <c r="O406" s="152">
        <v>33091</v>
      </c>
      <c r="P406" s="152">
        <v>30020</v>
      </c>
      <c r="Q406" s="152">
        <v>27413</v>
      </c>
      <c r="R406" s="152">
        <v>27115</v>
      </c>
      <c r="S406" s="152">
        <v>25145</v>
      </c>
      <c r="T406" s="152">
        <v>21218</v>
      </c>
      <c r="U406" s="153">
        <v>24370</v>
      </c>
    </row>
    <row r="407" spans="1:21" ht="11.25">
      <c r="A407" s="133"/>
      <c r="B407" s="135"/>
      <c r="C407" s="140" t="s">
        <v>291</v>
      </c>
      <c r="D407" s="140" t="s">
        <v>288</v>
      </c>
      <c r="E407" s="152">
        <v>512194</v>
      </c>
      <c r="F407" s="152">
        <v>501645</v>
      </c>
      <c r="G407" s="152">
        <v>460670</v>
      </c>
      <c r="H407" s="152">
        <v>429744</v>
      </c>
      <c r="I407" s="152">
        <v>364315</v>
      </c>
      <c r="J407" s="152">
        <v>354057</v>
      </c>
      <c r="K407" s="152">
        <v>364724</v>
      </c>
      <c r="L407" s="152">
        <v>357404</v>
      </c>
      <c r="M407" s="152">
        <v>345520</v>
      </c>
      <c r="N407" s="152">
        <v>358634</v>
      </c>
      <c r="O407" s="152">
        <v>370372</v>
      </c>
      <c r="P407" s="152">
        <v>376744</v>
      </c>
      <c r="Q407" s="152">
        <v>384744</v>
      </c>
      <c r="R407" s="152">
        <v>406758</v>
      </c>
      <c r="S407" s="152">
        <v>421204</v>
      </c>
      <c r="T407" s="152">
        <v>439034</v>
      </c>
      <c r="U407" s="153">
        <v>457749</v>
      </c>
    </row>
    <row r="408" spans="1:21" ht="11.25">
      <c r="A408" s="133"/>
      <c r="B408" s="135"/>
      <c r="C408" s="140" t="s">
        <v>161</v>
      </c>
      <c r="D408" s="140" t="s">
        <v>288</v>
      </c>
      <c r="E408" s="152">
        <v>118305</v>
      </c>
      <c r="F408" s="152">
        <v>119984</v>
      </c>
      <c r="G408" s="152">
        <v>119626</v>
      </c>
      <c r="H408" s="152">
        <v>119186</v>
      </c>
      <c r="I408" s="152">
        <v>97820</v>
      </c>
      <c r="J408" s="152">
        <v>99532</v>
      </c>
      <c r="K408" s="152">
        <v>109026</v>
      </c>
      <c r="L408" s="152">
        <v>108498</v>
      </c>
      <c r="M408" s="152">
        <v>105320</v>
      </c>
      <c r="N408" s="152">
        <v>121874</v>
      </c>
      <c r="O408" s="152">
        <v>130715</v>
      </c>
      <c r="P408" s="152">
        <v>136935</v>
      </c>
      <c r="Q408" s="152">
        <v>141629</v>
      </c>
      <c r="R408" s="152">
        <v>150342</v>
      </c>
      <c r="S408" s="152">
        <v>144707</v>
      </c>
      <c r="T408" s="152">
        <v>149446</v>
      </c>
      <c r="U408" s="153">
        <v>156436</v>
      </c>
    </row>
    <row r="409" spans="1:21" ht="11.25">
      <c r="A409" s="133"/>
      <c r="B409" s="135"/>
      <c r="C409" s="140" t="s">
        <v>198</v>
      </c>
      <c r="D409" s="140" t="s">
        <v>288</v>
      </c>
      <c r="E409" s="152">
        <v>165917</v>
      </c>
      <c r="F409" s="152">
        <v>167574</v>
      </c>
      <c r="G409" s="152">
        <v>171843</v>
      </c>
      <c r="H409" s="152">
        <v>173399</v>
      </c>
      <c r="I409" s="152">
        <v>174978</v>
      </c>
      <c r="J409" s="152">
        <v>175411</v>
      </c>
      <c r="K409" s="152">
        <v>153328</v>
      </c>
      <c r="L409" s="152">
        <v>156584</v>
      </c>
      <c r="M409" s="152">
        <v>158497</v>
      </c>
      <c r="N409" s="152">
        <v>160492</v>
      </c>
      <c r="O409" s="152">
        <v>164077</v>
      </c>
      <c r="P409" s="152">
        <v>173899</v>
      </c>
      <c r="Q409" s="152">
        <v>162217</v>
      </c>
      <c r="R409" s="152">
        <v>155762</v>
      </c>
      <c r="S409" s="152">
        <v>175823</v>
      </c>
      <c r="T409" s="152">
        <v>172677</v>
      </c>
      <c r="U409" s="153">
        <v>173353</v>
      </c>
    </row>
    <row r="410" spans="1:21" ht="11.25">
      <c r="A410" s="133"/>
      <c r="B410" s="135"/>
      <c r="C410" s="140" t="s">
        <v>199</v>
      </c>
      <c r="D410" s="140" t="s">
        <v>288</v>
      </c>
      <c r="E410" s="152">
        <v>28</v>
      </c>
      <c r="F410" s="152">
        <v>29</v>
      </c>
      <c r="G410" s="152">
        <v>29</v>
      </c>
      <c r="H410" s="152">
        <v>28</v>
      </c>
      <c r="I410" s="152">
        <v>31</v>
      </c>
      <c r="J410" s="152">
        <v>30</v>
      </c>
      <c r="K410" s="152">
        <v>28</v>
      </c>
      <c r="L410" s="152">
        <v>29</v>
      </c>
      <c r="M410" s="152">
        <v>30</v>
      </c>
      <c r="N410" s="152">
        <v>28</v>
      </c>
      <c r="O410" s="152">
        <v>58</v>
      </c>
      <c r="P410" s="152">
        <v>91</v>
      </c>
      <c r="Q410" s="152">
        <v>156</v>
      </c>
      <c r="R410" s="152">
        <v>324</v>
      </c>
      <c r="S410" s="152">
        <v>403</v>
      </c>
      <c r="T410" s="152">
        <v>410</v>
      </c>
      <c r="U410" s="153">
        <v>463</v>
      </c>
    </row>
    <row r="411" spans="1:21" ht="11.25">
      <c r="A411" s="133"/>
      <c r="B411" s="135"/>
      <c r="C411" s="140" t="s">
        <v>292</v>
      </c>
      <c r="D411" s="140" t="s">
        <v>288</v>
      </c>
      <c r="E411" s="152">
        <v>0</v>
      </c>
      <c r="F411" s="152">
        <v>0</v>
      </c>
      <c r="G411" s="152">
        <v>0</v>
      </c>
      <c r="H411" s="152">
        <v>0</v>
      </c>
      <c r="I411" s="152">
        <v>0</v>
      </c>
      <c r="J411" s="152">
        <v>0</v>
      </c>
      <c r="K411" s="152">
        <v>0</v>
      </c>
      <c r="L411" s="152">
        <v>0</v>
      </c>
      <c r="M411" s="152">
        <v>0</v>
      </c>
      <c r="N411" s="152">
        <v>2</v>
      </c>
      <c r="O411" s="152">
        <v>2</v>
      </c>
      <c r="P411" s="152">
        <v>3</v>
      </c>
      <c r="Q411" s="152">
        <v>6</v>
      </c>
      <c r="R411" s="152">
        <v>9</v>
      </c>
      <c r="S411" s="152">
        <v>7</v>
      </c>
      <c r="T411" s="152">
        <v>7</v>
      </c>
      <c r="U411" s="153">
        <v>5</v>
      </c>
    </row>
    <row r="412" spans="1:21" ht="11.25">
      <c r="A412" s="133"/>
      <c r="B412" s="135"/>
      <c r="C412" s="140" t="s">
        <v>293</v>
      </c>
      <c r="D412" s="140" t="s">
        <v>288</v>
      </c>
      <c r="E412" s="152">
        <v>37</v>
      </c>
      <c r="F412" s="152">
        <v>36</v>
      </c>
      <c r="G412" s="152">
        <v>1852</v>
      </c>
      <c r="H412" s="152">
        <v>1756</v>
      </c>
      <c r="I412" s="152">
        <v>1609</v>
      </c>
      <c r="J412" s="152">
        <v>1579</v>
      </c>
      <c r="K412" s="152">
        <v>1556</v>
      </c>
      <c r="L412" s="152">
        <v>1532</v>
      </c>
      <c r="M412" s="152">
        <v>1519</v>
      </c>
      <c r="N412" s="152">
        <v>2075</v>
      </c>
      <c r="O412" s="152">
        <v>2538</v>
      </c>
      <c r="P412" s="152">
        <v>2868</v>
      </c>
      <c r="Q412" s="152">
        <v>2801</v>
      </c>
      <c r="R412" s="152">
        <v>1808</v>
      </c>
      <c r="S412" s="152">
        <v>1808</v>
      </c>
      <c r="T412" s="152">
        <v>2638</v>
      </c>
      <c r="U412" s="153">
        <v>2740</v>
      </c>
    </row>
    <row r="413" spans="1:21" ht="11.25">
      <c r="A413" s="133"/>
      <c r="B413" s="135"/>
      <c r="C413" s="140" t="s">
        <v>294</v>
      </c>
      <c r="D413" s="140" t="s">
        <v>288</v>
      </c>
      <c r="E413" s="152">
        <v>0</v>
      </c>
      <c r="F413" s="152">
        <v>0</v>
      </c>
      <c r="G413" s="152">
        <v>0</v>
      </c>
      <c r="H413" s="152">
        <v>0</v>
      </c>
      <c r="I413" s="152">
        <v>0</v>
      </c>
      <c r="J413" s="152">
        <v>0</v>
      </c>
      <c r="K413" s="152">
        <v>0</v>
      </c>
      <c r="L413" s="152">
        <v>0</v>
      </c>
      <c r="M413" s="152">
        <v>0</v>
      </c>
      <c r="N413" s="152">
        <v>0</v>
      </c>
      <c r="O413" s="152">
        <v>0</v>
      </c>
      <c r="P413" s="152">
        <v>0</v>
      </c>
      <c r="Q413" s="152">
        <v>0</v>
      </c>
      <c r="R413" s="152">
        <v>0</v>
      </c>
      <c r="S413" s="152">
        <v>0</v>
      </c>
      <c r="T413" s="152">
        <v>0</v>
      </c>
      <c r="U413" s="153">
        <v>0</v>
      </c>
    </row>
    <row r="414" spans="1:21" ht="11.25">
      <c r="A414" s="133"/>
      <c r="B414" s="135"/>
      <c r="C414" s="140" t="s">
        <v>203</v>
      </c>
      <c r="D414" s="140" t="s">
        <v>288</v>
      </c>
      <c r="E414" s="152">
        <v>0</v>
      </c>
      <c r="F414" s="152">
        <v>0</v>
      </c>
      <c r="G414" s="152">
        <v>0</v>
      </c>
      <c r="H414" s="152">
        <v>0</v>
      </c>
      <c r="I414" s="152">
        <v>0</v>
      </c>
      <c r="J414" s="152">
        <v>0</v>
      </c>
      <c r="K414" s="152">
        <v>0</v>
      </c>
      <c r="L414" s="152">
        <v>0</v>
      </c>
      <c r="M414" s="152">
        <v>0</v>
      </c>
      <c r="N414" s="152">
        <v>0</v>
      </c>
      <c r="O414" s="152">
        <v>0</v>
      </c>
      <c r="P414" s="152">
        <v>0</v>
      </c>
      <c r="Q414" s="152">
        <v>0</v>
      </c>
      <c r="R414" s="152">
        <v>0</v>
      </c>
      <c r="S414" s="152">
        <v>0</v>
      </c>
      <c r="T414" s="152">
        <v>0</v>
      </c>
      <c r="U414" s="153">
        <v>0</v>
      </c>
    </row>
    <row r="415" spans="1:21" ht="11.25">
      <c r="A415" s="133"/>
      <c r="B415" s="135"/>
      <c r="C415" s="140" t="s">
        <v>204</v>
      </c>
      <c r="D415" s="140" t="s">
        <v>288</v>
      </c>
      <c r="E415" s="152">
        <v>0</v>
      </c>
      <c r="F415" s="152">
        <v>0</v>
      </c>
      <c r="G415" s="152">
        <v>0</v>
      </c>
      <c r="H415" s="152">
        <v>0</v>
      </c>
      <c r="I415" s="152">
        <v>0</v>
      </c>
      <c r="J415" s="152">
        <v>0</v>
      </c>
      <c r="K415" s="152">
        <v>0</v>
      </c>
      <c r="L415" s="152">
        <v>0</v>
      </c>
      <c r="M415" s="152">
        <v>0</v>
      </c>
      <c r="N415" s="152">
        <v>0</v>
      </c>
      <c r="O415" s="152">
        <v>0</v>
      </c>
      <c r="P415" s="152">
        <v>0</v>
      </c>
      <c r="Q415" s="152">
        <v>0</v>
      </c>
      <c r="R415" s="152">
        <v>0</v>
      </c>
      <c r="S415" s="152">
        <v>0</v>
      </c>
      <c r="T415" s="152">
        <v>0</v>
      </c>
      <c r="U415" s="153">
        <v>0</v>
      </c>
    </row>
    <row r="416" spans="1:21" ht="11.25">
      <c r="A416" s="133"/>
      <c r="B416" s="135"/>
      <c r="C416" s="140" t="s">
        <v>172</v>
      </c>
      <c r="D416" s="140" t="s">
        <v>288</v>
      </c>
      <c r="E416" s="152">
        <v>1082152</v>
      </c>
      <c r="F416" s="152">
        <v>1068163</v>
      </c>
      <c r="G416" s="152">
        <v>1008450</v>
      </c>
      <c r="H416" s="152">
        <v>955702</v>
      </c>
      <c r="I416" s="152">
        <v>874881</v>
      </c>
      <c r="J416" s="152">
        <v>859026</v>
      </c>
      <c r="K416" s="152">
        <v>846166</v>
      </c>
      <c r="L416" s="152">
        <v>833174</v>
      </c>
      <c r="M416" s="152">
        <v>826189</v>
      </c>
      <c r="N416" s="152">
        <v>845347</v>
      </c>
      <c r="O416" s="152">
        <v>876468</v>
      </c>
      <c r="P416" s="152">
        <v>889333</v>
      </c>
      <c r="Q416" s="152">
        <v>889312</v>
      </c>
      <c r="R416" s="152">
        <v>914328</v>
      </c>
      <c r="S416" s="152">
        <v>929905</v>
      </c>
      <c r="T416" s="152">
        <v>951159</v>
      </c>
      <c r="U416" s="153">
        <v>993865</v>
      </c>
    </row>
    <row r="417" spans="1:21" ht="11.25">
      <c r="A417" s="133"/>
      <c r="B417" s="141"/>
      <c r="C417" s="142" t="s">
        <v>225</v>
      </c>
      <c r="D417" s="142"/>
      <c r="E417" s="154">
        <f>E405+E406</f>
        <v>128639</v>
      </c>
      <c r="F417" s="154">
        <f aca="true" t="shared" si="42" ref="F417:T417">F405+F406</f>
        <v>124056</v>
      </c>
      <c r="G417" s="154">
        <f t="shared" si="42"/>
        <v>100157</v>
      </c>
      <c r="H417" s="154">
        <f t="shared" si="42"/>
        <v>82998</v>
      </c>
      <c r="I417" s="154">
        <f t="shared" si="42"/>
        <v>73387</v>
      </c>
      <c r="J417" s="154">
        <f t="shared" si="42"/>
        <v>67889</v>
      </c>
      <c r="K417" s="154">
        <f t="shared" si="42"/>
        <v>56603</v>
      </c>
      <c r="L417" s="154">
        <f t="shared" si="42"/>
        <v>51869</v>
      </c>
      <c r="M417" s="154">
        <f t="shared" si="42"/>
        <v>52793</v>
      </c>
      <c r="N417" s="154">
        <f t="shared" si="42"/>
        <v>40901</v>
      </c>
      <c r="O417" s="154">
        <f t="shared" si="42"/>
        <v>33091</v>
      </c>
      <c r="P417" s="154">
        <f t="shared" si="42"/>
        <v>30020</v>
      </c>
      <c r="Q417" s="154">
        <f t="shared" si="42"/>
        <v>27413</v>
      </c>
      <c r="R417" s="154">
        <f t="shared" si="42"/>
        <v>27115</v>
      </c>
      <c r="S417" s="154">
        <f t="shared" si="42"/>
        <v>25145</v>
      </c>
      <c r="T417" s="154">
        <f t="shared" si="42"/>
        <v>21218</v>
      </c>
      <c r="U417" s="155"/>
    </row>
    <row r="418" spans="1:21" ht="12" thickBot="1">
      <c r="A418" s="133"/>
      <c r="B418" s="143"/>
      <c r="C418" s="144" t="s">
        <v>162</v>
      </c>
      <c r="D418" s="144"/>
      <c r="E418" s="156">
        <f>E409+E410+E411+E412+E413+E415</f>
        <v>165982</v>
      </c>
      <c r="F418" s="156">
        <f aca="true" t="shared" si="43" ref="F418:T418">F409+F410+F411+F412+F413+F415</f>
        <v>167639</v>
      </c>
      <c r="G418" s="156">
        <f t="shared" si="43"/>
        <v>173724</v>
      </c>
      <c r="H418" s="156">
        <f t="shared" si="43"/>
        <v>175183</v>
      </c>
      <c r="I418" s="156">
        <f t="shared" si="43"/>
        <v>176618</v>
      </c>
      <c r="J418" s="156">
        <f t="shared" si="43"/>
        <v>177020</v>
      </c>
      <c r="K418" s="156">
        <f t="shared" si="43"/>
        <v>154912</v>
      </c>
      <c r="L418" s="156">
        <f t="shared" si="43"/>
        <v>158145</v>
      </c>
      <c r="M418" s="156">
        <f t="shared" si="43"/>
        <v>160046</v>
      </c>
      <c r="N418" s="156">
        <f t="shared" si="43"/>
        <v>162597</v>
      </c>
      <c r="O418" s="156">
        <f t="shared" si="43"/>
        <v>166675</v>
      </c>
      <c r="P418" s="156">
        <f t="shared" si="43"/>
        <v>176861</v>
      </c>
      <c r="Q418" s="156">
        <f t="shared" si="43"/>
        <v>165180</v>
      </c>
      <c r="R418" s="156">
        <f t="shared" si="43"/>
        <v>157903</v>
      </c>
      <c r="S418" s="156">
        <f t="shared" si="43"/>
        <v>178041</v>
      </c>
      <c r="T418" s="156">
        <f t="shared" si="43"/>
        <v>175732</v>
      </c>
      <c r="U418" s="157"/>
    </row>
    <row r="419" ht="11.25">
      <c r="A419" s="133"/>
    </row>
    <row r="420" ht="11.25">
      <c r="A420" s="133"/>
    </row>
    <row r="421" ht="11.25">
      <c r="A421" s="133"/>
    </row>
    <row r="422" ht="11.25">
      <c r="A422" s="133"/>
    </row>
    <row r="423" ht="11.25">
      <c r="A423" s="133"/>
    </row>
    <row r="424" ht="11.25">
      <c r="A424" s="133"/>
    </row>
    <row r="425" ht="11.25">
      <c r="A425" s="133"/>
    </row>
    <row r="426" ht="11.25">
      <c r="A426" s="133"/>
    </row>
    <row r="427" ht="11.25">
      <c r="A427" s="133"/>
    </row>
    <row r="428" ht="11.25">
      <c r="A428" s="133"/>
    </row>
    <row r="429" ht="11.25">
      <c r="A429" s="133"/>
    </row>
    <row r="430" ht="11.25">
      <c r="A430" s="13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V122"/>
  <sheetViews>
    <sheetView zoomScale="75" zoomScaleNormal="75" workbookViewId="0" topLeftCell="A38">
      <selection activeCell="B38" sqref="B38"/>
    </sheetView>
  </sheetViews>
  <sheetFormatPr defaultColWidth="9.140625" defaultRowHeight="12.75"/>
  <cols>
    <col min="1" max="1" width="23.28125" style="78" bestFit="1" customWidth="1"/>
    <col min="2" max="2" width="10.8515625" style="78" bestFit="1" customWidth="1"/>
    <col min="3" max="4" width="9.8515625" style="78" bestFit="1" customWidth="1"/>
    <col min="5" max="5" width="10.8515625" style="78" bestFit="1" customWidth="1"/>
    <col min="6" max="6" width="10.57421875" style="78" customWidth="1"/>
    <col min="7" max="7" width="9.140625" style="78" customWidth="1"/>
    <col min="8" max="8" width="13.140625" style="78" customWidth="1"/>
    <col min="9" max="9" width="9.140625" style="78" customWidth="1"/>
    <col min="10" max="10" width="8.7109375" style="78" bestFit="1" customWidth="1"/>
    <col min="11" max="11" width="8.140625" style="78" bestFit="1" customWidth="1"/>
    <col min="12" max="18" width="9.140625" style="78" customWidth="1"/>
    <col min="19" max="19" width="9.421875" style="78" bestFit="1" customWidth="1"/>
    <col min="20" max="20" width="9.140625" style="78" customWidth="1"/>
    <col min="21" max="21" width="11.7109375" style="78" bestFit="1" customWidth="1"/>
    <col min="22" max="16384" width="9.140625" style="78" customWidth="1"/>
  </cols>
  <sheetData>
    <row r="2" ht="13.5" thickBot="1"/>
    <row r="3" spans="1:8" ht="12.75">
      <c r="A3" s="187"/>
      <c r="B3" s="191" t="s">
        <v>317</v>
      </c>
      <c r="C3" s="191" t="s">
        <v>318</v>
      </c>
      <c r="D3" s="191" t="s">
        <v>319</v>
      </c>
      <c r="E3" s="191" t="s">
        <v>320</v>
      </c>
      <c r="F3" s="191" t="s">
        <v>321</v>
      </c>
      <c r="G3" s="191" t="s">
        <v>322</v>
      </c>
      <c r="H3" s="191" t="s">
        <v>164</v>
      </c>
    </row>
    <row r="4" spans="1:8" ht="27.75" customHeight="1" thickBot="1">
      <c r="A4" s="188"/>
      <c r="B4" s="192"/>
      <c r="C4" s="192"/>
      <c r="D4" s="192"/>
      <c r="E4" s="192"/>
      <c r="F4" s="192"/>
      <c r="G4" s="192"/>
      <c r="H4" s="192"/>
    </row>
    <row r="5" spans="1:8" ht="13.5" thickTop="1">
      <c r="A5" s="75" t="s">
        <v>150</v>
      </c>
      <c r="B5" s="148">
        <f aca="true" t="shared" si="0" ref="B5:G6">B52/1000/$H52*100</f>
        <v>27.644186712409617</v>
      </c>
      <c r="C5" s="148">
        <f t="shared" si="0"/>
        <v>3.1668564064124416</v>
      </c>
      <c r="D5" s="148">
        <f t="shared" si="0"/>
        <v>22.786778389112218</v>
      </c>
      <c r="E5" s="148">
        <f t="shared" si="0"/>
        <v>25.58437274058743</v>
      </c>
      <c r="F5" s="148">
        <f t="shared" si="0"/>
        <v>19.777672475022616</v>
      </c>
      <c r="G5" s="148">
        <f t="shared" si="0"/>
        <v>1.0401332764556792</v>
      </c>
      <c r="H5" s="179">
        <f>H52</f>
        <v>3764.806</v>
      </c>
    </row>
    <row r="6" spans="1:8" ht="13.5" thickBot="1">
      <c r="A6" s="163" t="s">
        <v>151</v>
      </c>
      <c r="B6" s="83">
        <f t="shared" si="0"/>
        <v>29.43387045090955</v>
      </c>
      <c r="C6" s="83">
        <f t="shared" si="0"/>
        <v>3.3497780176084984</v>
      </c>
      <c r="D6" s="83">
        <f t="shared" si="0"/>
        <v>22.638421834442948</v>
      </c>
      <c r="E6" s="83">
        <f t="shared" si="0"/>
        <v>27.852834072480498</v>
      </c>
      <c r="F6" s="83">
        <f t="shared" si="0"/>
        <v>15.651634760048175</v>
      </c>
      <c r="G6" s="83">
        <f t="shared" si="0"/>
        <v>1.0734608645103343</v>
      </c>
      <c r="H6" s="178">
        <f>H53</f>
        <v>3357.924</v>
      </c>
    </row>
    <row r="7" spans="1:10" ht="13.5" thickTop="1">
      <c r="A7" s="176" t="s">
        <v>152</v>
      </c>
      <c r="B7" s="177">
        <f aca="true" t="shared" si="1" ref="B7:G7">B56/1000/$H56*100</f>
        <v>40.75179335086086</v>
      </c>
      <c r="C7" s="177">
        <f t="shared" si="1"/>
        <v>5.613005493714867</v>
      </c>
      <c r="D7" s="177">
        <f t="shared" si="1"/>
        <v>21.47405540937536</v>
      </c>
      <c r="E7" s="177">
        <f t="shared" si="1"/>
        <v>13.694664649294372</v>
      </c>
      <c r="F7" s="177">
        <f t="shared" si="1"/>
        <v>18.439495275491844</v>
      </c>
      <c r="G7" s="177">
        <f t="shared" si="1"/>
        <v>0.026985821262701732</v>
      </c>
      <c r="H7" s="180">
        <f>H56</f>
        <v>19854.871</v>
      </c>
      <c r="J7" s="102"/>
    </row>
    <row r="8" spans="1:10" ht="12.75">
      <c r="A8" s="176" t="s">
        <v>328</v>
      </c>
      <c r="B8" s="177">
        <f aca="true" t="shared" si="2" ref="B8:G8">B57/1000/$H57*100</f>
        <v>43.20525639656606</v>
      </c>
      <c r="C8" s="177">
        <f t="shared" si="2"/>
        <v>10.999796138276494</v>
      </c>
      <c r="D8" s="177">
        <f t="shared" si="2"/>
        <v>27.51631702763135</v>
      </c>
      <c r="E8" s="177">
        <f t="shared" si="2"/>
        <v>1.8310342261182462</v>
      </c>
      <c r="F8" s="177">
        <f t="shared" si="2"/>
        <v>16.443065950885504</v>
      </c>
      <c r="G8" s="177">
        <f t="shared" si="2"/>
        <v>0.004530260522339038</v>
      </c>
      <c r="H8" s="180">
        <f aca="true" t="shared" si="3" ref="H8:H13">H57</f>
        <v>618.066</v>
      </c>
      <c r="J8" s="102"/>
    </row>
    <row r="9" spans="1:10" ht="12.75">
      <c r="A9" s="176" t="s">
        <v>329</v>
      </c>
      <c r="B9" s="177">
        <f aca="true" t="shared" si="4" ref="B9:G9">B58/1000/$H58*100</f>
        <v>5.241590779778072</v>
      </c>
      <c r="C9" s="177">
        <f t="shared" si="4"/>
        <v>34.90278350024244</v>
      </c>
      <c r="D9" s="177">
        <f t="shared" si="4"/>
        <v>56.656184045675076</v>
      </c>
      <c r="E9" s="177">
        <f t="shared" si="4"/>
        <v>0</v>
      </c>
      <c r="F9" s="177">
        <f t="shared" si="4"/>
        <v>3.199441674304405</v>
      </c>
      <c r="G9" s="177">
        <f t="shared" si="4"/>
        <v>0</v>
      </c>
      <c r="H9" s="180">
        <f t="shared" si="3"/>
        <v>713.562</v>
      </c>
      <c r="J9" s="102"/>
    </row>
    <row r="10" spans="1:10" ht="12.75">
      <c r="A10" s="176" t="s">
        <v>154</v>
      </c>
      <c r="B10" s="177">
        <f aca="true" t="shared" si="5" ref="B10:G10">B59/1000/$H59*100</f>
        <v>80.25031756818863</v>
      </c>
      <c r="C10" s="177">
        <f t="shared" si="5"/>
        <v>1.016971627561453</v>
      </c>
      <c r="D10" s="177">
        <f t="shared" si="5"/>
        <v>1.8978748924487334</v>
      </c>
      <c r="E10" s="177">
        <f t="shared" si="5"/>
        <v>1.8724091634432682</v>
      </c>
      <c r="F10" s="177">
        <f t="shared" si="5"/>
        <v>14.962426748357913</v>
      </c>
      <c r="G10" s="177">
        <f t="shared" si="5"/>
        <v>0</v>
      </c>
      <c r="H10" s="180">
        <f t="shared" si="3"/>
        <v>3318.185</v>
      </c>
      <c r="J10" s="102"/>
    </row>
    <row r="11" spans="1:10" ht="12.75">
      <c r="A11" s="176" t="s">
        <v>330</v>
      </c>
      <c r="B11" s="177">
        <f aca="true" t="shared" si="6" ref="B11:G11">B60/1000/$H60*100</f>
        <v>68.16789455930915</v>
      </c>
      <c r="C11" s="177">
        <f t="shared" si="6"/>
        <v>4.1462069755255415</v>
      </c>
      <c r="D11" s="177">
        <f t="shared" si="6"/>
        <v>8.491316378083889</v>
      </c>
      <c r="E11" s="177">
        <f t="shared" si="6"/>
        <v>2.0881020750327663</v>
      </c>
      <c r="F11" s="177">
        <f t="shared" si="6"/>
        <v>17.106480012048657</v>
      </c>
      <c r="G11" s="177">
        <f t="shared" si="6"/>
        <v>0</v>
      </c>
      <c r="H11" s="180">
        <f t="shared" si="3"/>
        <v>803.409</v>
      </c>
      <c r="J11" s="102"/>
    </row>
    <row r="12" spans="1:8" ht="12.75">
      <c r="A12" s="176" t="s">
        <v>155</v>
      </c>
      <c r="B12" s="177">
        <f aca="true" t="shared" si="7" ref="B12:G12">B61/1000/$H61*100</f>
        <v>15.99100984603081</v>
      </c>
      <c r="C12" s="177">
        <f t="shared" si="7"/>
        <v>1.697374161974446</v>
      </c>
      <c r="D12" s="177">
        <f t="shared" si="7"/>
        <v>48.67634559302219</v>
      </c>
      <c r="E12" s="177">
        <f t="shared" si="7"/>
        <v>15.762217912743898</v>
      </c>
      <c r="F12" s="177">
        <f t="shared" si="7"/>
        <v>17.87305248622866</v>
      </c>
      <c r="G12" s="177">
        <f t="shared" si="7"/>
        <v>0</v>
      </c>
      <c r="H12" s="180">
        <f t="shared" si="3"/>
        <v>1015.333</v>
      </c>
    </row>
    <row r="13" spans="1:8" ht="13.5" thickBot="1">
      <c r="A13" s="163" t="s">
        <v>153</v>
      </c>
      <c r="B13" s="178">
        <f aca="true" t="shared" si="8" ref="B13:G13">B62/1000/$H62*100</f>
        <v>48.6211086317873</v>
      </c>
      <c r="C13" s="178">
        <f t="shared" si="8"/>
        <v>1.7967023971361664</v>
      </c>
      <c r="D13" s="178">
        <f t="shared" si="8"/>
        <v>21.136340223727803</v>
      </c>
      <c r="E13" s="178">
        <f t="shared" si="8"/>
        <v>19.23802489666248</v>
      </c>
      <c r="F13" s="178">
        <f t="shared" si="8"/>
        <v>9.181449098337586</v>
      </c>
      <c r="G13" s="178">
        <f t="shared" si="8"/>
        <v>0.02637475234866365</v>
      </c>
      <c r="H13" s="178">
        <f t="shared" si="3"/>
        <v>4348.856</v>
      </c>
    </row>
    <row r="14" spans="1:8" ht="13.5" thickTop="1">
      <c r="A14" s="75" t="s">
        <v>118</v>
      </c>
      <c r="B14" s="148">
        <f aca="true" t="shared" si="9" ref="B14:G14">B64/1000/$H64*100</f>
        <v>7.288265363568808</v>
      </c>
      <c r="C14" s="148">
        <f t="shared" si="9"/>
        <v>0.9153962213164591</v>
      </c>
      <c r="D14" s="148">
        <f t="shared" si="9"/>
        <v>30.668588285630644</v>
      </c>
      <c r="E14" s="148">
        <f t="shared" si="9"/>
        <v>54.301123696714484</v>
      </c>
      <c r="F14" s="148">
        <f t="shared" si="9"/>
        <v>4.49591280653951</v>
      </c>
      <c r="G14" s="148">
        <f t="shared" si="9"/>
        <v>2.3307136262300987</v>
      </c>
      <c r="H14" s="179">
        <f>H64</f>
        <v>88.814</v>
      </c>
    </row>
    <row r="15" spans="1:8" ht="12.75">
      <c r="A15" s="75" t="s">
        <v>122</v>
      </c>
      <c r="B15" s="148">
        <f aca="true" t="shared" si="10" ref="B15:G15">B65/1000/$H65*100</f>
        <v>51.661777952283074</v>
      </c>
      <c r="C15" s="148">
        <f t="shared" si="10"/>
        <v>1.3118691826223525</v>
      </c>
      <c r="D15" s="148">
        <f t="shared" si="10"/>
        <v>5.614707716469964</v>
      </c>
      <c r="E15" s="148">
        <f t="shared" si="10"/>
        <v>33.81989514285055</v>
      </c>
      <c r="F15" s="148">
        <f t="shared" si="10"/>
        <v>6.746425849366007</v>
      </c>
      <c r="G15" s="148">
        <f t="shared" si="10"/>
        <v>0.8453241564080652</v>
      </c>
      <c r="H15" s="179">
        <f aca="true" t="shared" si="11" ref="H15:H44">H65</f>
        <v>43.297</v>
      </c>
    </row>
    <row r="16" spans="1:8" ht="12.75">
      <c r="A16" s="75" t="s">
        <v>120</v>
      </c>
      <c r="B16" s="148">
        <f aca="true" t="shared" si="12" ref="B16:G16">B66/1000/$H66*100</f>
        <v>60.99482969749195</v>
      </c>
      <c r="C16" s="148">
        <f t="shared" si="12"/>
        <v>0.13039140097056556</v>
      </c>
      <c r="D16" s="148">
        <f t="shared" si="12"/>
        <v>4.8335525420654</v>
      </c>
      <c r="E16" s="148">
        <f t="shared" si="12"/>
        <v>29.674815184362103</v>
      </c>
      <c r="F16" s="148">
        <f t="shared" si="12"/>
        <v>3.8765930427683797</v>
      </c>
      <c r="G16" s="148">
        <f t="shared" si="12"/>
        <v>0.4898181323416028</v>
      </c>
      <c r="H16" s="179">
        <f t="shared" si="11"/>
        <v>88.196</v>
      </c>
    </row>
    <row r="17" spans="1:8" ht="12.75">
      <c r="A17" s="75" t="s">
        <v>121</v>
      </c>
      <c r="B17" s="148">
        <f aca="true" t="shared" si="13" ref="B17:G17">B67/1000/$H67*100</f>
        <v>50.822435635472004</v>
      </c>
      <c r="C17" s="148">
        <f t="shared" si="13"/>
        <v>2.824887617490805</v>
      </c>
      <c r="D17" s="148">
        <f t="shared" si="13"/>
        <v>17.654270535349408</v>
      </c>
      <c r="E17" s="148">
        <f t="shared" si="13"/>
        <v>0</v>
      </c>
      <c r="F17" s="148">
        <f t="shared" si="13"/>
        <v>28.256538618716796</v>
      </c>
      <c r="G17" s="148">
        <f t="shared" si="13"/>
        <v>0.4418675929709849</v>
      </c>
      <c r="H17" s="179">
        <f t="shared" si="11"/>
        <v>39.152</v>
      </c>
    </row>
    <row r="18" spans="1:8" ht="12.75">
      <c r="A18" s="75" t="s">
        <v>156</v>
      </c>
      <c r="B18" s="148">
        <f aca="true" t="shared" si="14" ref="B18:G18">B68/1000/$H68*100</f>
        <v>47.282761274774224</v>
      </c>
      <c r="C18" s="148">
        <f t="shared" si="14"/>
        <v>1.777371905883986</v>
      </c>
      <c r="D18" s="148">
        <f t="shared" si="14"/>
        <v>13.2674369820796</v>
      </c>
      <c r="E18" s="148">
        <f t="shared" si="14"/>
        <v>22.165337068195942</v>
      </c>
      <c r="F18" s="148">
        <f t="shared" si="14"/>
        <v>14.789614306037924</v>
      </c>
      <c r="G18" s="148">
        <f t="shared" si="14"/>
        <v>0.7174784630283302</v>
      </c>
      <c r="H18" s="179">
        <f t="shared" si="11"/>
        <v>634.026</v>
      </c>
    </row>
    <row r="19" spans="1:8" ht="12.75">
      <c r="A19" s="75" t="s">
        <v>123</v>
      </c>
      <c r="B19" s="148">
        <f aca="true" t="shared" si="15" ref="B19:G19">B69/1000/$H69*100</f>
        <v>93.66694011484823</v>
      </c>
      <c r="C19" s="148">
        <f t="shared" si="15"/>
        <v>0.27891714520098443</v>
      </c>
      <c r="D19" s="148">
        <f t="shared" si="15"/>
        <v>4.8400328137817885</v>
      </c>
      <c r="E19" s="148">
        <f t="shared" si="15"/>
        <v>0</v>
      </c>
      <c r="F19" s="148">
        <f t="shared" si="15"/>
        <v>1.214109926168991</v>
      </c>
      <c r="G19" s="148">
        <f t="shared" si="15"/>
        <v>0</v>
      </c>
      <c r="H19" s="179">
        <f t="shared" si="11"/>
        <v>12.19</v>
      </c>
    </row>
    <row r="20" spans="1:8" ht="12.75">
      <c r="A20" s="75" t="s">
        <v>127</v>
      </c>
      <c r="B20" s="148">
        <f aca="true" t="shared" si="16" ref="B20:G20">B70/1000/$H70*100</f>
        <v>27.17707078580033</v>
      </c>
      <c r="C20" s="148">
        <f t="shared" si="16"/>
        <v>7.02543753985687</v>
      </c>
      <c r="D20" s="148">
        <f t="shared" si="16"/>
        <v>54.78282434634734</v>
      </c>
      <c r="E20" s="148">
        <f t="shared" si="16"/>
        <v>0</v>
      </c>
      <c r="F20" s="148">
        <f t="shared" si="16"/>
        <v>9.767590165096012</v>
      </c>
      <c r="G20" s="148">
        <f t="shared" si="16"/>
        <v>1.2470771628994544</v>
      </c>
      <c r="H20" s="179">
        <f t="shared" si="11"/>
        <v>28.226</v>
      </c>
    </row>
    <row r="21" spans="1:8" ht="12.75">
      <c r="A21" s="75" t="s">
        <v>124</v>
      </c>
      <c r="B21" s="148">
        <f aca="true" t="shared" si="17" ref="B21:G21">B71/1000/$H71*100</f>
        <v>54.61131409852589</v>
      </c>
      <c r="C21" s="148">
        <f t="shared" si="17"/>
        <v>15.186783419427996</v>
      </c>
      <c r="D21" s="148">
        <f t="shared" si="17"/>
        <v>21.692705052286758</v>
      </c>
      <c r="E21" s="148">
        <f t="shared" si="17"/>
        <v>0</v>
      </c>
      <c r="F21" s="148">
        <f t="shared" si="17"/>
        <v>7.23510142371173</v>
      </c>
      <c r="G21" s="148">
        <f t="shared" si="17"/>
        <v>1.2740960060476252</v>
      </c>
      <c r="H21" s="179">
        <f t="shared" si="11"/>
        <v>63.496</v>
      </c>
    </row>
    <row r="22" spans="1:8" ht="12.75">
      <c r="A22" s="75" t="s">
        <v>125</v>
      </c>
      <c r="B22" s="148">
        <f aca="true" t="shared" si="18" ref="B22:G22">B72/1000/$H72*100</f>
        <v>24.14229285563306</v>
      </c>
      <c r="C22" s="148">
        <f t="shared" si="18"/>
        <v>6.1126083280490375</v>
      </c>
      <c r="D22" s="148">
        <f t="shared" si="18"/>
        <v>30.978849608962168</v>
      </c>
      <c r="E22" s="148">
        <f t="shared" si="18"/>
        <v>18.198781969985205</v>
      </c>
      <c r="F22" s="148">
        <f t="shared" si="18"/>
        <v>19.620587613612344</v>
      </c>
      <c r="G22" s="148">
        <f t="shared" si="18"/>
        <v>0.9468796237581907</v>
      </c>
      <c r="H22" s="179">
        <f t="shared" si="11"/>
        <v>302.784</v>
      </c>
    </row>
    <row r="23" spans="1:8" ht="12.75">
      <c r="A23" s="75" t="s">
        <v>126</v>
      </c>
      <c r="B23" s="148">
        <f aca="true" t="shared" si="19" ref="B23:G23">B73/1000/$H73*100</f>
        <v>4.29009659122817</v>
      </c>
      <c r="C23" s="148">
        <f t="shared" si="19"/>
        <v>1.081562026169484</v>
      </c>
      <c r="D23" s="148">
        <f t="shared" si="19"/>
        <v>4.516833267816027</v>
      </c>
      <c r="E23" s="148">
        <f t="shared" si="19"/>
        <v>77.1694417925535</v>
      </c>
      <c r="F23" s="148">
        <f t="shared" si="19"/>
        <v>11.984226708597744</v>
      </c>
      <c r="G23" s="148">
        <f t="shared" si="19"/>
        <v>0.9578396136350874</v>
      </c>
      <c r="H23" s="179">
        <f t="shared" si="11"/>
        <v>569.824</v>
      </c>
    </row>
    <row r="24" spans="1:8" ht="12.75">
      <c r="A24" s="75" t="s">
        <v>129</v>
      </c>
      <c r="B24" s="148">
        <f aca="true" t="shared" si="20" ref="B24:G24">B74/1000/$H74*100</f>
        <v>14.055211439932705</v>
      </c>
      <c r="C24" s="148">
        <f t="shared" si="20"/>
        <v>11.282213045805612</v>
      </c>
      <c r="D24" s="148">
        <f t="shared" si="20"/>
        <v>56.801062934923905</v>
      </c>
      <c r="E24" s="148">
        <f t="shared" si="20"/>
        <v>0</v>
      </c>
      <c r="F24" s="148">
        <f t="shared" si="20"/>
        <v>15.685299890392802</v>
      </c>
      <c r="G24" s="148">
        <f t="shared" si="20"/>
        <v>2.176212688944967</v>
      </c>
      <c r="H24" s="179">
        <f t="shared" si="11"/>
        <v>313.848</v>
      </c>
    </row>
    <row r="25" spans="1:8" ht="12.75">
      <c r="A25" s="75" t="s">
        <v>130</v>
      </c>
      <c r="B25" s="148">
        <f aca="true" t="shared" si="21" ref="B25:G25">B75/1000/$H75*100</f>
        <v>0</v>
      </c>
      <c r="C25" s="148">
        <f t="shared" si="21"/>
        <v>100</v>
      </c>
      <c r="D25" s="148">
        <f t="shared" si="21"/>
        <v>0</v>
      </c>
      <c r="E25" s="148">
        <f t="shared" si="21"/>
        <v>0</v>
      </c>
      <c r="F25" s="148">
        <f t="shared" si="21"/>
        <v>0.04107619634421853</v>
      </c>
      <c r="G25" s="148">
        <f t="shared" si="21"/>
        <v>-0.04107619634421853</v>
      </c>
      <c r="H25" s="179">
        <f t="shared" si="11"/>
        <v>4.869</v>
      </c>
    </row>
    <row r="26" spans="1:8" ht="12.75">
      <c r="A26" s="75" t="s">
        <v>131</v>
      </c>
      <c r="B26" s="148">
        <f aca="true" t="shared" si="22" ref="B26:G26">B76/1000/$H76*100</f>
        <v>0.020959966464053657</v>
      </c>
      <c r="C26" s="148">
        <f t="shared" si="22"/>
        <v>0.35631942988891224</v>
      </c>
      <c r="D26" s="148">
        <f t="shared" si="22"/>
        <v>40.32697547683924</v>
      </c>
      <c r="E26" s="148">
        <f t="shared" si="22"/>
        <v>0</v>
      </c>
      <c r="F26" s="148">
        <f t="shared" si="22"/>
        <v>59.295745126807795</v>
      </c>
      <c r="G26" s="148">
        <f t="shared" si="22"/>
        <v>0</v>
      </c>
      <c r="H26" s="179">
        <f t="shared" si="11"/>
        <v>4.771</v>
      </c>
    </row>
    <row r="27" spans="1:8" ht="12.75">
      <c r="A27" s="75" t="s">
        <v>132</v>
      </c>
      <c r="B27" s="148">
        <f aca="true" t="shared" si="23" ref="B27:G27">B77/1000/$H77*100</f>
        <v>0.08567144998929108</v>
      </c>
      <c r="C27" s="148">
        <f t="shared" si="23"/>
        <v>2.912829299635896</v>
      </c>
      <c r="D27" s="148">
        <f t="shared" si="23"/>
        <v>17.169986435353753</v>
      </c>
      <c r="E27" s="148">
        <f t="shared" si="23"/>
        <v>70.20061397872493</v>
      </c>
      <c r="F27" s="148">
        <f t="shared" si="23"/>
        <v>4.147926036981509</v>
      </c>
      <c r="G27" s="148">
        <f t="shared" si="23"/>
        <v>5.482972799314629</v>
      </c>
      <c r="H27" s="179">
        <f t="shared" si="11"/>
        <v>14.007</v>
      </c>
    </row>
    <row r="28" spans="1:8" ht="12.75">
      <c r="A28" s="75" t="s">
        <v>157</v>
      </c>
      <c r="B28" s="148">
        <f aca="true" t="shared" si="24" ref="B28:G28">B78/1000/$H78*100</f>
        <v>0</v>
      </c>
      <c r="C28" s="148">
        <f t="shared" si="24"/>
        <v>0</v>
      </c>
      <c r="D28" s="148">
        <f t="shared" si="24"/>
        <v>72.73869346733667</v>
      </c>
      <c r="E28" s="148">
        <f t="shared" si="24"/>
        <v>0</v>
      </c>
      <c r="F28" s="148">
        <f t="shared" si="24"/>
        <v>7.4120603015075375</v>
      </c>
      <c r="G28" s="148">
        <f t="shared" si="24"/>
        <v>19.849246231155778</v>
      </c>
      <c r="H28" s="179">
        <f t="shared" si="11"/>
        <v>3.98</v>
      </c>
    </row>
    <row r="29" spans="1:8" ht="12.75">
      <c r="A29" s="75" t="s">
        <v>133</v>
      </c>
      <c r="B29" s="148">
        <f aca="true" t="shared" si="25" ref="B29:G29">B79/1000/$H79*100</f>
        <v>18.453259917407085</v>
      </c>
      <c r="C29" s="148">
        <f t="shared" si="25"/>
        <v>1.3390063821799527</v>
      </c>
      <c r="D29" s="148">
        <f t="shared" si="25"/>
        <v>38.40820923538982</v>
      </c>
      <c r="E29" s="148">
        <f t="shared" si="25"/>
        <v>36.73382555374797</v>
      </c>
      <c r="F29" s="148">
        <f t="shared" si="25"/>
        <v>5.063196095607559</v>
      </c>
      <c r="G29" s="148">
        <f t="shared" si="25"/>
        <v>0.0025028156676260792</v>
      </c>
      <c r="H29" s="179">
        <f t="shared" si="11"/>
        <v>39.955</v>
      </c>
    </row>
    <row r="30" spans="1:8" ht="12.75">
      <c r="A30" s="75" t="s">
        <v>135</v>
      </c>
      <c r="B30" s="148">
        <f aca="true" t="shared" si="26" ref="B30:G30">B80/1000/$H80*100</f>
        <v>0</v>
      </c>
      <c r="C30" s="148">
        <f t="shared" si="26"/>
        <v>100</v>
      </c>
      <c r="D30" s="148">
        <f t="shared" si="26"/>
        <v>0</v>
      </c>
      <c r="E30" s="148">
        <f t="shared" si="26"/>
        <v>0</v>
      </c>
      <c r="F30" s="148">
        <f t="shared" si="26"/>
        <v>0</v>
      </c>
      <c r="G30" s="148">
        <f t="shared" si="26"/>
        <v>0</v>
      </c>
      <c r="H30" s="179">
        <f t="shared" si="11"/>
        <v>2.296</v>
      </c>
    </row>
    <row r="31" spans="1:8" ht="12.75">
      <c r="A31" s="75" t="s">
        <v>136</v>
      </c>
      <c r="B31" s="148">
        <f aca="true" t="shared" si="27" ref="B31:G31">B81/1000/$H81*100</f>
        <v>24.143210115788964</v>
      </c>
      <c r="C31" s="148">
        <f t="shared" si="27"/>
        <v>2.150089627440531</v>
      </c>
      <c r="D31" s="148">
        <f t="shared" si="27"/>
        <v>60.63950390000484</v>
      </c>
      <c r="E31" s="148">
        <f t="shared" si="27"/>
        <v>4.069570272758103</v>
      </c>
      <c r="F31" s="148">
        <f t="shared" si="27"/>
        <v>8.861973741582288</v>
      </c>
      <c r="G31" s="148">
        <f t="shared" si="27"/>
        <v>0.1356523424252701</v>
      </c>
      <c r="H31" s="179">
        <f t="shared" si="11"/>
        <v>103.205</v>
      </c>
    </row>
    <row r="32" spans="1:8" ht="12.75">
      <c r="A32" s="75" t="s">
        <v>119</v>
      </c>
      <c r="B32" s="148">
        <f aca="true" t="shared" si="28" ref="B32:G32">B82/1000/$H82*100</f>
        <v>9.878100704902781</v>
      </c>
      <c r="C32" s="148">
        <f t="shared" si="28"/>
        <v>2.0185135540031225</v>
      </c>
      <c r="D32" s="148">
        <f t="shared" si="28"/>
        <v>17.660416633813256</v>
      </c>
      <c r="E32" s="148">
        <f t="shared" si="28"/>
        <v>0</v>
      </c>
      <c r="F32" s="148">
        <f t="shared" si="28"/>
        <v>66.0195858893287</v>
      </c>
      <c r="G32" s="148">
        <f t="shared" si="28"/>
        <v>4.423383217952155</v>
      </c>
      <c r="H32" s="179">
        <f t="shared" si="11"/>
        <v>63.413</v>
      </c>
    </row>
    <row r="33" spans="1:8" ht="12.75">
      <c r="A33" s="75" t="s">
        <v>137</v>
      </c>
      <c r="B33" s="148">
        <f aca="true" t="shared" si="29" ref="B33:G33">B83/1000/$H83*100</f>
        <v>91.3528880186761</v>
      </c>
      <c r="C33" s="148">
        <f t="shared" si="29"/>
        <v>1.4458920099405073</v>
      </c>
      <c r="D33" s="148">
        <f t="shared" si="29"/>
        <v>3.215603584607274</v>
      </c>
      <c r="E33" s="148">
        <f t="shared" si="29"/>
        <v>0</v>
      </c>
      <c r="F33" s="148">
        <f t="shared" si="29"/>
        <v>3.4076361171774976</v>
      </c>
      <c r="G33" s="148">
        <f t="shared" si="29"/>
        <v>0.5779802695986144</v>
      </c>
      <c r="H33" s="179">
        <f t="shared" si="11"/>
        <v>159.348</v>
      </c>
    </row>
    <row r="34" spans="1:8" ht="12.75">
      <c r="A34" s="75" t="s">
        <v>138</v>
      </c>
      <c r="B34" s="148">
        <f aca="true" t="shared" si="30" ref="B34:G34">B84/1000/$H84*100</f>
        <v>26.250820470473652</v>
      </c>
      <c r="C34" s="148">
        <f t="shared" si="30"/>
        <v>10.311461178513202</v>
      </c>
      <c r="D34" s="148">
        <f t="shared" si="30"/>
        <v>27.78801160304051</v>
      </c>
      <c r="E34" s="148">
        <f t="shared" si="30"/>
        <v>0</v>
      </c>
      <c r="F34" s="148">
        <f t="shared" si="30"/>
        <v>34.93827944694997</v>
      </c>
      <c r="G34" s="148">
        <f t="shared" si="30"/>
        <v>0.7114273010226768</v>
      </c>
      <c r="H34" s="179">
        <f t="shared" si="11"/>
        <v>47.229</v>
      </c>
    </row>
    <row r="35" spans="1:8" ht="12.75">
      <c r="A35" s="75" t="s">
        <v>144</v>
      </c>
      <c r="B35" s="148">
        <f aca="true" t="shared" si="31" ref="B35:G35">B85/1000/$H85*100</f>
        <v>40.69041557894054</v>
      </c>
      <c r="C35" s="148">
        <f t="shared" si="31"/>
        <v>1.7771147828060903</v>
      </c>
      <c r="D35" s="148">
        <f t="shared" si="31"/>
        <v>19.081283543852255</v>
      </c>
      <c r="E35" s="148">
        <f t="shared" si="31"/>
        <v>12.499797318113274</v>
      </c>
      <c r="F35" s="148">
        <f t="shared" si="31"/>
        <v>25.951388776287835</v>
      </c>
      <c r="G35" s="148">
        <f t="shared" si="31"/>
        <v>0</v>
      </c>
      <c r="H35" s="179">
        <f t="shared" si="11"/>
        <v>61.673</v>
      </c>
    </row>
    <row r="36" spans="1:8" ht="12.75">
      <c r="A36" s="75" t="s">
        <v>139</v>
      </c>
      <c r="B36" s="148">
        <f aca="true" t="shared" si="32" ref="B36:G36">B86/1000/$H86*100</f>
        <v>36.45549424981719</v>
      </c>
      <c r="C36" s="148">
        <f t="shared" si="32"/>
        <v>0.1927806953400253</v>
      </c>
      <c r="D36" s="148">
        <f t="shared" si="32"/>
        <v>3.0113674134148773</v>
      </c>
      <c r="E36" s="148">
        <f t="shared" si="32"/>
        <v>37.85813999867048</v>
      </c>
      <c r="F36" s="148">
        <f t="shared" si="32"/>
        <v>22.448979591836736</v>
      </c>
      <c r="G36" s="148">
        <f t="shared" si="32"/>
        <v>0.03323805092069401</v>
      </c>
      <c r="H36" s="179">
        <f t="shared" si="11"/>
        <v>15.043</v>
      </c>
    </row>
    <row r="37" spans="1:8" ht="12.75">
      <c r="A37" s="75" t="s">
        <v>140</v>
      </c>
      <c r="B37" s="148">
        <f>B87/1000/$H87*100</f>
        <v>17.11576846307385</v>
      </c>
      <c r="C37" s="148">
        <f aca="true" t="shared" si="33" ref="B37:G37">C87/1000/$H87*100</f>
        <v>2.530652979754776</v>
      </c>
      <c r="D37" s="148">
        <f t="shared" si="33"/>
        <v>7.264043341887652</v>
      </c>
      <c r="E37" s="148">
        <f t="shared" si="33"/>
        <v>54.654975762760195</v>
      </c>
      <c r="F37" s="148">
        <f t="shared" si="33"/>
        <v>17.664670658682635</v>
      </c>
      <c r="G37" s="148">
        <f t="shared" si="33"/>
        <v>0.7698887938408896</v>
      </c>
      <c r="H37" s="179">
        <f t="shared" si="11"/>
        <v>28.056</v>
      </c>
    </row>
    <row r="38" spans="1:8" ht="12.75">
      <c r="A38" s="75" t="s">
        <v>128</v>
      </c>
      <c r="B38" s="148">
        <f aca="true" t="shared" si="34" ref="B38:G38">B88/1000/$H88*100</f>
        <v>26.305618807311216</v>
      </c>
      <c r="C38" s="148">
        <f t="shared" si="34"/>
        <v>0.5760354483352822</v>
      </c>
      <c r="D38" s="148">
        <f t="shared" si="34"/>
        <v>13.704227952489385</v>
      </c>
      <c r="E38" s="148">
        <f t="shared" si="34"/>
        <v>28.830081851190837</v>
      </c>
      <c r="F38" s="148">
        <f t="shared" si="34"/>
        <v>30.06831189611668</v>
      </c>
      <c r="G38" s="148">
        <f t="shared" si="34"/>
        <v>0.515724044556588</v>
      </c>
      <c r="H38" s="179">
        <f t="shared" si="11"/>
        <v>81.245</v>
      </c>
    </row>
    <row r="39" spans="1:8" ht="12.75">
      <c r="A39" s="75" t="s">
        <v>142</v>
      </c>
      <c r="B39" s="148">
        <f aca="true" t="shared" si="35" ref="B39:G39">B89/1000/$H89*100</f>
        <v>0.4386996217643384</v>
      </c>
      <c r="C39" s="148">
        <f t="shared" si="35"/>
        <v>0.7248956996687919</v>
      </c>
      <c r="D39" s="148">
        <f t="shared" si="35"/>
        <v>0.9963116984326399</v>
      </c>
      <c r="E39" s="148">
        <f t="shared" si="35"/>
        <v>44.9912327257825</v>
      </c>
      <c r="F39" s="148">
        <f t="shared" si="35"/>
        <v>52.51496483012987</v>
      </c>
      <c r="G39" s="148">
        <f t="shared" si="35"/>
        <v>0.3338954242218624</v>
      </c>
      <c r="H39" s="179">
        <f t="shared" si="11"/>
        <v>148.849</v>
      </c>
    </row>
    <row r="40" spans="1:8" ht="12.75">
      <c r="A40" s="75" t="s">
        <v>143</v>
      </c>
      <c r="B40" s="148">
        <f aca="true" t="shared" si="36" ref="B40:G40">B90/1000/$H90*100</f>
        <v>34.50516494501833</v>
      </c>
      <c r="C40" s="148">
        <f t="shared" si="36"/>
        <v>1.1844536669594985</v>
      </c>
      <c r="D40" s="148">
        <f t="shared" si="36"/>
        <v>41.93273959185323</v>
      </c>
      <c r="E40" s="148">
        <f t="shared" si="36"/>
        <v>15.910857996829339</v>
      </c>
      <c r="F40" s="148">
        <f t="shared" si="36"/>
        <v>5.142982642149587</v>
      </c>
      <c r="G40" s="148">
        <f t="shared" si="36"/>
        <v>1.3238011571900274</v>
      </c>
      <c r="H40" s="179">
        <f t="shared" si="11"/>
        <v>396.132</v>
      </c>
    </row>
    <row r="41" spans="1:8" ht="12.75">
      <c r="A41" s="75" t="s">
        <v>145</v>
      </c>
      <c r="B41" s="148">
        <f aca="true" t="shared" si="37" ref="B41:G41">B91/1000/$H91*100</f>
        <v>27.31966297413838</v>
      </c>
      <c r="C41" s="148">
        <f t="shared" si="37"/>
        <v>3.406801073304169</v>
      </c>
      <c r="D41" s="148">
        <f t="shared" si="37"/>
        <v>50.17958007496425</v>
      </c>
      <c r="E41" s="148">
        <f t="shared" si="37"/>
        <v>0</v>
      </c>
      <c r="F41" s="148">
        <f t="shared" si="37"/>
        <v>19.031833700498023</v>
      </c>
      <c r="G41" s="148">
        <f t="shared" si="37"/>
        <v>0.06212217709518788</v>
      </c>
      <c r="H41" s="179">
        <f t="shared" si="11"/>
        <v>191.558</v>
      </c>
    </row>
    <row r="42" spans="1:8" ht="12.75">
      <c r="A42" s="75" t="s">
        <v>134</v>
      </c>
      <c r="B42" s="148">
        <f aca="true" t="shared" si="38" ref="B42:G42">B92/1000/$H92*100</f>
        <v>0</v>
      </c>
      <c r="C42" s="148">
        <f t="shared" si="38"/>
        <v>0.04028197381671702</v>
      </c>
      <c r="D42" s="148">
        <f t="shared" si="38"/>
        <v>0</v>
      </c>
      <c r="E42" s="148">
        <f t="shared" si="38"/>
        <v>0</v>
      </c>
      <c r="F42" s="148">
        <f t="shared" si="38"/>
        <v>99.95971802618328</v>
      </c>
      <c r="G42" s="148">
        <f t="shared" si="38"/>
        <v>0</v>
      </c>
      <c r="H42" s="179">
        <f t="shared" si="11"/>
        <v>9.93</v>
      </c>
    </row>
    <row r="43" spans="1:8" ht="12" customHeight="1">
      <c r="A43" s="75" t="s">
        <v>141</v>
      </c>
      <c r="B43" s="148">
        <f aca="true" t="shared" si="39" ref="B43:G43">B93/1000/$H93*100</f>
        <v>0.03637130740301591</v>
      </c>
      <c r="C43" s="148">
        <f t="shared" si="39"/>
        <v>0.01964050599762859</v>
      </c>
      <c r="D43" s="148">
        <f t="shared" si="39"/>
        <v>0.5993991460017022</v>
      </c>
      <c r="E43" s="148">
        <f t="shared" si="39"/>
        <v>0</v>
      </c>
      <c r="F43" s="148">
        <f t="shared" si="39"/>
        <v>98.396025343527</v>
      </c>
      <c r="G43" s="148">
        <f t="shared" si="39"/>
        <v>0.9485636970706548</v>
      </c>
      <c r="H43" s="179">
        <f t="shared" si="11"/>
        <v>137.471</v>
      </c>
    </row>
    <row r="44" spans="1:8" ht="13.5" thickBot="1">
      <c r="A44" s="82" t="s">
        <v>165</v>
      </c>
      <c r="B44" s="162">
        <f aca="true" t="shared" si="40" ref="B44:G44">B94/1000/$H94*100</f>
        <v>0</v>
      </c>
      <c r="C44" s="162">
        <f t="shared" si="40"/>
        <v>0.27383949472196456</v>
      </c>
      <c r="D44" s="162">
        <f t="shared" si="40"/>
        <v>1.1041915109756635</v>
      </c>
      <c r="E44" s="162">
        <f t="shared" si="40"/>
        <v>41.11273059199387</v>
      </c>
      <c r="F44" s="162">
        <f t="shared" si="40"/>
        <v>55.02112686424333</v>
      </c>
      <c r="G44" s="162">
        <f t="shared" si="40"/>
        <v>2.488111538065162</v>
      </c>
      <c r="H44" s="181">
        <f t="shared" si="11"/>
        <v>67.923</v>
      </c>
    </row>
    <row r="45" spans="1:8" s="89" customFormat="1" ht="12.75">
      <c r="A45" s="78"/>
      <c r="B45" s="78"/>
      <c r="C45" s="78"/>
      <c r="D45" s="78"/>
      <c r="E45" s="78"/>
      <c r="F45" s="78"/>
      <c r="G45" s="78"/>
      <c r="H45" s="78"/>
    </row>
    <row r="46" ht="5.25" customHeight="1"/>
    <row r="47" spans="1:9" ht="12.75" customHeight="1">
      <c r="A47" s="88" t="s">
        <v>324</v>
      </c>
      <c r="B47" s="89"/>
      <c r="C47" s="89"/>
      <c r="D47" s="89"/>
      <c r="E47" s="89"/>
      <c r="F47" s="89"/>
      <c r="G47" s="89"/>
      <c r="H47" s="89"/>
      <c r="I47" s="79"/>
    </row>
    <row r="48" ht="39.75" customHeight="1" thickBot="1">
      <c r="I48" s="79"/>
    </row>
    <row r="49" spans="1:9" ht="12.75">
      <c r="A49" s="187"/>
      <c r="B49" s="189" t="s">
        <v>158</v>
      </c>
      <c r="C49" s="189" t="s">
        <v>159</v>
      </c>
      <c r="D49" s="189" t="s">
        <v>160</v>
      </c>
      <c r="E49" s="189" t="s">
        <v>161</v>
      </c>
      <c r="F49" s="189" t="s">
        <v>162</v>
      </c>
      <c r="G49" s="191" t="s">
        <v>163</v>
      </c>
      <c r="H49" s="191" t="s">
        <v>164</v>
      </c>
      <c r="I49" s="79"/>
    </row>
    <row r="50" spans="1:9" ht="13.5" thickBot="1">
      <c r="A50" s="188"/>
      <c r="B50" s="190"/>
      <c r="C50" s="190"/>
      <c r="D50" s="190"/>
      <c r="E50" s="190"/>
      <c r="F50" s="190"/>
      <c r="G50" s="192"/>
      <c r="H50" s="192"/>
      <c r="I50" s="79"/>
    </row>
    <row r="51" spans="1:9" ht="13.5" thickTop="1">
      <c r="A51" s="75"/>
      <c r="B51" s="76"/>
      <c r="C51" s="76"/>
      <c r="D51" s="76"/>
      <c r="E51" s="76"/>
      <c r="F51" s="76"/>
      <c r="G51" s="76"/>
      <c r="H51" s="80"/>
      <c r="I51" s="79"/>
    </row>
    <row r="52" spans="1:9" ht="12.75">
      <c r="A52" s="75" t="s">
        <v>150</v>
      </c>
      <c r="B52" s="86">
        <f aca="true" t="shared" si="41" ref="B52:G52">SUM(B64:B94)</f>
        <v>1040750</v>
      </c>
      <c r="C52" s="86">
        <f t="shared" si="41"/>
        <v>119226</v>
      </c>
      <c r="D52" s="86">
        <f t="shared" si="41"/>
        <v>857878</v>
      </c>
      <c r="E52" s="86">
        <f t="shared" si="41"/>
        <v>963202</v>
      </c>
      <c r="F52" s="86">
        <f t="shared" si="41"/>
        <v>744591</v>
      </c>
      <c r="G52" s="86">
        <f t="shared" si="41"/>
        <v>39159</v>
      </c>
      <c r="H52" s="86">
        <f>SUM(B52:G52)/1000</f>
        <v>3764.806</v>
      </c>
      <c r="I52" s="79"/>
    </row>
    <row r="53" spans="1:9" ht="12.75">
      <c r="A53" s="75" t="s">
        <v>151</v>
      </c>
      <c r="B53" s="86">
        <f aca="true" t="shared" si="42" ref="B53:G53">SUM(B64:B90)</f>
        <v>988367</v>
      </c>
      <c r="C53" s="86">
        <f t="shared" si="42"/>
        <v>112483</v>
      </c>
      <c r="D53" s="86">
        <f t="shared" si="42"/>
        <v>760181</v>
      </c>
      <c r="E53" s="86">
        <f t="shared" si="42"/>
        <v>935277</v>
      </c>
      <c r="F53" s="86">
        <f t="shared" si="42"/>
        <v>525570</v>
      </c>
      <c r="G53" s="86">
        <f t="shared" si="42"/>
        <v>36046</v>
      </c>
      <c r="H53" s="86">
        <f>SUM(B53:G53)/1000</f>
        <v>3357.924</v>
      </c>
      <c r="I53" s="79"/>
    </row>
    <row r="54" spans="1:9" ht="13.5" thickBot="1">
      <c r="A54" s="77"/>
      <c r="B54" s="170"/>
      <c r="C54" s="170"/>
      <c r="D54" s="170"/>
      <c r="E54" s="170"/>
      <c r="F54" s="170"/>
      <c r="G54" s="170"/>
      <c r="H54" s="170"/>
      <c r="I54" s="101"/>
    </row>
    <row r="55" spans="1:9" ht="13.5" thickTop="1">
      <c r="A55" s="75"/>
      <c r="B55" s="86"/>
      <c r="C55" s="86"/>
      <c r="D55" s="86"/>
      <c r="E55" s="86"/>
      <c r="F55" s="86"/>
      <c r="G55" s="86"/>
      <c r="H55" s="86"/>
      <c r="I55" s="101"/>
    </row>
    <row r="56" spans="1:9" ht="12.75">
      <c r="A56" s="176" t="s">
        <v>152</v>
      </c>
      <c r="B56" s="175">
        <f>'Data IEA_2009'!$V6</f>
        <v>8091216</v>
      </c>
      <c r="C56" s="175">
        <f>'Data IEA_2009'!$V7</f>
        <v>1114455</v>
      </c>
      <c r="D56" s="175">
        <f>'Data IEA_2009'!$V8</f>
        <v>4263646</v>
      </c>
      <c r="E56" s="175">
        <f>'Data IEA_2009'!$V9</f>
        <v>2719058</v>
      </c>
      <c r="F56" s="175">
        <f>'Data IEA_2009'!$V10</f>
        <v>3661138</v>
      </c>
      <c r="G56" s="175">
        <f>'Data IEA_2009'!$V11</f>
        <v>5358</v>
      </c>
      <c r="H56" s="175">
        <f>'Data IEA_2009'!$V12/1000</f>
        <v>19854.871</v>
      </c>
      <c r="I56" s="101"/>
    </row>
    <row r="57" spans="1:9" ht="12.75">
      <c r="A57" s="176" t="s">
        <v>328</v>
      </c>
      <c r="B57" s="175">
        <f>'Data IEA_2009'!$V38</f>
        <v>267037</v>
      </c>
      <c r="C57" s="175">
        <f>'Data IEA_2009'!$V39</f>
        <v>67986</v>
      </c>
      <c r="D57" s="175">
        <f>'Data IEA_2009'!$V40</f>
        <v>170069</v>
      </c>
      <c r="E57" s="175">
        <f>'Data IEA_2009'!$V41</f>
        <v>11317</v>
      </c>
      <c r="F57" s="175">
        <f>'Data IEA_2009'!$V42</f>
        <v>101629</v>
      </c>
      <c r="G57" s="175">
        <f>'Data IEA_2009'!$V43</f>
        <v>28</v>
      </c>
      <c r="H57" s="175">
        <f>'Data IEA_2009'!$V44/1000</f>
        <v>618.066</v>
      </c>
      <c r="I57" s="101"/>
    </row>
    <row r="58" spans="1:9" ht="12.75">
      <c r="A58" s="176" t="s">
        <v>329</v>
      </c>
      <c r="B58" s="175">
        <f>'Data IEA_2009'!$V46</f>
        <v>37402</v>
      </c>
      <c r="C58" s="175">
        <f>'Data IEA_2009'!$V47</f>
        <v>249053</v>
      </c>
      <c r="D58" s="175">
        <f>'Data IEA_2009'!$V48</f>
        <v>404277</v>
      </c>
      <c r="E58" s="175">
        <f>'Data IEA_2009'!$V49</f>
        <v>0</v>
      </c>
      <c r="F58" s="175">
        <f>'Data IEA_2009'!$V50</f>
        <v>22830</v>
      </c>
      <c r="G58" s="175">
        <f>'Data IEA_2009'!$V51</f>
        <v>0</v>
      </c>
      <c r="H58" s="175">
        <f>'Data IEA_2009'!$V52/1000</f>
        <v>713.562</v>
      </c>
      <c r="I58" s="101"/>
    </row>
    <row r="59" spans="1:9" ht="12.75">
      <c r="A59" s="176" t="s">
        <v>154</v>
      </c>
      <c r="B59" s="175">
        <f>'Data IEA_2009'!$V14</f>
        <v>2662854</v>
      </c>
      <c r="C59" s="175">
        <f>'Data IEA_2009'!$V15</f>
        <v>33745</v>
      </c>
      <c r="D59" s="175">
        <f>'Data IEA_2009'!$V16</f>
        <v>62975</v>
      </c>
      <c r="E59" s="175">
        <f>'Data IEA_2009'!$V17</f>
        <v>62130</v>
      </c>
      <c r="F59" s="175">
        <f>'Data IEA_2009'!$V18</f>
        <v>496481</v>
      </c>
      <c r="G59" s="175">
        <f>'Data IEA_2009'!$V19</f>
        <v>0</v>
      </c>
      <c r="H59" s="175">
        <f>'Data IEA_2009'!$V20/1000</f>
        <v>3318.185</v>
      </c>
      <c r="I59" s="101"/>
    </row>
    <row r="60" spans="1:10" ht="12.75">
      <c r="A60" s="176" t="s">
        <v>330</v>
      </c>
      <c r="B60" s="175">
        <f>'Data IEA_2009'!$V22</f>
        <v>547667</v>
      </c>
      <c r="C60" s="175">
        <f>'Data IEA_2009'!$V23</f>
        <v>33311</v>
      </c>
      <c r="D60" s="175">
        <f>'Data IEA_2009'!$V24</f>
        <v>68220</v>
      </c>
      <c r="E60" s="175">
        <f>'Data IEA_2009'!$V25</f>
        <v>16776</v>
      </c>
      <c r="F60" s="175">
        <f>'Data IEA_2009'!$V26</f>
        <v>137435</v>
      </c>
      <c r="G60" s="175">
        <f>'Data IEA_2009'!$V27</f>
        <v>0</v>
      </c>
      <c r="H60" s="175">
        <f>'Data IEA_2009'!$V28/1000</f>
        <v>803.409</v>
      </c>
      <c r="I60" s="101"/>
      <c r="J60" s="90"/>
    </row>
    <row r="61" spans="1:16" ht="12.75">
      <c r="A61" s="176" t="s">
        <v>155</v>
      </c>
      <c r="B61" s="175">
        <f>'Data IEA_2009'!$V30</f>
        <v>162362</v>
      </c>
      <c r="C61" s="175">
        <f>'Data IEA_2009'!$V31</f>
        <v>17234</v>
      </c>
      <c r="D61" s="175">
        <f>'Data IEA_2009'!$V32</f>
        <v>494227</v>
      </c>
      <c r="E61" s="175">
        <f>'Data IEA_2009'!$V33</f>
        <v>160039</v>
      </c>
      <c r="F61" s="175">
        <f>'Data IEA_2009'!$V34</f>
        <v>181471</v>
      </c>
      <c r="G61" s="175">
        <f>'Data IEA_2009'!$V35</f>
        <v>0</v>
      </c>
      <c r="H61" s="175">
        <f>'Data IEA_2009'!$V36/1000</f>
        <v>1015.333</v>
      </c>
      <c r="I61" s="79"/>
      <c r="J61" s="91"/>
      <c r="K61" s="91"/>
      <c r="L61" s="91"/>
      <c r="M61" s="91"/>
      <c r="N61" s="91"/>
      <c r="O61" s="91"/>
      <c r="P61" s="91"/>
    </row>
    <row r="62" spans="1:10" ht="13.5" thickBot="1">
      <c r="A62" s="176" t="s">
        <v>153</v>
      </c>
      <c r="B62" s="175">
        <f>'Data IEA_2009'!$V54</f>
        <v>2114462</v>
      </c>
      <c r="C62" s="175">
        <f>'Data IEA_2009'!$V55</f>
        <v>78136</v>
      </c>
      <c r="D62" s="175">
        <f>'Data IEA_2009'!$V56</f>
        <v>919189</v>
      </c>
      <c r="E62" s="175">
        <f>'Data IEA_2009'!$V57</f>
        <v>836634</v>
      </c>
      <c r="F62" s="175">
        <f>'Data IEA_2009'!$V58</f>
        <v>399288</v>
      </c>
      <c r="G62" s="175">
        <f>'Data IEA_2009'!$V59</f>
        <v>1147</v>
      </c>
      <c r="H62" s="175">
        <f>'Data IEA_2009'!$V60/1000</f>
        <v>4348.856</v>
      </c>
      <c r="I62" s="79"/>
      <c r="J62" s="92"/>
    </row>
    <row r="63" spans="1:10" ht="13.5" thickTop="1">
      <c r="A63" s="81"/>
      <c r="B63" s="172"/>
      <c r="C63" s="171"/>
      <c r="D63" s="171"/>
      <c r="E63" s="173"/>
      <c r="F63" s="171"/>
      <c r="G63" s="171"/>
      <c r="H63" s="171"/>
      <c r="I63" s="79"/>
      <c r="J63" s="92"/>
    </row>
    <row r="64" spans="1:10" ht="12.75">
      <c r="A64" s="75" t="s">
        <v>118</v>
      </c>
      <c r="B64" s="174">
        <f>'Coal and lignite'!S5</f>
        <v>6473</v>
      </c>
      <c r="C64" s="86">
        <f>Oil!S5</f>
        <v>813</v>
      </c>
      <c r="D64" s="86">
        <f>'Natural gas'!S5</f>
        <v>27238</v>
      </c>
      <c r="E64" s="175">
        <f>Nuclear!S5</f>
        <v>48227</v>
      </c>
      <c r="F64" s="86">
        <f>Renewables!S5</f>
        <v>3993</v>
      </c>
      <c r="G64" s="86">
        <f>'Other fuels'!S5+Pumping!S5</f>
        <v>2070</v>
      </c>
      <c r="H64" s="86">
        <f>SUM(B64:G64)/1000</f>
        <v>88.814</v>
      </c>
      <c r="I64" s="79"/>
      <c r="J64" s="92"/>
    </row>
    <row r="65" spans="1:10" ht="12.75">
      <c r="A65" s="75" t="s">
        <v>122</v>
      </c>
      <c r="B65" s="174">
        <f>'Coal and lignite'!S6</f>
        <v>22368</v>
      </c>
      <c r="C65" s="86">
        <f>Oil!S6</f>
        <v>568</v>
      </c>
      <c r="D65" s="86">
        <f>'Natural gas'!S6</f>
        <v>2431</v>
      </c>
      <c r="E65" s="175">
        <f>Nuclear!S6</f>
        <v>14643</v>
      </c>
      <c r="F65" s="86">
        <f>Renewables!S6</f>
        <v>2921</v>
      </c>
      <c r="G65" s="86">
        <f>'Other fuels'!S6+Pumping!S6</f>
        <v>366</v>
      </c>
      <c r="H65" s="86">
        <f aca="true" t="shared" si="43" ref="H65:H94">SUM(B65:G65)/1000</f>
        <v>43.297</v>
      </c>
      <c r="I65" s="79"/>
      <c r="J65" s="92"/>
    </row>
    <row r="66" spans="1:10" ht="12.75">
      <c r="A66" s="75" t="s">
        <v>120</v>
      </c>
      <c r="B66" s="174">
        <f>'Coal and lignite'!S7</f>
        <v>53795</v>
      </c>
      <c r="C66" s="86">
        <f>Oil!S7</f>
        <v>115</v>
      </c>
      <c r="D66" s="86">
        <f>'Natural gas'!S7</f>
        <v>4263</v>
      </c>
      <c r="E66" s="175">
        <f>Nuclear!S7</f>
        <v>26172</v>
      </c>
      <c r="F66" s="86">
        <f>Renewables!S7</f>
        <v>3419</v>
      </c>
      <c r="G66" s="86">
        <f>'Other fuels'!S7+Pumping!S7</f>
        <v>432</v>
      </c>
      <c r="H66" s="86">
        <f t="shared" si="43"/>
        <v>88.196</v>
      </c>
      <c r="I66" s="79"/>
      <c r="J66" s="92"/>
    </row>
    <row r="67" spans="1:10" ht="12.75">
      <c r="A67" s="75" t="s">
        <v>121</v>
      </c>
      <c r="B67" s="174">
        <f>'Coal and lignite'!S8</f>
        <v>19898</v>
      </c>
      <c r="C67" s="86">
        <f>Oil!S8</f>
        <v>1106</v>
      </c>
      <c r="D67" s="86">
        <f>'Natural gas'!S8</f>
        <v>6912</v>
      </c>
      <c r="E67" s="175">
        <f>Nuclear!S8</f>
        <v>0</v>
      </c>
      <c r="F67" s="86">
        <f>Renewables!S8</f>
        <v>11063</v>
      </c>
      <c r="G67" s="86">
        <f>'Other fuels'!S8+Pumping!S8</f>
        <v>173</v>
      </c>
      <c r="H67" s="86">
        <f t="shared" si="43"/>
        <v>39.152</v>
      </c>
      <c r="I67" s="79"/>
      <c r="J67" s="92"/>
    </row>
    <row r="68" spans="1:10" ht="12.75">
      <c r="A68" s="75" t="s">
        <v>156</v>
      </c>
      <c r="B68" s="174">
        <f>'Coal and lignite'!S9</f>
        <v>299785</v>
      </c>
      <c r="C68" s="86">
        <f>Oil!S9</f>
        <v>11269</v>
      </c>
      <c r="D68" s="86">
        <f>'Natural gas'!S9</f>
        <v>84119</v>
      </c>
      <c r="E68" s="175">
        <f>Nuclear!S9</f>
        <v>140534</v>
      </c>
      <c r="F68" s="86">
        <f>Renewables!S9</f>
        <v>93770</v>
      </c>
      <c r="G68" s="86">
        <f>'Other fuels'!S9+Pumping!S9</f>
        <v>4549</v>
      </c>
      <c r="H68" s="86">
        <f t="shared" si="43"/>
        <v>634.026</v>
      </c>
      <c r="I68" s="79"/>
      <c r="J68" s="92"/>
    </row>
    <row r="69" spans="1:10" ht="12.75">
      <c r="A69" s="75" t="s">
        <v>123</v>
      </c>
      <c r="B69" s="174">
        <f>'Coal and lignite'!S10</f>
        <v>11418</v>
      </c>
      <c r="C69" s="86">
        <f>Oil!S10</f>
        <v>34</v>
      </c>
      <c r="D69" s="86">
        <f>'Natural gas'!S10</f>
        <v>590</v>
      </c>
      <c r="E69" s="175">
        <f>Nuclear!S10</f>
        <v>0</v>
      </c>
      <c r="F69" s="86">
        <f>Renewables!S10</f>
        <v>148</v>
      </c>
      <c r="G69" s="86">
        <f>'Other fuels'!S10+Pumping!S10</f>
        <v>0</v>
      </c>
      <c r="H69" s="86">
        <f t="shared" si="43"/>
        <v>12.19</v>
      </c>
      <c r="I69" s="79"/>
      <c r="J69" s="92"/>
    </row>
    <row r="70" spans="1:10" ht="12.75">
      <c r="A70" s="75" t="s">
        <v>127</v>
      </c>
      <c r="B70" s="174">
        <f>'Coal and lignite'!S11</f>
        <v>7671</v>
      </c>
      <c r="C70" s="86">
        <f>Oil!S11</f>
        <v>1983</v>
      </c>
      <c r="D70" s="86">
        <f>'Natural gas'!S11</f>
        <v>15463</v>
      </c>
      <c r="E70" s="175">
        <f>Nuclear!S11</f>
        <v>0</v>
      </c>
      <c r="F70" s="86">
        <f>Renewables!S11</f>
        <v>2757</v>
      </c>
      <c r="G70" s="86">
        <f>'Other fuels'!S11+Pumping!S11</f>
        <v>352</v>
      </c>
      <c r="H70" s="86">
        <f t="shared" si="43"/>
        <v>28.226</v>
      </c>
      <c r="I70" s="79"/>
      <c r="J70" s="92"/>
    </row>
    <row r="71" spans="1:10" ht="12.75">
      <c r="A71" s="75" t="s">
        <v>124</v>
      </c>
      <c r="B71" s="174">
        <f>'Coal and lignite'!S12</f>
        <v>34676</v>
      </c>
      <c r="C71" s="86">
        <f>Oil!S12</f>
        <v>9643</v>
      </c>
      <c r="D71" s="86">
        <f>'Natural gas'!S12</f>
        <v>13774</v>
      </c>
      <c r="E71" s="175">
        <f>Nuclear!S12</f>
        <v>0</v>
      </c>
      <c r="F71" s="86">
        <f>Renewables!S12</f>
        <v>4594</v>
      </c>
      <c r="G71" s="86">
        <f>'Other fuels'!S12+Pumping!S12</f>
        <v>809</v>
      </c>
      <c r="H71" s="86">
        <f t="shared" si="43"/>
        <v>63.496</v>
      </c>
      <c r="I71" s="79"/>
      <c r="J71" s="92"/>
    </row>
    <row r="72" spans="1:10" ht="12.75">
      <c r="A72" s="75" t="s">
        <v>125</v>
      </c>
      <c r="B72" s="174">
        <f>'Coal and lignite'!S13</f>
        <v>73099</v>
      </c>
      <c r="C72" s="86">
        <f>Oil!S13</f>
        <v>18508</v>
      </c>
      <c r="D72" s="86">
        <f>'Natural gas'!S13</f>
        <v>93799</v>
      </c>
      <c r="E72" s="175">
        <f>Nuclear!S13</f>
        <v>55103</v>
      </c>
      <c r="F72" s="86">
        <f>Renewables!S13</f>
        <v>59408</v>
      </c>
      <c r="G72" s="86">
        <f>'Other fuels'!S13+Pumping!S13</f>
        <v>2867</v>
      </c>
      <c r="H72" s="86">
        <f t="shared" si="43"/>
        <v>302.784</v>
      </c>
      <c r="I72" s="79"/>
      <c r="J72" s="92"/>
    </row>
    <row r="73" spans="1:10" ht="12.75">
      <c r="A73" s="75" t="s">
        <v>126</v>
      </c>
      <c r="B73" s="174">
        <f>'Coal and lignite'!S14</f>
        <v>24446</v>
      </c>
      <c r="C73" s="86">
        <f>Oil!S14</f>
        <v>6163</v>
      </c>
      <c r="D73" s="86">
        <f>'Natural gas'!S14</f>
        <v>25738</v>
      </c>
      <c r="E73" s="175">
        <f>Nuclear!S14</f>
        <v>439730</v>
      </c>
      <c r="F73" s="86">
        <f>Renewables!S14</f>
        <v>68289</v>
      </c>
      <c r="G73" s="86">
        <f>'Other fuels'!S14+Pumping!S14</f>
        <v>5458</v>
      </c>
      <c r="H73" s="86">
        <f t="shared" si="43"/>
        <v>569.824</v>
      </c>
      <c r="I73" s="79"/>
      <c r="J73" s="92"/>
    </row>
    <row r="74" spans="1:10" ht="12.75">
      <c r="A74" s="75" t="s">
        <v>129</v>
      </c>
      <c r="B74" s="174">
        <f>'Coal and lignite'!S15</f>
        <v>44112</v>
      </c>
      <c r="C74" s="86">
        <f>Oil!S15</f>
        <v>35409</v>
      </c>
      <c r="D74" s="86">
        <f>'Natural gas'!S15</f>
        <v>178269</v>
      </c>
      <c r="E74" s="175">
        <f>Nuclear!S15</f>
        <v>0</v>
      </c>
      <c r="F74" s="86">
        <f>Renewables!S15</f>
        <v>49228</v>
      </c>
      <c r="G74" s="86">
        <f>'Other fuels'!S15+Pumping!S15</f>
        <v>6830</v>
      </c>
      <c r="H74" s="86">
        <f t="shared" si="43"/>
        <v>313.848</v>
      </c>
      <c r="I74" s="79"/>
      <c r="J74" s="92"/>
    </row>
    <row r="75" spans="1:10" ht="12.75">
      <c r="A75" s="75" t="s">
        <v>130</v>
      </c>
      <c r="B75" s="174">
        <f>'Coal and lignite'!S16</f>
        <v>0</v>
      </c>
      <c r="C75" s="86">
        <f>Oil!S16</f>
        <v>4869</v>
      </c>
      <c r="D75" s="86">
        <f>'Natural gas'!S16</f>
        <v>0</v>
      </c>
      <c r="E75" s="175">
        <f>Nuclear!S16</f>
        <v>0</v>
      </c>
      <c r="F75" s="86">
        <f>Renewables!S16</f>
        <v>2</v>
      </c>
      <c r="G75" s="86">
        <f>'Other fuels'!S16+Pumping!S16</f>
        <v>-2</v>
      </c>
      <c r="H75" s="86">
        <f t="shared" si="43"/>
        <v>4.869</v>
      </c>
      <c r="I75" s="79"/>
      <c r="J75" s="92"/>
    </row>
    <row r="76" spans="1:10" ht="12.75">
      <c r="A76" s="75" t="s">
        <v>131</v>
      </c>
      <c r="B76" s="174">
        <f>'Coal and lignite'!S17</f>
        <v>1</v>
      </c>
      <c r="C76" s="86">
        <f>Oil!S17</f>
        <v>17</v>
      </c>
      <c r="D76" s="86">
        <f>'Natural gas'!S17</f>
        <v>1924</v>
      </c>
      <c r="E76" s="175">
        <f>Nuclear!S17</f>
        <v>0</v>
      </c>
      <c r="F76" s="86">
        <f>Renewables!S17</f>
        <v>2829</v>
      </c>
      <c r="G76" s="86">
        <f>'Other fuels'!S17+Pumping!S17</f>
        <v>0</v>
      </c>
      <c r="H76" s="86">
        <f t="shared" si="43"/>
        <v>4.771</v>
      </c>
      <c r="I76" s="79"/>
      <c r="J76" s="92"/>
    </row>
    <row r="77" spans="1:10" ht="12.75">
      <c r="A77" s="75" t="s">
        <v>132</v>
      </c>
      <c r="B77" s="174">
        <f>'Coal and lignite'!S18</f>
        <v>12</v>
      </c>
      <c r="C77" s="86">
        <f>Oil!S18</f>
        <v>408</v>
      </c>
      <c r="D77" s="86">
        <f>'Natural gas'!S18</f>
        <v>2405</v>
      </c>
      <c r="E77" s="175">
        <f>Nuclear!S18</f>
        <v>9833</v>
      </c>
      <c r="F77" s="86">
        <f>Renewables!S18</f>
        <v>581</v>
      </c>
      <c r="G77" s="86">
        <f>'Other fuels'!S18+Pumping!S18</f>
        <v>768</v>
      </c>
      <c r="H77" s="86">
        <f t="shared" si="43"/>
        <v>14.007</v>
      </c>
      <c r="I77" s="79"/>
      <c r="J77" s="92"/>
    </row>
    <row r="78" spans="1:10" ht="12.75">
      <c r="A78" s="75" t="s">
        <v>157</v>
      </c>
      <c r="B78" s="174">
        <f>'Coal and lignite'!S19</f>
        <v>0</v>
      </c>
      <c r="C78" s="86">
        <f>Oil!S19</f>
        <v>0</v>
      </c>
      <c r="D78" s="86">
        <f>'Natural gas'!S19</f>
        <v>2895</v>
      </c>
      <c r="E78" s="175">
        <f>Nuclear!S19</f>
        <v>0</v>
      </c>
      <c r="F78" s="86">
        <f>Renewables!S19</f>
        <v>295</v>
      </c>
      <c r="G78" s="86">
        <f>'Other fuels'!S19+Pumping!S19</f>
        <v>790</v>
      </c>
      <c r="H78" s="86">
        <f t="shared" si="43"/>
        <v>3.98</v>
      </c>
      <c r="I78" s="79"/>
      <c r="J78" s="92"/>
    </row>
    <row r="79" spans="1:10" ht="12.75">
      <c r="A79" s="75" t="s">
        <v>133</v>
      </c>
      <c r="B79" s="174">
        <f>'Coal and lignite'!S20</f>
        <v>7373</v>
      </c>
      <c r="C79" s="86">
        <f>Oil!S20</f>
        <v>535</v>
      </c>
      <c r="D79" s="86">
        <f>'Natural gas'!S20</f>
        <v>15346</v>
      </c>
      <c r="E79" s="175">
        <f>Nuclear!S20</f>
        <v>14677</v>
      </c>
      <c r="F79" s="86">
        <f>Renewables!S20</f>
        <v>2023</v>
      </c>
      <c r="G79" s="86">
        <f>'Other fuels'!S20+Pumping!S20</f>
        <v>1</v>
      </c>
      <c r="H79" s="86">
        <f t="shared" si="43"/>
        <v>39.955</v>
      </c>
      <c r="I79" s="79"/>
      <c r="J79" s="92"/>
    </row>
    <row r="80" spans="1:10" ht="12.75">
      <c r="A80" s="75" t="s">
        <v>135</v>
      </c>
      <c r="B80" s="174">
        <f>'Coal and lignite'!S21</f>
        <v>0</v>
      </c>
      <c r="C80" s="86">
        <f>Oil!S21</f>
        <v>2296</v>
      </c>
      <c r="D80" s="86">
        <f>'Natural gas'!S21</f>
        <v>0</v>
      </c>
      <c r="E80" s="175">
        <f>Nuclear!S21</f>
        <v>0</v>
      </c>
      <c r="F80" s="86">
        <f>Renewables!S21</f>
        <v>0</v>
      </c>
      <c r="G80" s="86">
        <f>'Other fuels'!S21+Pumping!S21</f>
        <v>0</v>
      </c>
      <c r="H80" s="86">
        <f t="shared" si="43"/>
        <v>2.296</v>
      </c>
      <c r="I80" s="79"/>
      <c r="J80" s="92"/>
    </row>
    <row r="81" spans="1:10" ht="12.75">
      <c r="A81" s="75" t="s">
        <v>136</v>
      </c>
      <c r="B81" s="174">
        <f>'Coal and lignite'!S22</f>
        <v>24917</v>
      </c>
      <c r="C81" s="86">
        <f>Oil!S22</f>
        <v>2219</v>
      </c>
      <c r="D81" s="86">
        <f>'Natural gas'!S22</f>
        <v>62583</v>
      </c>
      <c r="E81" s="175">
        <f>Nuclear!S22</f>
        <v>4200</v>
      </c>
      <c r="F81" s="86">
        <f>Renewables!S22</f>
        <v>9146</v>
      </c>
      <c r="G81" s="86">
        <f>'Other fuels'!S22+Pumping!S22</f>
        <v>140</v>
      </c>
      <c r="H81" s="86">
        <f t="shared" si="43"/>
        <v>103.205</v>
      </c>
      <c r="I81" s="79"/>
      <c r="J81" s="92"/>
    </row>
    <row r="82" spans="1:10" ht="12.75">
      <c r="A82" s="75" t="s">
        <v>119</v>
      </c>
      <c r="B82" s="174">
        <f>'Coal and lignite'!S23</f>
        <v>6264</v>
      </c>
      <c r="C82" s="86">
        <f>Oil!S23</f>
        <v>1280</v>
      </c>
      <c r="D82" s="86">
        <f>'Natural gas'!S23</f>
        <v>11199</v>
      </c>
      <c r="E82" s="175">
        <f>Nuclear!S23</f>
        <v>0</v>
      </c>
      <c r="F82" s="86">
        <f>Renewables!S23</f>
        <v>41865</v>
      </c>
      <c r="G82" s="86">
        <f>'Other fuels'!S23+Pumping!S23</f>
        <v>2805</v>
      </c>
      <c r="H82" s="86">
        <f t="shared" si="43"/>
        <v>63.413</v>
      </c>
      <c r="I82" s="79"/>
      <c r="J82" s="92"/>
    </row>
    <row r="83" spans="1:10" ht="12.75">
      <c r="A83" s="75" t="s">
        <v>137</v>
      </c>
      <c r="B83" s="174">
        <f>'Coal and lignite'!S24</f>
        <v>145569</v>
      </c>
      <c r="C83" s="86">
        <f>Oil!S24</f>
        <v>2304</v>
      </c>
      <c r="D83" s="86">
        <f>'Natural gas'!S24</f>
        <v>5124</v>
      </c>
      <c r="E83" s="175">
        <f>Nuclear!S24</f>
        <v>0</v>
      </c>
      <c r="F83" s="86">
        <f>Renewables!S24</f>
        <v>5430</v>
      </c>
      <c r="G83" s="86">
        <f>'Other fuels'!S24+Pumping!S24</f>
        <v>921</v>
      </c>
      <c r="H83" s="86">
        <f t="shared" si="43"/>
        <v>159.348</v>
      </c>
      <c r="I83" s="79"/>
      <c r="J83" s="92"/>
    </row>
    <row r="84" spans="1:10" ht="12.75">
      <c r="A84" s="75" t="s">
        <v>138</v>
      </c>
      <c r="B84" s="174">
        <f>'Coal and lignite'!S25</f>
        <v>12398</v>
      </c>
      <c r="C84" s="86">
        <f>Oil!S25</f>
        <v>4870</v>
      </c>
      <c r="D84" s="86">
        <f>'Natural gas'!S25</f>
        <v>13124</v>
      </c>
      <c r="E84" s="175">
        <f>Nuclear!S25</f>
        <v>0</v>
      </c>
      <c r="F84" s="86">
        <f>Renewables!S25</f>
        <v>16501</v>
      </c>
      <c r="G84" s="86">
        <f>'Other fuels'!S25+Pumping!S25</f>
        <v>336</v>
      </c>
      <c r="H84" s="86">
        <f t="shared" si="43"/>
        <v>47.229</v>
      </c>
      <c r="I84" s="79"/>
      <c r="J84" s="92"/>
    </row>
    <row r="85" spans="1:10" ht="12.75">
      <c r="A85" s="75" t="s">
        <v>144</v>
      </c>
      <c r="B85" s="174">
        <f>'Coal and lignite'!S26</f>
        <v>25095</v>
      </c>
      <c r="C85" s="86">
        <f>Oil!S26</f>
        <v>1096</v>
      </c>
      <c r="D85" s="86">
        <f>'Natural gas'!S26</f>
        <v>11768</v>
      </c>
      <c r="E85" s="175">
        <f>Nuclear!S26</f>
        <v>7709</v>
      </c>
      <c r="F85" s="86">
        <f>Renewables!S26</f>
        <v>16005</v>
      </c>
      <c r="G85" s="86">
        <f>'Other fuels'!S26+Pumping!S26</f>
        <v>0</v>
      </c>
      <c r="H85" s="86">
        <f t="shared" si="43"/>
        <v>61.673</v>
      </c>
      <c r="I85" s="79"/>
      <c r="J85" s="92"/>
    </row>
    <row r="86" spans="1:10" ht="12.75">
      <c r="A86" s="75" t="s">
        <v>139</v>
      </c>
      <c r="B86" s="174">
        <f>'Coal and lignite'!S27</f>
        <v>5484</v>
      </c>
      <c r="C86" s="86">
        <f>Oil!S27</f>
        <v>29</v>
      </c>
      <c r="D86" s="86">
        <f>'Natural gas'!S27</f>
        <v>453</v>
      </c>
      <c r="E86" s="175">
        <f>Nuclear!S27</f>
        <v>5695</v>
      </c>
      <c r="F86" s="86">
        <f>Renewables!S27</f>
        <v>3377</v>
      </c>
      <c r="G86" s="86">
        <f>'Other fuels'!S27+Pumping!S27</f>
        <v>5</v>
      </c>
      <c r="H86" s="86">
        <f t="shared" si="43"/>
        <v>15.043</v>
      </c>
      <c r="I86" s="79"/>
      <c r="J86" s="92"/>
    </row>
    <row r="87" spans="1:10" ht="12.75">
      <c r="A87" s="75" t="s">
        <v>140</v>
      </c>
      <c r="B87" s="174">
        <f>'Coal and lignite'!S28</f>
        <v>4802</v>
      </c>
      <c r="C87" s="86">
        <f>Oil!S28</f>
        <v>710</v>
      </c>
      <c r="D87" s="86">
        <f>'Natural gas'!S28</f>
        <v>2038</v>
      </c>
      <c r="E87" s="175">
        <f>Nuclear!S28</f>
        <v>15334</v>
      </c>
      <c r="F87" s="86">
        <f>Renewables!S28</f>
        <v>4956</v>
      </c>
      <c r="G87" s="86">
        <f>'Other fuels'!S28+Pumping!S28</f>
        <v>216</v>
      </c>
      <c r="H87" s="86">
        <f t="shared" si="43"/>
        <v>28.056</v>
      </c>
      <c r="I87" s="79"/>
      <c r="J87" s="92"/>
    </row>
    <row r="88" spans="1:10" ht="12.75">
      <c r="A88" s="75" t="s">
        <v>128</v>
      </c>
      <c r="B88" s="174">
        <f>'Coal and lignite'!S29</f>
        <v>21372</v>
      </c>
      <c r="C88" s="86">
        <f>Oil!S29</f>
        <v>468</v>
      </c>
      <c r="D88" s="86">
        <f>'Natural gas'!S29</f>
        <v>11134</v>
      </c>
      <c r="E88" s="175">
        <f>Nuclear!S29</f>
        <v>23423</v>
      </c>
      <c r="F88" s="86">
        <f>Renewables!S29</f>
        <v>24429</v>
      </c>
      <c r="G88" s="86">
        <f>'Other fuels'!S29+Pumping!S29</f>
        <v>419</v>
      </c>
      <c r="H88" s="86">
        <f t="shared" si="43"/>
        <v>81.245</v>
      </c>
      <c r="I88" s="79"/>
      <c r="J88" s="92"/>
    </row>
    <row r="89" spans="1:10" ht="12.75">
      <c r="A89" s="75" t="s">
        <v>142</v>
      </c>
      <c r="B89" s="174">
        <f>'Coal and lignite'!S30</f>
        <v>653</v>
      </c>
      <c r="C89" s="86">
        <f>Oil!S30</f>
        <v>1079</v>
      </c>
      <c r="D89" s="86">
        <f>'Natural gas'!S30</f>
        <v>1483</v>
      </c>
      <c r="E89" s="175">
        <f>Nuclear!S30</f>
        <v>66969</v>
      </c>
      <c r="F89" s="86">
        <f>Renewables!S30</f>
        <v>78168</v>
      </c>
      <c r="G89" s="86">
        <f>'Other fuels'!S30+Pumping!S30</f>
        <v>497</v>
      </c>
      <c r="H89" s="86">
        <f t="shared" si="43"/>
        <v>148.849</v>
      </c>
      <c r="I89" s="79"/>
      <c r="J89" s="92"/>
    </row>
    <row r="90" spans="1:8" ht="12.75">
      <c r="A90" s="75" t="s">
        <v>143</v>
      </c>
      <c r="B90" s="174">
        <f>'Coal and lignite'!S31</f>
        <v>136686</v>
      </c>
      <c r="C90" s="86">
        <f>Oil!S31</f>
        <v>4692</v>
      </c>
      <c r="D90" s="86">
        <f>'Natural gas'!S31</f>
        <v>166109</v>
      </c>
      <c r="E90" s="175">
        <f>Nuclear!S31</f>
        <v>63028</v>
      </c>
      <c r="F90" s="86">
        <f>Renewables!S31</f>
        <v>20373</v>
      </c>
      <c r="G90" s="86">
        <f>'Other fuels'!S31+Pumping!S31</f>
        <v>5244</v>
      </c>
      <c r="H90" s="86">
        <f t="shared" si="43"/>
        <v>396.132</v>
      </c>
    </row>
    <row r="91" spans="1:8" ht="12.75">
      <c r="A91" s="75" t="s">
        <v>145</v>
      </c>
      <c r="B91" s="174">
        <f>'Coal and lignite'!S32</f>
        <v>52333</v>
      </c>
      <c r="C91" s="86">
        <f>Oil!S32</f>
        <v>6526</v>
      </c>
      <c r="D91" s="86">
        <f>'Natural gas'!S32</f>
        <v>96123</v>
      </c>
      <c r="E91" s="175">
        <f>Nuclear!S32</f>
        <v>0</v>
      </c>
      <c r="F91" s="86">
        <f>Renewables!S32</f>
        <v>36457</v>
      </c>
      <c r="G91" s="86">
        <f>'Other fuels'!S32+Pumping!S32</f>
        <v>119</v>
      </c>
      <c r="H91" s="86">
        <f t="shared" si="43"/>
        <v>191.558</v>
      </c>
    </row>
    <row r="92" spans="1:8" s="89" customFormat="1" ht="12.75">
      <c r="A92" s="75" t="s">
        <v>134</v>
      </c>
      <c r="B92" s="174">
        <f>'Coal and lignite'!S33</f>
        <v>0</v>
      </c>
      <c r="C92" s="86">
        <f>Oil!S33</f>
        <v>4</v>
      </c>
      <c r="D92" s="86">
        <f>'Natural gas'!S33</f>
        <v>0</v>
      </c>
      <c r="E92" s="175">
        <f>Nuclear!S33</f>
        <v>0</v>
      </c>
      <c r="F92" s="86">
        <f>Renewables!S33</f>
        <v>9926</v>
      </c>
      <c r="G92" s="86">
        <f>'Other fuels'!S33+Pumping!S33</f>
        <v>0</v>
      </c>
      <c r="H92" s="86">
        <f t="shared" si="43"/>
        <v>9.93</v>
      </c>
    </row>
    <row r="93" spans="1:8" ht="12.75">
      <c r="A93" s="75" t="s">
        <v>141</v>
      </c>
      <c r="B93" s="174">
        <f>'Coal and lignite'!S34</f>
        <v>50</v>
      </c>
      <c r="C93" s="86">
        <f>Oil!S34</f>
        <v>27</v>
      </c>
      <c r="D93" s="86">
        <f>'Natural gas'!S34</f>
        <v>824</v>
      </c>
      <c r="E93" s="175">
        <f>Nuclear!S34</f>
        <v>0</v>
      </c>
      <c r="F93" s="86">
        <f>Renewables!S34</f>
        <v>135266</v>
      </c>
      <c r="G93" s="86">
        <f>'Other fuels'!S34+Pumping!S34</f>
        <v>1304</v>
      </c>
      <c r="H93" s="86">
        <f t="shared" si="43"/>
        <v>137.471</v>
      </c>
    </row>
    <row r="94" spans="1:8" s="89" customFormat="1" ht="13.5" thickBot="1">
      <c r="A94" s="82" t="s">
        <v>165</v>
      </c>
      <c r="B94" s="87">
        <f>'Coal and lignite'!S35</f>
        <v>0</v>
      </c>
      <c r="C94" s="87">
        <f>Oil!S35</f>
        <v>186</v>
      </c>
      <c r="D94" s="87">
        <f>'Natural gas'!S35</f>
        <v>750</v>
      </c>
      <c r="E94" s="87">
        <f>Nuclear!S35</f>
        <v>27925</v>
      </c>
      <c r="F94" s="87">
        <f>Renewables!S35</f>
        <v>37372</v>
      </c>
      <c r="G94" s="87">
        <f>'Other fuels'!S35+Pumping!S35</f>
        <v>1690</v>
      </c>
      <c r="H94" s="87">
        <f t="shared" si="43"/>
        <v>67.923</v>
      </c>
    </row>
    <row r="95" spans="1:8" s="89" customFormat="1" ht="12.75">
      <c r="A95" s="78"/>
      <c r="B95" s="78"/>
      <c r="C95" s="78"/>
      <c r="D95" s="78"/>
      <c r="E95" s="78"/>
      <c r="F95" s="78"/>
      <c r="G95" s="78"/>
      <c r="H95" s="78"/>
    </row>
    <row r="96" s="89" customFormat="1" ht="12.75">
      <c r="A96" s="88" t="s">
        <v>334</v>
      </c>
    </row>
    <row r="97" spans="1:8" s="89" customFormat="1" ht="13.5" thickBot="1">
      <c r="A97" s="78" t="s">
        <v>226</v>
      </c>
      <c r="B97" s="78"/>
      <c r="C97" s="78"/>
      <c r="D97" s="78"/>
      <c r="E97" s="78"/>
      <c r="F97" s="78"/>
      <c r="G97" s="78"/>
      <c r="H97" s="78"/>
    </row>
    <row r="98" spans="1:22" s="89" customFormat="1" ht="12.75">
      <c r="A98" s="119"/>
      <c r="B98" s="110">
        <v>1990</v>
      </c>
      <c r="C98" s="110">
        <v>1991</v>
      </c>
      <c r="D98" s="110">
        <v>1992</v>
      </c>
      <c r="E98" s="110">
        <v>1993</v>
      </c>
      <c r="F98" s="110">
        <v>1994</v>
      </c>
      <c r="G98" s="110">
        <v>1995</v>
      </c>
      <c r="H98" s="110">
        <v>1996</v>
      </c>
      <c r="I98" s="110">
        <v>1997</v>
      </c>
      <c r="J98" s="110">
        <v>1998</v>
      </c>
      <c r="K98" s="110">
        <v>1999</v>
      </c>
      <c r="L98" s="110">
        <v>2000</v>
      </c>
      <c r="M98" s="110">
        <v>2001</v>
      </c>
      <c r="N98" s="110">
        <v>2002</v>
      </c>
      <c r="O98" s="110">
        <v>2003</v>
      </c>
      <c r="P98" s="110">
        <v>2004</v>
      </c>
      <c r="Q98" s="110">
        <v>2005</v>
      </c>
      <c r="R98" s="110">
        <v>2006</v>
      </c>
      <c r="S98" s="111">
        <v>2007</v>
      </c>
      <c r="T98" s="89" t="s">
        <v>327</v>
      </c>
      <c r="U98" s="89" t="s">
        <v>332</v>
      </c>
      <c r="V98" s="89" t="s">
        <v>333</v>
      </c>
    </row>
    <row r="99" spans="1:22" s="89" customFormat="1" ht="12.75">
      <c r="A99" s="112" t="s">
        <v>159</v>
      </c>
      <c r="B99" s="118">
        <f>Oil!B4/1000</f>
        <v>214.746</v>
      </c>
      <c r="C99" s="118">
        <f>Oil!C4/1000</f>
        <v>230.841</v>
      </c>
      <c r="D99" s="118">
        <f>Oil!D4/1000</f>
        <v>244.324</v>
      </c>
      <c r="E99" s="118">
        <f>Oil!E4/1000</f>
        <v>217.657</v>
      </c>
      <c r="F99" s="118">
        <f>Oil!F4/1000</f>
        <v>215.722</v>
      </c>
      <c r="G99" s="118">
        <f>Oil!G4/1000</f>
        <v>224.283</v>
      </c>
      <c r="H99" s="118">
        <f>Oil!H4/1000</f>
        <v>222.231</v>
      </c>
      <c r="I99" s="118">
        <f>Oil!I4/1000</f>
        <v>210.858</v>
      </c>
      <c r="J99" s="118">
        <f>Oil!J4/1000</f>
        <v>214.439</v>
      </c>
      <c r="K99" s="118">
        <f>Oil!K4/1000</f>
        <v>201.453</v>
      </c>
      <c r="L99" s="118">
        <f>Oil!L4/1000</f>
        <v>180.214</v>
      </c>
      <c r="M99" s="118">
        <f>Oil!M4/1000</f>
        <v>172.586</v>
      </c>
      <c r="N99" s="118">
        <f>Oil!N4/1000</f>
        <v>184.321</v>
      </c>
      <c r="O99" s="118">
        <f>Oil!O4/1000</f>
        <v>162.77</v>
      </c>
      <c r="P99" s="118">
        <f>Oil!P4/1000</f>
        <v>145.985</v>
      </c>
      <c r="Q99" s="118">
        <f>Oil!Q4/1000</f>
        <v>138.973</v>
      </c>
      <c r="R99" s="108">
        <f>Oil!R4/1000</f>
        <v>131.685</v>
      </c>
      <c r="S99" s="120">
        <f>Oil!S4/1000</f>
        <v>112.483</v>
      </c>
      <c r="T99" s="182">
        <f aca="true" t="shared" si="44" ref="T99:T104">(S99/B99)-1</f>
        <v>-0.47620444618293245</v>
      </c>
      <c r="U99" s="182">
        <f>(S99/B99)^(1/17)-1</f>
        <v>-0.037324085201007495</v>
      </c>
      <c r="V99" s="95">
        <f>S99-B99</f>
        <v>-102.263</v>
      </c>
    </row>
    <row r="100" spans="1:22" s="89" customFormat="1" ht="12.75">
      <c r="A100" s="112" t="s">
        <v>158</v>
      </c>
      <c r="B100" s="118">
        <f>'Coal and lignite'!B4/1000</f>
        <v>927.731</v>
      </c>
      <c r="C100" s="118">
        <f>'Coal and lignite'!C4/1000</f>
        <v>1023.939</v>
      </c>
      <c r="D100" s="118">
        <f>'Coal and lignite'!D4/1000</f>
        <v>978.237</v>
      </c>
      <c r="E100" s="118">
        <f>'Coal and lignite'!E4/1000</f>
        <v>930.286</v>
      </c>
      <c r="F100" s="118">
        <f>'Coal and lignite'!F4/1000</f>
        <v>938.567</v>
      </c>
      <c r="G100" s="118">
        <f>'Coal and lignite'!G4/1000</f>
        <v>947.406</v>
      </c>
      <c r="H100" s="118">
        <f>'Coal and lignite'!H4/1000</f>
        <v>954.583</v>
      </c>
      <c r="I100" s="118">
        <f>'Coal and lignite'!I4/1000</f>
        <v>899.306</v>
      </c>
      <c r="J100" s="118">
        <f>'Coal and lignite'!J4/1000</f>
        <v>909.716</v>
      </c>
      <c r="K100" s="118">
        <f>'Coal and lignite'!K4/1000</f>
        <v>872.215</v>
      </c>
      <c r="L100" s="118">
        <f>'Coal and lignite'!L4/1000</f>
        <v>925.219</v>
      </c>
      <c r="M100" s="118">
        <f>'Coal and lignite'!M4/1000</f>
        <v>937.005</v>
      </c>
      <c r="N100" s="118">
        <f>'Coal and lignite'!N4/1000</f>
        <v>935.436</v>
      </c>
      <c r="O100" s="118">
        <f>'Coal and lignite'!O4/1000</f>
        <v>1003.041</v>
      </c>
      <c r="P100" s="118">
        <f>'Coal and lignite'!P4/1000</f>
        <v>982.375</v>
      </c>
      <c r="Q100" s="118">
        <f>'Coal and lignite'!Q4/1000</f>
        <v>969.244</v>
      </c>
      <c r="R100" s="108">
        <f>'Coal and lignite'!R4/1000</f>
        <v>987.108</v>
      </c>
      <c r="S100" s="120">
        <f>'Coal and lignite'!S4/1000</f>
        <v>988.367</v>
      </c>
      <c r="T100" s="182">
        <f t="shared" si="44"/>
        <v>0.06535946303400442</v>
      </c>
      <c r="U100" s="182">
        <f aca="true" t="shared" si="45" ref="U100:U105">(S100/B100)^(1/17)-1</f>
        <v>0.0037311945921234546</v>
      </c>
      <c r="V100" s="95">
        <f aca="true" t="shared" si="46" ref="V100:V105">S100-B100</f>
        <v>60.63599999999997</v>
      </c>
    </row>
    <row r="101" spans="1:22" s="89" customFormat="1" ht="12.75">
      <c r="A101" s="112" t="s">
        <v>160</v>
      </c>
      <c r="B101" s="118">
        <f>'Natural gas'!B4/1000</f>
        <v>215.925</v>
      </c>
      <c r="C101" s="118">
        <f>'Natural gas'!C4/1000</f>
        <v>211.227</v>
      </c>
      <c r="D101" s="118">
        <f>'Natural gas'!D4/1000</f>
        <v>203.551</v>
      </c>
      <c r="E101" s="118">
        <f>'Natural gas'!E4/1000</f>
        <v>238.214</v>
      </c>
      <c r="F101" s="118">
        <f>'Natural gas'!F4/1000</f>
        <v>261.1</v>
      </c>
      <c r="G101" s="118">
        <f>'Natural gas'!G4/1000</f>
        <v>294.928</v>
      </c>
      <c r="H101" s="118">
        <f>'Natural gas'!H4/1000</f>
        <v>338.577</v>
      </c>
      <c r="I101" s="118">
        <f>'Natural gas'!I4/1000</f>
        <v>390.231</v>
      </c>
      <c r="J101" s="118">
        <f>'Natural gas'!J4/1000</f>
        <v>426.205</v>
      </c>
      <c r="K101" s="118">
        <f>'Natural gas'!K4/1000</f>
        <v>488.3</v>
      </c>
      <c r="L101" s="118">
        <f>'Natural gas'!L4/1000</f>
        <v>512.023</v>
      </c>
      <c r="M101" s="118">
        <f>'Natural gas'!M4/1000</f>
        <v>520.499</v>
      </c>
      <c r="N101" s="118">
        <f>'Natural gas'!N4/1000</f>
        <v>555.491</v>
      </c>
      <c r="O101" s="118">
        <f>'Natural gas'!O4/1000</f>
        <v>597.15</v>
      </c>
      <c r="P101" s="118">
        <f>'Natural gas'!P4/1000</f>
        <v>647.128</v>
      </c>
      <c r="Q101" s="118">
        <f>'Natural gas'!Q4/1000</f>
        <v>692.678</v>
      </c>
      <c r="R101" s="108">
        <f>'Natural gas'!R4/1000</f>
        <v>712.498</v>
      </c>
      <c r="S101" s="120">
        <f>'Natural gas'!S4/1000</f>
        <v>760.181</v>
      </c>
      <c r="T101" s="182">
        <f t="shared" si="44"/>
        <v>2.520578904712284</v>
      </c>
      <c r="U101" s="182">
        <f t="shared" si="45"/>
        <v>0.0768464224321479</v>
      </c>
      <c r="V101" s="95">
        <f t="shared" si="46"/>
        <v>544.2560000000001</v>
      </c>
    </row>
    <row r="102" spans="1:22" s="89" customFormat="1" ht="12.75">
      <c r="A102" s="112" t="s">
        <v>161</v>
      </c>
      <c r="B102" s="118">
        <f>Nuclear!B4/1000</f>
        <v>794.873</v>
      </c>
      <c r="C102" s="118">
        <f>Nuclear!C4/1000</f>
        <v>820.034</v>
      </c>
      <c r="D102" s="118">
        <f>Nuclear!D4/1000</f>
        <v>828.98</v>
      </c>
      <c r="E102" s="118">
        <f>Nuclear!E4/1000</f>
        <v>861.909</v>
      </c>
      <c r="F102" s="118">
        <f>Nuclear!F4/1000</f>
        <v>858.764</v>
      </c>
      <c r="G102" s="118">
        <f>Nuclear!G4/1000</f>
        <v>881.821</v>
      </c>
      <c r="H102" s="118">
        <f>Nuclear!H4/1000</f>
        <v>927.548</v>
      </c>
      <c r="I102" s="118">
        <f>Nuclear!I4/1000</f>
        <v>937.346</v>
      </c>
      <c r="J102" s="118">
        <f>Nuclear!J4/1000</f>
        <v>933.505</v>
      </c>
      <c r="K102" s="118">
        <f>Nuclear!K4/1000</f>
        <v>943.949</v>
      </c>
      <c r="L102" s="118">
        <f>Nuclear!L4/1000</f>
        <v>944.993</v>
      </c>
      <c r="M102" s="118">
        <f>Nuclear!M4/1000</f>
        <v>978.985</v>
      </c>
      <c r="N102" s="118">
        <f>Nuclear!N4/1000</f>
        <v>990.196</v>
      </c>
      <c r="O102" s="118">
        <f>Nuclear!O4/1000</f>
        <v>995.86</v>
      </c>
      <c r="P102" s="118">
        <f>Nuclear!P4/1000</f>
        <v>1008.437</v>
      </c>
      <c r="Q102" s="118">
        <f>Nuclear!Q4/1000</f>
        <v>997.699</v>
      </c>
      <c r="R102" s="108">
        <f>Nuclear!R4/1000</f>
        <v>989.877</v>
      </c>
      <c r="S102" s="120">
        <f>Nuclear!S4/1000</f>
        <v>935.277</v>
      </c>
      <c r="T102" s="182">
        <f t="shared" si="44"/>
        <v>0.17663702251806268</v>
      </c>
      <c r="U102" s="182">
        <f t="shared" si="45"/>
        <v>0.00961418028497385</v>
      </c>
      <c r="V102" s="95">
        <f t="shared" si="46"/>
        <v>140.404</v>
      </c>
    </row>
    <row r="103" spans="1:22" s="89" customFormat="1" ht="12.75">
      <c r="A103" s="112" t="s">
        <v>162</v>
      </c>
      <c r="B103" s="118">
        <f>Renewables!B4/1000</f>
        <v>313.239</v>
      </c>
      <c r="C103" s="118">
        <f>Renewables!C4/1000</f>
        <v>318.185</v>
      </c>
      <c r="D103" s="118">
        <f>Renewables!D4/1000</f>
        <v>334.528</v>
      </c>
      <c r="E103" s="118">
        <f>Renewables!E4/1000</f>
        <v>342.969</v>
      </c>
      <c r="F103" s="118">
        <f>Renewables!F4/1000</f>
        <v>356.176</v>
      </c>
      <c r="G103" s="118">
        <f>Renewables!G4/1000</f>
        <v>358.192</v>
      </c>
      <c r="H103" s="118">
        <f>Renewables!H4/1000</f>
        <v>358.043</v>
      </c>
      <c r="I103" s="118">
        <f>Renewables!I4/1000</f>
        <v>372.893</v>
      </c>
      <c r="J103" s="118">
        <f>Renewables!J4/1000</f>
        <v>390.863</v>
      </c>
      <c r="K103" s="118">
        <f>Renewables!K4/1000</f>
        <v>396.284</v>
      </c>
      <c r="L103" s="118">
        <f>Renewables!L4/1000</f>
        <v>420.944</v>
      </c>
      <c r="M103" s="118">
        <f>Renewables!M4/1000</f>
        <v>446.822</v>
      </c>
      <c r="N103" s="118">
        <f>Renewables!N4/1000</f>
        <v>404.658</v>
      </c>
      <c r="O103" s="118">
        <f>Renewables!O4/1000</f>
        <v>414.15</v>
      </c>
      <c r="P103" s="118">
        <f>Renewables!P4/1000</f>
        <v>457.536</v>
      </c>
      <c r="Q103" s="118">
        <f>Renewables!Q4/1000</f>
        <v>464.2</v>
      </c>
      <c r="R103" s="108">
        <f>Renewables!R4/1000</f>
        <v>489.247</v>
      </c>
      <c r="S103" s="120">
        <f>Renewables!S4/1000</f>
        <v>525.57</v>
      </c>
      <c r="T103" s="182">
        <f t="shared" si="44"/>
        <v>0.6778562056448914</v>
      </c>
      <c r="U103" s="182">
        <f t="shared" si="45"/>
        <v>0.030910272025799657</v>
      </c>
      <c r="V103" s="95">
        <f t="shared" si="46"/>
        <v>212.33100000000007</v>
      </c>
    </row>
    <row r="104" spans="1:22" s="89" customFormat="1" ht="13.5" thickBot="1">
      <c r="A104" s="121" t="s">
        <v>163</v>
      </c>
      <c r="B104" s="122">
        <f>'Other fuels'!B4/1000+B110</f>
        <v>20.894999999999982</v>
      </c>
      <c r="C104" s="122">
        <f>'Other fuels'!C4/1000+C110</f>
        <v>23.399999999999974</v>
      </c>
      <c r="D104" s="122">
        <f>'Other fuels'!D4/1000+D110</f>
        <v>26.942000000000014</v>
      </c>
      <c r="E104" s="122">
        <f>'Other fuels'!E4/1000+E110</f>
        <v>25.873999999999974</v>
      </c>
      <c r="F104" s="122">
        <f>'Other fuels'!F4/1000+F110</f>
        <v>24.88899999999999</v>
      </c>
      <c r="G104" s="122">
        <f>'Other fuels'!G4/1000+G110</f>
        <v>26.088000000000036</v>
      </c>
      <c r="H104" s="122">
        <f>'Other fuels'!H4/1000+H110</f>
        <v>28.735000000000007</v>
      </c>
      <c r="I104" s="122">
        <f>'Other fuels'!I4/1000+I110</f>
        <v>30.205000000000013</v>
      </c>
      <c r="J104" s="122">
        <f>'Other fuels'!J4/1000+J110</f>
        <v>35.25900000000001</v>
      </c>
      <c r="K104" s="122">
        <f>'Other fuels'!K4/1000+K110</f>
        <v>37.43600000000001</v>
      </c>
      <c r="L104" s="122">
        <f>'Other fuels'!L4/1000+L110</f>
        <v>37.411</v>
      </c>
      <c r="M104" s="122">
        <f>'Other fuels'!M4/1000+M110</f>
        <v>51.98599999999999</v>
      </c>
      <c r="N104" s="122">
        <f>'Other fuels'!N4/1000+N110</f>
        <v>46.487999999999985</v>
      </c>
      <c r="O104" s="122">
        <f>'Other fuels'!O4/1000+O110</f>
        <v>42.589999999999996</v>
      </c>
      <c r="P104" s="122">
        <f>'Other fuels'!P4/1000+P110</f>
        <v>45.38500000000001</v>
      </c>
      <c r="Q104" s="122">
        <f>'Other fuels'!Q4/1000+Q110</f>
        <v>44.702999999999946</v>
      </c>
      <c r="R104" s="127">
        <f>'Other fuels'!R4/1000+R110</f>
        <v>41.050999999999995</v>
      </c>
      <c r="S104" s="123">
        <f>'Other fuels'!S4/1000+S110</f>
        <v>36.04999999999999</v>
      </c>
      <c r="T104" s="182">
        <f t="shared" si="44"/>
        <v>0.7252931323283092</v>
      </c>
      <c r="U104" s="182">
        <f t="shared" si="45"/>
        <v>0.03260235548191903</v>
      </c>
      <c r="V104" s="95">
        <f t="shared" si="46"/>
        <v>15.155000000000008</v>
      </c>
    </row>
    <row r="105" spans="1:22" s="89" customFormat="1" ht="13.5" thickBot="1">
      <c r="A105" s="124" t="s">
        <v>172</v>
      </c>
      <c r="B105" s="125">
        <f aca="true" t="shared" si="47" ref="B105:S105">SUM(B99:B104)</f>
        <v>2487.409</v>
      </c>
      <c r="C105" s="125">
        <f t="shared" si="47"/>
        <v>2627.626</v>
      </c>
      <c r="D105" s="125">
        <f t="shared" si="47"/>
        <v>2616.562</v>
      </c>
      <c r="E105" s="125">
        <f t="shared" si="47"/>
        <v>2616.9089999999997</v>
      </c>
      <c r="F105" s="125">
        <f t="shared" si="47"/>
        <v>2655.2180000000003</v>
      </c>
      <c r="G105" s="125">
        <f t="shared" si="47"/>
        <v>2732.718</v>
      </c>
      <c r="H105" s="125">
        <f t="shared" si="47"/>
        <v>2829.717</v>
      </c>
      <c r="I105" s="125">
        <f t="shared" si="47"/>
        <v>2840.839</v>
      </c>
      <c r="J105" s="125">
        <f t="shared" si="47"/>
        <v>2909.9869999999996</v>
      </c>
      <c r="K105" s="125">
        <f t="shared" si="47"/>
        <v>2939.637</v>
      </c>
      <c r="L105" s="125">
        <f t="shared" si="47"/>
        <v>3020.804</v>
      </c>
      <c r="M105" s="125">
        <f t="shared" si="47"/>
        <v>3107.883</v>
      </c>
      <c r="N105" s="125">
        <f t="shared" si="47"/>
        <v>3116.5899999999997</v>
      </c>
      <c r="O105" s="125">
        <f t="shared" si="47"/>
        <v>3215.5610000000006</v>
      </c>
      <c r="P105" s="125">
        <f t="shared" si="47"/>
        <v>3286.8460000000005</v>
      </c>
      <c r="Q105" s="125">
        <f t="shared" si="47"/>
        <v>3307.497</v>
      </c>
      <c r="R105" s="116">
        <f t="shared" si="47"/>
        <v>3351.4659999999994</v>
      </c>
      <c r="S105" s="126">
        <f t="shared" si="47"/>
        <v>3357.9280000000003</v>
      </c>
      <c r="T105" s="182">
        <f>S105/B105-1</f>
        <v>0.34997018986423223</v>
      </c>
      <c r="U105" s="182">
        <f t="shared" si="45"/>
        <v>0.01780862814811579</v>
      </c>
      <c r="V105" s="95">
        <f t="shared" si="46"/>
        <v>870.5190000000002</v>
      </c>
    </row>
    <row r="106" s="89" customFormat="1" ht="12.75"/>
    <row r="107" spans="1:20" ht="12.75">
      <c r="A107" s="89" t="s">
        <v>171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95"/>
      <c r="T107" s="89"/>
    </row>
    <row r="108" spans="1:20" ht="12.75">
      <c r="A108" s="93" t="s">
        <v>170</v>
      </c>
      <c r="B108" s="94">
        <f>Pumping!B45/1000</f>
        <v>307.654</v>
      </c>
      <c r="C108" s="94">
        <f>Pumping!C45/1000</f>
        <v>314.791</v>
      </c>
      <c r="D108" s="94">
        <f>Pumping!D45/1000</f>
        <v>333.516</v>
      </c>
      <c r="E108" s="94">
        <f>Pumping!E45/1000</f>
        <v>337.061</v>
      </c>
      <c r="F108" s="94">
        <f>Pumping!F45/1000</f>
        <v>344.662</v>
      </c>
      <c r="G108" s="94">
        <f>Pumping!G45/1000</f>
        <v>345.968</v>
      </c>
      <c r="H108" s="94">
        <f>Pumping!H45/1000</f>
        <v>346.19</v>
      </c>
      <c r="I108" s="94">
        <f>Pumping!I45/1000</f>
        <v>354.034</v>
      </c>
      <c r="J108" s="94">
        <f>Pumping!J45/1000</f>
        <v>368.983</v>
      </c>
      <c r="K108" s="94">
        <f>Pumping!K45/1000</f>
        <v>369.124</v>
      </c>
      <c r="L108" s="94">
        <f>Pumping!L45/1000</f>
        <v>381.937</v>
      </c>
      <c r="M108" s="94">
        <f>Pumping!M45/1000</f>
        <v>402.051</v>
      </c>
      <c r="N108" s="94">
        <f>Pumping!N45/1000</f>
        <v>347.929</v>
      </c>
      <c r="O108" s="94">
        <f>Pumping!O45/1000</f>
        <v>338.307</v>
      </c>
      <c r="P108" s="94">
        <f>Pumping!P45/1000</f>
        <v>357.147</v>
      </c>
      <c r="Q108" s="94">
        <f>Pumping!Q45/1000</f>
        <v>341.388</v>
      </c>
      <c r="R108" s="94">
        <f>Pumping!R45/1000</f>
        <v>344.614</v>
      </c>
      <c r="S108" s="94">
        <f>Pumping!S45/1000</f>
        <v>343.768</v>
      </c>
      <c r="T108" s="89"/>
    </row>
    <row r="109" spans="1:20" ht="12.75">
      <c r="A109" s="93" t="s">
        <v>169</v>
      </c>
      <c r="B109" s="94">
        <f>Pumping!B86/1000</f>
        <v>291.92</v>
      </c>
      <c r="C109" s="94">
        <f>Pumping!C86/1000</f>
        <v>295.624</v>
      </c>
      <c r="D109" s="94">
        <f>Pumping!D86/1000</f>
        <v>311.108</v>
      </c>
      <c r="E109" s="94">
        <f>Pumping!E86/1000</f>
        <v>316.87</v>
      </c>
      <c r="F109" s="94">
        <f>Pumping!F86/1000</f>
        <v>327.135</v>
      </c>
      <c r="G109" s="94">
        <f>Pumping!G86/1000</f>
        <v>326.27</v>
      </c>
      <c r="H109" s="94">
        <f>Pumping!H86/1000</f>
        <v>323.296</v>
      </c>
      <c r="I109" s="94">
        <f>Pumping!I86/1000</f>
        <v>332.4</v>
      </c>
      <c r="J109" s="94">
        <f>Pumping!J86/1000</f>
        <v>343.464</v>
      </c>
      <c r="K109" s="94">
        <f>Pumping!K86/1000</f>
        <v>340.908</v>
      </c>
      <c r="L109" s="94">
        <f>Pumping!L86/1000</f>
        <v>353.247</v>
      </c>
      <c r="M109" s="94">
        <f>Pumping!M86/1000</f>
        <v>372.695</v>
      </c>
      <c r="N109" s="94">
        <f>Pumping!N86/1000</f>
        <v>315.402</v>
      </c>
      <c r="O109" s="94">
        <f>Pumping!O86/1000</f>
        <v>306.242</v>
      </c>
      <c r="P109" s="94">
        <f>Pumping!P86/1000</f>
        <v>323.633</v>
      </c>
      <c r="Q109" s="94">
        <f>Pumping!Q86/1000</f>
        <v>306.97</v>
      </c>
      <c r="R109" s="94">
        <f>Pumping!R86/1000</f>
        <v>308.996</v>
      </c>
      <c r="S109" s="94">
        <f>Pumping!S86/1000</f>
        <v>309.972</v>
      </c>
      <c r="T109" s="89"/>
    </row>
    <row r="110" spans="1:20" ht="12.75">
      <c r="A110" s="93" t="s">
        <v>117</v>
      </c>
      <c r="B110" s="94">
        <f aca="true" t="shared" si="48" ref="B110:S110">(B108-B109)</f>
        <v>15.73399999999998</v>
      </c>
      <c r="C110" s="94">
        <f t="shared" si="48"/>
        <v>19.166999999999973</v>
      </c>
      <c r="D110" s="94">
        <f t="shared" si="48"/>
        <v>22.408000000000015</v>
      </c>
      <c r="E110" s="94">
        <f t="shared" si="48"/>
        <v>20.190999999999974</v>
      </c>
      <c r="F110" s="94">
        <f t="shared" si="48"/>
        <v>17.526999999999987</v>
      </c>
      <c r="G110" s="94">
        <f t="shared" si="48"/>
        <v>19.698000000000036</v>
      </c>
      <c r="H110" s="94">
        <f t="shared" si="48"/>
        <v>22.894000000000005</v>
      </c>
      <c r="I110" s="94">
        <f t="shared" si="48"/>
        <v>21.634000000000015</v>
      </c>
      <c r="J110" s="94">
        <f t="shared" si="48"/>
        <v>25.519000000000005</v>
      </c>
      <c r="K110" s="94">
        <f t="shared" si="48"/>
        <v>28.216000000000008</v>
      </c>
      <c r="L110" s="94">
        <f t="shared" si="48"/>
        <v>28.689999999999998</v>
      </c>
      <c r="M110" s="94">
        <f t="shared" si="48"/>
        <v>29.355999999999995</v>
      </c>
      <c r="N110" s="94">
        <f t="shared" si="48"/>
        <v>32.52699999999999</v>
      </c>
      <c r="O110" s="94">
        <f t="shared" si="48"/>
        <v>32.065</v>
      </c>
      <c r="P110" s="94">
        <f t="shared" si="48"/>
        <v>33.51400000000001</v>
      </c>
      <c r="Q110" s="94">
        <f t="shared" si="48"/>
        <v>34.41799999999995</v>
      </c>
      <c r="R110" s="94">
        <f t="shared" si="48"/>
        <v>35.617999999999995</v>
      </c>
      <c r="S110" s="94">
        <f t="shared" si="48"/>
        <v>33.79599999999999</v>
      </c>
      <c r="T110" s="89"/>
    </row>
    <row r="112" ht="13.5" thickBot="1">
      <c r="A112" s="78" t="s">
        <v>227</v>
      </c>
    </row>
    <row r="113" spans="1:19" ht="12.75">
      <c r="A113" s="109"/>
      <c r="B113" s="110">
        <v>1990</v>
      </c>
      <c r="C113" s="110">
        <v>1991</v>
      </c>
      <c r="D113" s="110">
        <v>1992</v>
      </c>
      <c r="E113" s="110">
        <v>1993</v>
      </c>
      <c r="F113" s="110">
        <v>1994</v>
      </c>
      <c r="G113" s="110">
        <v>1995</v>
      </c>
      <c r="H113" s="110">
        <v>1996</v>
      </c>
      <c r="I113" s="110">
        <v>1997</v>
      </c>
      <c r="J113" s="110">
        <v>1998</v>
      </c>
      <c r="K113" s="110">
        <v>1999</v>
      </c>
      <c r="L113" s="110">
        <v>2000</v>
      </c>
      <c r="M113" s="110">
        <v>2001</v>
      </c>
      <c r="N113" s="110">
        <v>2002</v>
      </c>
      <c r="O113" s="110">
        <v>2003</v>
      </c>
      <c r="P113" s="110">
        <v>2004</v>
      </c>
      <c r="Q113" s="110">
        <v>2005</v>
      </c>
      <c r="R113" s="110">
        <v>2006</v>
      </c>
      <c r="S113" s="111">
        <v>2007</v>
      </c>
    </row>
    <row r="114" spans="1:19" ht="13.5" customHeight="1">
      <c r="A114" s="112" t="s">
        <v>159</v>
      </c>
      <c r="B114" s="108">
        <f aca="true" t="shared" si="49" ref="B114:S114">B$99/B$105*100</f>
        <v>8.633320857165026</v>
      </c>
      <c r="C114" s="108">
        <f t="shared" si="49"/>
        <v>8.785154356061327</v>
      </c>
      <c r="D114" s="108">
        <f t="shared" si="49"/>
        <v>9.337596433793658</v>
      </c>
      <c r="E114" s="108">
        <f t="shared" si="49"/>
        <v>8.317331630561094</v>
      </c>
      <c r="F114" s="108">
        <f t="shared" si="49"/>
        <v>8.124455317793116</v>
      </c>
      <c r="G114" s="108">
        <f t="shared" si="49"/>
        <v>8.207323258382313</v>
      </c>
      <c r="H114" s="108">
        <f t="shared" si="49"/>
        <v>7.853470859453436</v>
      </c>
      <c r="I114" s="108">
        <f t="shared" si="49"/>
        <v>7.422384725075936</v>
      </c>
      <c r="J114" s="108">
        <f t="shared" si="49"/>
        <v>7.369070720934492</v>
      </c>
      <c r="K114" s="108">
        <f t="shared" si="49"/>
        <v>6.85298899149793</v>
      </c>
      <c r="L114" s="108">
        <f t="shared" si="49"/>
        <v>5.965762757199738</v>
      </c>
      <c r="M114" s="108">
        <f t="shared" si="49"/>
        <v>5.553169150833543</v>
      </c>
      <c r="N114" s="108">
        <f t="shared" si="49"/>
        <v>5.9141882634546095</v>
      </c>
      <c r="O114" s="108">
        <f t="shared" si="49"/>
        <v>5.061947199882073</v>
      </c>
      <c r="P114" s="108">
        <f t="shared" si="49"/>
        <v>4.441491934821406</v>
      </c>
      <c r="Q114" s="108">
        <f t="shared" si="49"/>
        <v>4.201757401442844</v>
      </c>
      <c r="R114" s="108">
        <f t="shared" si="49"/>
        <v>3.929176068025157</v>
      </c>
      <c r="S114" s="113">
        <f t="shared" si="49"/>
        <v>3.3497740273168453</v>
      </c>
    </row>
    <row r="115" spans="1:20" s="13" customFormat="1" ht="12.75">
      <c r="A115" s="112" t="s">
        <v>158</v>
      </c>
      <c r="B115" s="108">
        <f aca="true" t="shared" si="50" ref="B115:S115">B$100/B$105*100</f>
        <v>37.29708302896709</v>
      </c>
      <c r="C115" s="108">
        <f t="shared" si="50"/>
        <v>38.96821693802694</v>
      </c>
      <c r="D115" s="108">
        <f t="shared" si="50"/>
        <v>37.386348957143</v>
      </c>
      <c r="E115" s="108">
        <f t="shared" si="50"/>
        <v>35.54903896161464</v>
      </c>
      <c r="F115" s="108">
        <f t="shared" si="50"/>
        <v>35.348020388533065</v>
      </c>
      <c r="G115" s="108">
        <f t="shared" si="50"/>
        <v>34.668999874849874</v>
      </c>
      <c r="H115" s="108">
        <f t="shared" si="50"/>
        <v>33.734221478684965</v>
      </c>
      <c r="I115" s="108">
        <f t="shared" si="50"/>
        <v>31.65635222552211</v>
      </c>
      <c r="J115" s="108">
        <f t="shared" si="50"/>
        <v>31.261857870842725</v>
      </c>
      <c r="K115" s="108">
        <f t="shared" si="50"/>
        <v>29.670840311235708</v>
      </c>
      <c r="L115" s="108">
        <f t="shared" si="50"/>
        <v>30.62823672108485</v>
      </c>
      <c r="M115" s="108">
        <f t="shared" si="50"/>
        <v>30.14930098719933</v>
      </c>
      <c r="N115" s="108">
        <f t="shared" si="50"/>
        <v>30.014727635011347</v>
      </c>
      <c r="O115" s="108">
        <f t="shared" si="50"/>
        <v>31.1933438675242</v>
      </c>
      <c r="P115" s="108">
        <f t="shared" si="50"/>
        <v>29.88807507257717</v>
      </c>
      <c r="Q115" s="108">
        <f t="shared" si="50"/>
        <v>29.304455907291832</v>
      </c>
      <c r="R115" s="108">
        <f t="shared" si="50"/>
        <v>29.453021453895108</v>
      </c>
      <c r="S115" s="113">
        <f t="shared" si="50"/>
        <v>29.433835388966052</v>
      </c>
      <c r="T115" s="78"/>
    </row>
    <row r="116" spans="1:20" ht="12.75">
      <c r="A116" s="112" t="s">
        <v>160</v>
      </c>
      <c r="B116" s="108">
        <f aca="true" t="shared" si="51" ref="B116:S116">B$101/B$105*100</f>
        <v>8.680719576072935</v>
      </c>
      <c r="C116" s="108">
        <f t="shared" si="51"/>
        <v>8.038701093686848</v>
      </c>
      <c r="D116" s="108">
        <f t="shared" si="51"/>
        <v>7.779330281491514</v>
      </c>
      <c r="E116" s="108">
        <f t="shared" si="51"/>
        <v>9.102876714474979</v>
      </c>
      <c r="F116" s="108">
        <f t="shared" si="51"/>
        <v>9.83346753449246</v>
      </c>
      <c r="G116" s="108">
        <f t="shared" si="51"/>
        <v>10.792478404284672</v>
      </c>
      <c r="H116" s="108">
        <f t="shared" si="51"/>
        <v>11.965048094915499</v>
      </c>
      <c r="I116" s="108">
        <f t="shared" si="51"/>
        <v>13.73647010619046</v>
      </c>
      <c r="J116" s="108">
        <f t="shared" si="51"/>
        <v>14.64628536141227</v>
      </c>
      <c r="K116" s="108">
        <f t="shared" si="51"/>
        <v>16.61089447438578</v>
      </c>
      <c r="L116" s="108">
        <f t="shared" si="51"/>
        <v>16.94989148584284</v>
      </c>
      <c r="M116" s="108">
        <f t="shared" si="51"/>
        <v>16.74770253577757</v>
      </c>
      <c r="N116" s="108">
        <f t="shared" si="51"/>
        <v>17.82367908515397</v>
      </c>
      <c r="O116" s="108">
        <f t="shared" si="51"/>
        <v>18.570631998584382</v>
      </c>
      <c r="P116" s="108">
        <f t="shared" si="51"/>
        <v>19.688418623811398</v>
      </c>
      <c r="Q116" s="108">
        <f t="shared" si="51"/>
        <v>20.94266449825956</v>
      </c>
      <c r="R116" s="108">
        <f t="shared" si="51"/>
        <v>21.2592936941625</v>
      </c>
      <c r="S116" s="113">
        <f t="shared" si="51"/>
        <v>22.638394867311032</v>
      </c>
      <c r="T116" s="149">
        <f>S116/B116</f>
        <v>2.6078938121339936</v>
      </c>
    </row>
    <row r="117" spans="1:20" ht="12.75">
      <c r="A117" s="112" t="s">
        <v>161</v>
      </c>
      <c r="B117" s="108">
        <f aca="true" t="shared" si="52" ref="B117:S117">B102/B$105*100</f>
        <v>31.95586250592484</v>
      </c>
      <c r="C117" s="108">
        <f t="shared" si="52"/>
        <v>31.2081704169467</v>
      </c>
      <c r="D117" s="108">
        <f t="shared" si="52"/>
        <v>31.68203161247469</v>
      </c>
      <c r="E117" s="108">
        <f t="shared" si="52"/>
        <v>32.936147187387874</v>
      </c>
      <c r="F117" s="108">
        <f t="shared" si="52"/>
        <v>32.342504457261136</v>
      </c>
      <c r="G117" s="108">
        <f t="shared" si="52"/>
        <v>32.26900836456598</v>
      </c>
      <c r="H117" s="108">
        <f t="shared" si="52"/>
        <v>32.77882558573879</v>
      </c>
      <c r="I117" s="108">
        <f t="shared" si="52"/>
        <v>32.99539326234257</v>
      </c>
      <c r="J117" s="108">
        <f t="shared" si="52"/>
        <v>32.079352931817226</v>
      </c>
      <c r="K117" s="108">
        <f t="shared" si="52"/>
        <v>32.11107357813226</v>
      </c>
      <c r="L117" s="108">
        <f t="shared" si="52"/>
        <v>31.28283066362465</v>
      </c>
      <c r="M117" s="108">
        <f t="shared" si="52"/>
        <v>31.500059686931586</v>
      </c>
      <c r="N117" s="108">
        <f t="shared" si="52"/>
        <v>31.771776204120535</v>
      </c>
      <c r="O117" s="108">
        <f t="shared" si="52"/>
        <v>30.97002358219918</v>
      </c>
      <c r="P117" s="108">
        <f t="shared" si="52"/>
        <v>30.680993268318623</v>
      </c>
      <c r="Q117" s="108">
        <f t="shared" si="52"/>
        <v>30.164774147943298</v>
      </c>
      <c r="R117" s="108">
        <f t="shared" si="52"/>
        <v>29.535642014569152</v>
      </c>
      <c r="S117" s="113">
        <f t="shared" si="52"/>
        <v>27.85280089388456</v>
      </c>
      <c r="T117" s="149">
        <f>R117-S117</f>
        <v>1.6828411206845928</v>
      </c>
    </row>
    <row r="118" spans="1:20" ht="12.75">
      <c r="A118" s="112" t="s">
        <v>162</v>
      </c>
      <c r="B118" s="108">
        <f aca="true" t="shared" si="53" ref="B118:S118">B$103/B$105*100</f>
        <v>12.592983301097647</v>
      </c>
      <c r="C118" s="108">
        <f t="shared" si="53"/>
        <v>12.109219500796534</v>
      </c>
      <c r="D118" s="108">
        <f t="shared" si="53"/>
        <v>12.785020954978327</v>
      </c>
      <c r="E118" s="108">
        <f t="shared" si="53"/>
        <v>13.105881786489329</v>
      </c>
      <c r="F118" s="108">
        <f t="shared" si="53"/>
        <v>13.414190473249278</v>
      </c>
      <c r="G118" s="108">
        <f t="shared" si="53"/>
        <v>13.107536159969671</v>
      </c>
      <c r="H118" s="108">
        <f t="shared" si="53"/>
        <v>12.652961409215127</v>
      </c>
      <c r="I118" s="108">
        <f t="shared" si="53"/>
        <v>13.126157448556569</v>
      </c>
      <c r="J118" s="108">
        <f t="shared" si="53"/>
        <v>13.431778217565924</v>
      </c>
      <c r="K118" s="108">
        <f t="shared" si="53"/>
        <v>13.480712074313935</v>
      </c>
      <c r="L118" s="108">
        <f t="shared" si="53"/>
        <v>13.934833243070388</v>
      </c>
      <c r="M118" s="108">
        <f t="shared" si="53"/>
        <v>14.37705344763622</v>
      </c>
      <c r="N118" s="108">
        <f t="shared" si="53"/>
        <v>12.983998536862407</v>
      </c>
      <c r="O118" s="108">
        <f t="shared" si="53"/>
        <v>12.879556631020215</v>
      </c>
      <c r="P118" s="108">
        <f t="shared" si="53"/>
        <v>13.920214089738305</v>
      </c>
      <c r="Q118" s="108">
        <f t="shared" si="53"/>
        <v>14.034782193302064</v>
      </c>
      <c r="R118" s="108">
        <f t="shared" si="53"/>
        <v>14.597999800684242</v>
      </c>
      <c r="S118" s="113">
        <f t="shared" si="53"/>
        <v>15.65161611565227</v>
      </c>
      <c r="T118" s="149">
        <f>S118-B118</f>
        <v>3.058632814554624</v>
      </c>
    </row>
    <row r="119" spans="1:20" ht="13.5" thickBot="1">
      <c r="A119" s="114" t="s">
        <v>163</v>
      </c>
      <c r="B119" s="127">
        <f aca="true" t="shared" si="54" ref="B119:S119">B$104/B$105*100</f>
        <v>0.8400307307724616</v>
      </c>
      <c r="C119" s="127">
        <f t="shared" si="54"/>
        <v>0.8905376944816338</v>
      </c>
      <c r="D119" s="127">
        <f t="shared" si="54"/>
        <v>1.029671760118813</v>
      </c>
      <c r="E119" s="127">
        <f t="shared" si="54"/>
        <v>0.9887237194720939</v>
      </c>
      <c r="F119" s="127">
        <f t="shared" si="54"/>
        <v>0.937361828670941</v>
      </c>
      <c r="G119" s="127">
        <f t="shared" si="54"/>
        <v>0.9546539379474954</v>
      </c>
      <c r="H119" s="127">
        <f t="shared" si="54"/>
        <v>1.0154725719921818</v>
      </c>
      <c r="I119" s="127">
        <f t="shared" si="54"/>
        <v>1.063242232312356</v>
      </c>
      <c r="J119" s="127">
        <f t="shared" si="54"/>
        <v>1.2116548974273773</v>
      </c>
      <c r="K119" s="127">
        <f t="shared" si="54"/>
        <v>1.2734905704343769</v>
      </c>
      <c r="L119" s="127">
        <f t="shared" si="54"/>
        <v>1.2384451291775302</v>
      </c>
      <c r="M119" s="127">
        <f t="shared" si="54"/>
        <v>1.6727141916217565</v>
      </c>
      <c r="N119" s="127">
        <f t="shared" si="54"/>
        <v>1.4916302753971484</v>
      </c>
      <c r="O119" s="127">
        <f t="shared" si="54"/>
        <v>1.3244967207899334</v>
      </c>
      <c r="P119" s="127">
        <f t="shared" si="54"/>
        <v>1.380807010733086</v>
      </c>
      <c r="Q119" s="127">
        <f t="shared" si="54"/>
        <v>1.3515658517604083</v>
      </c>
      <c r="R119" s="127">
        <f t="shared" si="54"/>
        <v>1.2248669686638622</v>
      </c>
      <c r="S119" s="128">
        <f t="shared" si="54"/>
        <v>1.0735787068692355</v>
      </c>
      <c r="T119" s="13"/>
    </row>
    <row r="120" spans="1:19" ht="13.5" thickBot="1">
      <c r="A120" s="115" t="s">
        <v>172</v>
      </c>
      <c r="B120" s="116">
        <f aca="true" t="shared" si="55" ref="B120:S120">SUM(B114:B118)+B119</f>
        <v>99.99999999999999</v>
      </c>
      <c r="C120" s="116">
        <f t="shared" si="55"/>
        <v>99.99999999999999</v>
      </c>
      <c r="D120" s="116">
        <f t="shared" si="55"/>
        <v>100</v>
      </c>
      <c r="E120" s="116">
        <f t="shared" si="55"/>
        <v>100.00000000000001</v>
      </c>
      <c r="F120" s="116">
        <f t="shared" si="55"/>
        <v>99.99999999999999</v>
      </c>
      <c r="G120" s="116">
        <f t="shared" si="55"/>
        <v>100.00000000000001</v>
      </c>
      <c r="H120" s="116">
        <f t="shared" si="55"/>
        <v>99.99999999999999</v>
      </c>
      <c r="I120" s="116">
        <f t="shared" si="55"/>
        <v>100</v>
      </c>
      <c r="J120" s="116">
        <f t="shared" si="55"/>
        <v>100.00000000000001</v>
      </c>
      <c r="K120" s="116">
        <f t="shared" si="55"/>
        <v>100</v>
      </c>
      <c r="L120" s="116">
        <f t="shared" si="55"/>
        <v>100</v>
      </c>
      <c r="M120" s="116">
        <f t="shared" si="55"/>
        <v>100</v>
      </c>
      <c r="N120" s="116">
        <f t="shared" si="55"/>
        <v>100</v>
      </c>
      <c r="O120" s="116">
        <f t="shared" si="55"/>
        <v>99.99999999999997</v>
      </c>
      <c r="P120" s="116">
        <f t="shared" si="55"/>
        <v>99.99999999999997</v>
      </c>
      <c r="Q120" s="116">
        <f t="shared" si="55"/>
        <v>100</v>
      </c>
      <c r="R120" s="116">
        <f t="shared" si="55"/>
        <v>100.00000000000003</v>
      </c>
      <c r="S120" s="117">
        <f t="shared" si="55"/>
        <v>100.00000000000001</v>
      </c>
    </row>
    <row r="121" ht="12.75">
      <c r="S121" s="78" t="s">
        <v>325</v>
      </c>
    </row>
    <row r="122" spans="2:19" ht="12.75">
      <c r="B122" s="149">
        <f>SUM(B114:B116)</f>
        <v>54.61112346220504</v>
      </c>
      <c r="C122" s="149">
        <f aca="true" t="shared" si="56" ref="C122:R122">SUM(C114:C116)</f>
        <v>55.792072387775114</v>
      </c>
      <c r="D122" s="149">
        <f t="shared" si="56"/>
        <v>54.503275672428174</v>
      </c>
      <c r="E122" s="149">
        <f t="shared" si="56"/>
        <v>52.969247306650715</v>
      </c>
      <c r="F122" s="149">
        <f t="shared" si="56"/>
        <v>53.305943240818635</v>
      </c>
      <c r="G122" s="149">
        <f t="shared" si="56"/>
        <v>53.66880153751686</v>
      </c>
      <c r="H122" s="149">
        <f t="shared" si="56"/>
        <v>53.5527404330539</v>
      </c>
      <c r="I122" s="149">
        <f t="shared" si="56"/>
        <v>52.8152070567885</v>
      </c>
      <c r="J122" s="149">
        <f t="shared" si="56"/>
        <v>53.27721395318949</v>
      </c>
      <c r="K122" s="149">
        <f t="shared" si="56"/>
        <v>53.13472377711942</v>
      </c>
      <c r="L122" s="149">
        <f t="shared" si="56"/>
        <v>53.54389096412743</v>
      </c>
      <c r="M122" s="149">
        <f t="shared" si="56"/>
        <v>52.45017267381044</v>
      </c>
      <c r="N122" s="149">
        <f t="shared" si="56"/>
        <v>53.75259498361993</v>
      </c>
      <c r="O122" s="149">
        <f t="shared" si="56"/>
        <v>54.82592306599065</v>
      </c>
      <c r="P122" s="149">
        <f t="shared" si="56"/>
        <v>54.01798563120997</v>
      </c>
      <c r="Q122" s="149">
        <f t="shared" si="56"/>
        <v>54.44887780699423</v>
      </c>
      <c r="R122" s="149">
        <f t="shared" si="56"/>
        <v>54.64149121608276</v>
      </c>
      <c r="S122" s="149">
        <f>SUM(S114:S116)</f>
        <v>55.422004283593935</v>
      </c>
    </row>
  </sheetData>
  <mergeCells count="16">
    <mergeCell ref="E3:E4"/>
    <mergeCell ref="F3:F4"/>
    <mergeCell ref="G3:G4"/>
    <mergeCell ref="H3:H4"/>
    <mergeCell ref="A3:A4"/>
    <mergeCell ref="B3:B4"/>
    <mergeCell ref="C3:C4"/>
    <mergeCell ref="D3:D4"/>
    <mergeCell ref="E49:E50"/>
    <mergeCell ref="F49:F50"/>
    <mergeCell ref="G49:G50"/>
    <mergeCell ref="H49:H50"/>
    <mergeCell ref="A49:A50"/>
    <mergeCell ref="B49:B50"/>
    <mergeCell ref="C49:C50"/>
    <mergeCell ref="D49:D5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37">
      <selection activeCell="C46" sqref="C46"/>
    </sheetView>
  </sheetViews>
  <sheetFormatPr defaultColWidth="9.140625" defaultRowHeight="12.75"/>
  <cols>
    <col min="1" max="1" width="34.7109375" style="13" bestFit="1" customWidth="1"/>
    <col min="2" max="16384" width="9.140625" style="13" customWidth="1"/>
  </cols>
  <sheetData>
    <row r="1" ht="11.25">
      <c r="A1" s="14" t="s">
        <v>51</v>
      </c>
    </row>
    <row r="3" spans="2:19" ht="11.25">
      <c r="B3" s="164">
        <v>1990</v>
      </c>
      <c r="C3" s="164">
        <v>1991</v>
      </c>
      <c r="D3" s="164">
        <v>1992</v>
      </c>
      <c r="E3" s="164">
        <v>1993</v>
      </c>
      <c r="F3" s="164">
        <v>1994</v>
      </c>
      <c r="G3" s="164">
        <v>1995</v>
      </c>
      <c r="H3" s="164">
        <v>1996</v>
      </c>
      <c r="I3" s="164">
        <v>1997</v>
      </c>
      <c r="J3" s="164">
        <v>1998</v>
      </c>
      <c r="K3" s="164">
        <v>1999</v>
      </c>
      <c r="L3" s="164">
        <v>2000</v>
      </c>
      <c r="M3" s="164">
        <v>2001</v>
      </c>
      <c r="N3" s="164">
        <v>2002</v>
      </c>
      <c r="O3" s="164">
        <v>2003</v>
      </c>
      <c r="P3" s="164">
        <v>2004</v>
      </c>
      <c r="Q3" s="164">
        <v>2005</v>
      </c>
      <c r="R3" s="164">
        <v>2006</v>
      </c>
      <c r="S3" s="164">
        <v>2007</v>
      </c>
    </row>
    <row r="4" spans="1:19" ht="11.25">
      <c r="A4" s="7" t="s">
        <v>48</v>
      </c>
      <c r="B4" s="13">
        <f>B45</f>
        <v>214746</v>
      </c>
      <c r="C4" s="13">
        <f aca="true" t="shared" si="0" ref="C4:Q4">C45</f>
        <v>230841</v>
      </c>
      <c r="D4" s="13">
        <f t="shared" si="0"/>
        <v>244324</v>
      </c>
      <c r="E4" s="13">
        <f t="shared" si="0"/>
        <v>217657</v>
      </c>
      <c r="F4" s="13">
        <f t="shared" si="0"/>
        <v>215722</v>
      </c>
      <c r="G4" s="13">
        <f t="shared" si="0"/>
        <v>224283</v>
      </c>
      <c r="H4" s="13">
        <f t="shared" si="0"/>
        <v>222231</v>
      </c>
      <c r="I4" s="13">
        <f t="shared" si="0"/>
        <v>210858</v>
      </c>
      <c r="J4" s="13">
        <f t="shared" si="0"/>
        <v>214439</v>
      </c>
      <c r="K4" s="13">
        <f t="shared" si="0"/>
        <v>201453</v>
      </c>
      <c r="L4" s="13">
        <f t="shared" si="0"/>
        <v>180214</v>
      </c>
      <c r="M4" s="13">
        <f t="shared" si="0"/>
        <v>172586</v>
      </c>
      <c r="N4" s="13">
        <f t="shared" si="0"/>
        <v>184321</v>
      </c>
      <c r="O4" s="13">
        <f t="shared" si="0"/>
        <v>162770</v>
      </c>
      <c r="P4" s="13">
        <f t="shared" si="0"/>
        <v>145985</v>
      </c>
      <c r="Q4" s="13">
        <f t="shared" si="0"/>
        <v>138973</v>
      </c>
      <c r="R4" s="13">
        <f aca="true" t="shared" si="1" ref="R4:S18">R45</f>
        <v>131685</v>
      </c>
      <c r="S4" s="13">
        <f t="shared" si="1"/>
        <v>112483</v>
      </c>
    </row>
    <row r="5" spans="1:19" ht="11.25">
      <c r="A5" s="7" t="s">
        <v>9</v>
      </c>
      <c r="B5" s="13">
        <f aca="true" t="shared" si="2" ref="B5:Q35">B46</f>
        <v>1314</v>
      </c>
      <c r="C5" s="13">
        <f t="shared" si="2"/>
        <v>1826</v>
      </c>
      <c r="D5" s="13">
        <f t="shared" si="2"/>
        <v>1543</v>
      </c>
      <c r="E5" s="13">
        <f t="shared" si="2"/>
        <v>1475</v>
      </c>
      <c r="F5" s="13">
        <f t="shared" si="2"/>
        <v>1618</v>
      </c>
      <c r="G5" s="13">
        <f t="shared" si="2"/>
        <v>1313</v>
      </c>
      <c r="H5" s="13">
        <f t="shared" si="2"/>
        <v>1290</v>
      </c>
      <c r="I5" s="13">
        <f t="shared" si="2"/>
        <v>1422</v>
      </c>
      <c r="J5" s="13">
        <f t="shared" si="2"/>
        <v>2580</v>
      </c>
      <c r="K5" s="13">
        <f t="shared" si="2"/>
        <v>1035</v>
      </c>
      <c r="L5" s="13">
        <f t="shared" si="2"/>
        <v>797</v>
      </c>
      <c r="M5" s="13">
        <f t="shared" si="2"/>
        <v>1664</v>
      </c>
      <c r="N5" s="13">
        <f t="shared" si="2"/>
        <v>972</v>
      </c>
      <c r="O5" s="13">
        <f t="shared" si="2"/>
        <v>1007</v>
      </c>
      <c r="P5" s="13">
        <f t="shared" si="2"/>
        <v>1675</v>
      </c>
      <c r="Q5" s="13">
        <f t="shared" si="2"/>
        <v>1740</v>
      </c>
      <c r="R5" s="13">
        <f t="shared" si="1"/>
        <v>1377</v>
      </c>
      <c r="S5" s="13">
        <f t="shared" si="1"/>
        <v>813</v>
      </c>
    </row>
    <row r="6" spans="1:19" ht="11.25">
      <c r="A6" s="7" t="s">
        <v>10</v>
      </c>
      <c r="B6" s="13">
        <f t="shared" si="2"/>
        <v>1970</v>
      </c>
      <c r="C6" s="13">
        <f t="shared" si="2"/>
        <v>1352</v>
      </c>
      <c r="D6" s="13">
        <f t="shared" si="2"/>
        <v>1213</v>
      </c>
      <c r="E6" s="13">
        <f t="shared" si="2"/>
        <v>1644</v>
      </c>
      <c r="F6" s="13">
        <f t="shared" si="2"/>
        <v>1626</v>
      </c>
      <c r="G6" s="13">
        <f t="shared" si="2"/>
        <v>1443</v>
      </c>
      <c r="H6" s="13">
        <f t="shared" si="2"/>
        <v>1335</v>
      </c>
      <c r="I6" s="13">
        <f t="shared" si="2"/>
        <v>1269</v>
      </c>
      <c r="J6" s="13">
        <f t="shared" si="2"/>
        <v>905</v>
      </c>
      <c r="K6" s="13">
        <f t="shared" si="2"/>
        <v>927</v>
      </c>
      <c r="L6" s="13">
        <f t="shared" si="2"/>
        <v>661</v>
      </c>
      <c r="M6" s="13">
        <f t="shared" si="2"/>
        <v>579</v>
      </c>
      <c r="N6" s="13">
        <f t="shared" si="2"/>
        <v>830</v>
      </c>
      <c r="O6" s="13">
        <f t="shared" si="2"/>
        <v>789</v>
      </c>
      <c r="P6" s="13">
        <f t="shared" si="2"/>
        <v>822</v>
      </c>
      <c r="Q6" s="13">
        <f t="shared" si="2"/>
        <v>606</v>
      </c>
      <c r="R6" s="13">
        <f t="shared" si="1"/>
        <v>379</v>
      </c>
      <c r="S6" s="13">
        <f t="shared" si="1"/>
        <v>568</v>
      </c>
    </row>
    <row r="7" spans="1:19" ht="11.25">
      <c r="A7" s="7" t="s">
        <v>11</v>
      </c>
      <c r="B7" s="13">
        <f t="shared" si="2"/>
        <v>540</v>
      </c>
      <c r="C7" s="13">
        <f t="shared" si="2"/>
        <v>531</v>
      </c>
      <c r="D7" s="13">
        <f t="shared" si="2"/>
        <v>526</v>
      </c>
      <c r="E7" s="13">
        <f t="shared" si="2"/>
        <v>374</v>
      </c>
      <c r="F7" s="13">
        <f t="shared" si="2"/>
        <v>491</v>
      </c>
      <c r="G7" s="13">
        <f t="shared" si="2"/>
        <v>594</v>
      </c>
      <c r="H7" s="13">
        <f t="shared" si="2"/>
        <v>730</v>
      </c>
      <c r="I7" s="13">
        <f t="shared" si="2"/>
        <v>630</v>
      </c>
      <c r="J7" s="13">
        <f t="shared" si="2"/>
        <v>616</v>
      </c>
      <c r="K7" s="13">
        <f t="shared" si="2"/>
        <v>427</v>
      </c>
      <c r="L7" s="13">
        <f t="shared" si="2"/>
        <v>372</v>
      </c>
      <c r="M7" s="13">
        <f t="shared" si="2"/>
        <v>386</v>
      </c>
      <c r="N7" s="13">
        <f t="shared" si="2"/>
        <v>384</v>
      </c>
      <c r="O7" s="13">
        <f t="shared" si="2"/>
        <v>368</v>
      </c>
      <c r="P7" s="13">
        <f t="shared" si="2"/>
        <v>348</v>
      </c>
      <c r="Q7" s="13">
        <f t="shared" si="2"/>
        <v>326</v>
      </c>
      <c r="R7" s="13">
        <f t="shared" si="1"/>
        <v>258</v>
      </c>
      <c r="S7" s="13">
        <f t="shared" si="1"/>
        <v>115</v>
      </c>
    </row>
    <row r="8" spans="1:19" ht="11.25">
      <c r="A8" s="7" t="s">
        <v>12</v>
      </c>
      <c r="B8" s="13">
        <f t="shared" si="2"/>
        <v>832</v>
      </c>
      <c r="C8" s="13">
        <f t="shared" si="2"/>
        <v>1058</v>
      </c>
      <c r="D8" s="13">
        <f t="shared" si="2"/>
        <v>1083</v>
      </c>
      <c r="E8" s="13">
        <f t="shared" si="2"/>
        <v>940</v>
      </c>
      <c r="F8" s="13">
        <f t="shared" si="2"/>
        <v>2446</v>
      </c>
      <c r="G8" s="13">
        <f t="shared" si="2"/>
        <v>3340</v>
      </c>
      <c r="H8" s="13">
        <f t="shared" si="2"/>
        <v>5570</v>
      </c>
      <c r="I8" s="13">
        <f t="shared" si="2"/>
        <v>5243</v>
      </c>
      <c r="J8" s="13">
        <f t="shared" si="2"/>
        <v>4778</v>
      </c>
      <c r="K8" s="13">
        <f t="shared" si="2"/>
        <v>4675</v>
      </c>
      <c r="L8" s="13">
        <f t="shared" si="2"/>
        <v>4246</v>
      </c>
      <c r="M8" s="13">
        <f t="shared" si="2"/>
        <v>3991</v>
      </c>
      <c r="N8" s="13">
        <f t="shared" si="2"/>
        <v>3822</v>
      </c>
      <c r="O8" s="13">
        <f t="shared" si="2"/>
        <v>2135</v>
      </c>
      <c r="P8" s="13">
        <f t="shared" si="2"/>
        <v>1439</v>
      </c>
      <c r="Q8" s="13">
        <f t="shared" si="2"/>
        <v>1221</v>
      </c>
      <c r="R8" s="13">
        <f t="shared" si="1"/>
        <v>1450</v>
      </c>
      <c r="S8" s="13">
        <f t="shared" si="1"/>
        <v>1106</v>
      </c>
    </row>
    <row r="9" spans="1:19" ht="11.25">
      <c r="A9" s="7" t="s">
        <v>47</v>
      </c>
      <c r="B9" s="13">
        <f t="shared" si="2"/>
        <v>10851</v>
      </c>
      <c r="C9" s="13">
        <f t="shared" si="2"/>
        <v>14761</v>
      </c>
      <c r="D9" s="13">
        <f t="shared" si="2"/>
        <v>13218</v>
      </c>
      <c r="E9" s="13">
        <f t="shared" si="2"/>
        <v>10091</v>
      </c>
      <c r="F9" s="13">
        <f t="shared" si="2"/>
        <v>8774</v>
      </c>
      <c r="G9" s="13">
        <f t="shared" si="2"/>
        <v>8983</v>
      </c>
      <c r="H9" s="13">
        <f t="shared" si="2"/>
        <v>7966</v>
      </c>
      <c r="I9" s="13">
        <f t="shared" si="2"/>
        <v>6866</v>
      </c>
      <c r="J9" s="13">
        <f t="shared" si="2"/>
        <v>6376</v>
      </c>
      <c r="K9" s="13">
        <f t="shared" si="2"/>
        <v>5845</v>
      </c>
      <c r="L9" s="13">
        <f t="shared" si="2"/>
        <v>4785</v>
      </c>
      <c r="M9" s="13">
        <f t="shared" si="2"/>
        <v>4773</v>
      </c>
      <c r="N9" s="13">
        <f t="shared" si="2"/>
        <v>4342</v>
      </c>
      <c r="O9" s="13">
        <f t="shared" si="2"/>
        <v>4712</v>
      </c>
      <c r="P9" s="13">
        <f t="shared" si="2"/>
        <v>10140</v>
      </c>
      <c r="Q9" s="13">
        <f t="shared" si="2"/>
        <v>10583</v>
      </c>
      <c r="R9" s="13">
        <f t="shared" si="1"/>
        <v>9549</v>
      </c>
      <c r="S9" s="13">
        <f t="shared" si="1"/>
        <v>11269</v>
      </c>
    </row>
    <row r="10" spans="1:19" ht="11.25">
      <c r="A10" s="7" t="s">
        <v>14</v>
      </c>
      <c r="B10" s="13">
        <f t="shared" si="2"/>
        <v>1440</v>
      </c>
      <c r="C10" s="13">
        <f t="shared" si="2"/>
        <v>1271</v>
      </c>
      <c r="D10" s="13">
        <f t="shared" si="2"/>
        <v>529</v>
      </c>
      <c r="E10" s="13">
        <f t="shared" si="2"/>
        <v>620</v>
      </c>
      <c r="F10" s="13">
        <f t="shared" si="2"/>
        <v>130</v>
      </c>
      <c r="G10" s="13">
        <f t="shared" si="2"/>
        <v>103</v>
      </c>
      <c r="H10" s="13">
        <f t="shared" si="2"/>
        <v>100</v>
      </c>
      <c r="I10" s="13">
        <f t="shared" si="2"/>
        <v>178</v>
      </c>
      <c r="J10" s="13">
        <f t="shared" si="2"/>
        <v>259</v>
      </c>
      <c r="K10" s="13">
        <f t="shared" si="2"/>
        <v>297</v>
      </c>
      <c r="L10" s="13">
        <f t="shared" si="2"/>
        <v>57</v>
      </c>
      <c r="M10" s="13">
        <f t="shared" si="2"/>
        <v>41</v>
      </c>
      <c r="N10" s="13">
        <f t="shared" si="2"/>
        <v>29</v>
      </c>
      <c r="O10" s="13">
        <f t="shared" si="2"/>
        <v>43</v>
      </c>
      <c r="P10" s="13">
        <f t="shared" si="2"/>
        <v>36</v>
      </c>
      <c r="Q10" s="13">
        <f t="shared" si="2"/>
        <v>32</v>
      </c>
      <c r="R10" s="13">
        <f t="shared" si="1"/>
        <v>30</v>
      </c>
      <c r="S10" s="13">
        <f t="shared" si="1"/>
        <v>34</v>
      </c>
    </row>
    <row r="11" spans="1:19" ht="11.25">
      <c r="A11" s="7" t="s">
        <v>15</v>
      </c>
      <c r="B11" s="13">
        <f t="shared" si="2"/>
        <v>1434</v>
      </c>
      <c r="C11" s="13">
        <f t="shared" si="2"/>
        <v>2439</v>
      </c>
      <c r="D11" s="13">
        <f t="shared" si="2"/>
        <v>2486</v>
      </c>
      <c r="E11" s="13">
        <f t="shared" si="2"/>
        <v>2353</v>
      </c>
      <c r="F11" s="13">
        <f t="shared" si="2"/>
        <v>2851</v>
      </c>
      <c r="G11" s="13">
        <f t="shared" si="2"/>
        <v>2701</v>
      </c>
      <c r="H11" s="13">
        <f t="shared" si="2"/>
        <v>2702</v>
      </c>
      <c r="I11" s="13">
        <f t="shared" si="2"/>
        <v>3480</v>
      </c>
      <c r="J11" s="13">
        <f t="shared" si="2"/>
        <v>4864</v>
      </c>
      <c r="K11" s="13">
        <f t="shared" si="2"/>
        <v>6189</v>
      </c>
      <c r="L11" s="13">
        <f t="shared" si="2"/>
        <v>4663</v>
      </c>
      <c r="M11" s="13">
        <f t="shared" si="2"/>
        <v>5228</v>
      </c>
      <c r="N11" s="13">
        <f t="shared" si="2"/>
        <v>3751</v>
      </c>
      <c r="O11" s="13">
        <f t="shared" si="2"/>
        <v>2476</v>
      </c>
      <c r="P11" s="13">
        <f t="shared" si="2"/>
        <v>3234</v>
      </c>
      <c r="Q11" s="13">
        <f t="shared" si="2"/>
        <v>3340</v>
      </c>
      <c r="R11" s="13">
        <f t="shared" si="1"/>
        <v>2712</v>
      </c>
      <c r="S11" s="13">
        <f t="shared" si="1"/>
        <v>1983</v>
      </c>
    </row>
    <row r="12" spans="1:19" ht="11.25">
      <c r="A12" s="7" t="s">
        <v>16</v>
      </c>
      <c r="B12" s="13">
        <f t="shared" si="2"/>
        <v>7740</v>
      </c>
      <c r="C12" s="13">
        <f t="shared" si="2"/>
        <v>8847</v>
      </c>
      <c r="D12" s="13">
        <f t="shared" si="2"/>
        <v>8186</v>
      </c>
      <c r="E12" s="13">
        <f t="shared" si="2"/>
        <v>7837</v>
      </c>
      <c r="F12" s="13">
        <f t="shared" si="2"/>
        <v>8011</v>
      </c>
      <c r="G12" s="13">
        <f t="shared" si="2"/>
        <v>8860</v>
      </c>
      <c r="H12" s="13">
        <f t="shared" si="2"/>
        <v>8534</v>
      </c>
      <c r="I12" s="13">
        <f t="shared" si="2"/>
        <v>8299</v>
      </c>
      <c r="J12" s="13">
        <f t="shared" si="2"/>
        <v>8078</v>
      </c>
      <c r="K12" s="13">
        <f t="shared" si="2"/>
        <v>8157</v>
      </c>
      <c r="L12" s="13">
        <f t="shared" si="2"/>
        <v>8885</v>
      </c>
      <c r="M12" s="13">
        <f t="shared" si="2"/>
        <v>8477</v>
      </c>
      <c r="N12" s="13">
        <f t="shared" si="2"/>
        <v>8633</v>
      </c>
      <c r="O12" s="13">
        <f t="shared" si="2"/>
        <v>8707</v>
      </c>
      <c r="P12" s="13">
        <f t="shared" si="2"/>
        <v>8385</v>
      </c>
      <c r="Q12" s="13">
        <f t="shared" si="2"/>
        <v>9207</v>
      </c>
      <c r="R12" s="13">
        <f t="shared" si="1"/>
        <v>9601</v>
      </c>
      <c r="S12" s="13">
        <f t="shared" si="1"/>
        <v>9643</v>
      </c>
    </row>
    <row r="13" spans="1:19" ht="11.25">
      <c r="A13" s="7" t="s">
        <v>17</v>
      </c>
      <c r="B13" s="13">
        <f t="shared" si="2"/>
        <v>8604</v>
      </c>
      <c r="C13" s="13">
        <f t="shared" si="2"/>
        <v>10156</v>
      </c>
      <c r="D13" s="13">
        <f t="shared" si="2"/>
        <v>14329</v>
      </c>
      <c r="E13" s="13">
        <f t="shared" si="2"/>
        <v>9544</v>
      </c>
      <c r="F13" s="13">
        <f t="shared" si="2"/>
        <v>10509</v>
      </c>
      <c r="G13" s="13">
        <f t="shared" si="2"/>
        <v>14623</v>
      </c>
      <c r="H13" s="13">
        <f t="shared" si="2"/>
        <v>13920</v>
      </c>
      <c r="I13" s="13">
        <f t="shared" si="2"/>
        <v>14103</v>
      </c>
      <c r="J13" s="13">
        <f t="shared" si="2"/>
        <v>17499</v>
      </c>
      <c r="K13" s="13">
        <f t="shared" si="2"/>
        <v>24445</v>
      </c>
      <c r="L13" s="13">
        <f t="shared" si="2"/>
        <v>22640</v>
      </c>
      <c r="M13" s="13">
        <f t="shared" si="2"/>
        <v>24596</v>
      </c>
      <c r="N13" s="13">
        <f t="shared" si="2"/>
        <v>28593</v>
      </c>
      <c r="O13" s="13">
        <f t="shared" si="2"/>
        <v>24002</v>
      </c>
      <c r="P13" s="13">
        <f t="shared" si="2"/>
        <v>23839</v>
      </c>
      <c r="Q13" s="13">
        <f t="shared" si="2"/>
        <v>24420</v>
      </c>
      <c r="R13" s="13">
        <f t="shared" si="1"/>
        <v>23829</v>
      </c>
      <c r="S13" s="13">
        <f t="shared" si="1"/>
        <v>18508</v>
      </c>
    </row>
    <row r="14" spans="1:19" ht="11.25">
      <c r="A14" s="7" t="s">
        <v>18</v>
      </c>
      <c r="B14" s="13">
        <f t="shared" si="2"/>
        <v>8668</v>
      </c>
      <c r="C14" s="13">
        <f t="shared" si="2"/>
        <v>14084</v>
      </c>
      <c r="D14" s="13">
        <f t="shared" si="2"/>
        <v>9319</v>
      </c>
      <c r="E14" s="13">
        <f t="shared" si="2"/>
        <v>6091</v>
      </c>
      <c r="F14" s="13">
        <f t="shared" si="2"/>
        <v>5617</v>
      </c>
      <c r="G14" s="13">
        <f t="shared" si="2"/>
        <v>7749</v>
      </c>
      <c r="H14" s="13">
        <f t="shared" si="2"/>
        <v>7790</v>
      </c>
      <c r="I14" s="13">
        <f t="shared" si="2"/>
        <v>7727</v>
      </c>
      <c r="J14" s="13">
        <f t="shared" si="2"/>
        <v>11651</v>
      </c>
      <c r="K14" s="13">
        <f t="shared" si="2"/>
        <v>9952</v>
      </c>
      <c r="L14" s="13">
        <f t="shared" si="2"/>
        <v>7165</v>
      </c>
      <c r="M14" s="13">
        <f t="shared" si="2"/>
        <v>5958</v>
      </c>
      <c r="N14" s="13">
        <f t="shared" si="2"/>
        <v>5767</v>
      </c>
      <c r="O14" s="13">
        <f t="shared" si="2"/>
        <v>7096</v>
      </c>
      <c r="P14" s="13">
        <f t="shared" si="2"/>
        <v>6528</v>
      </c>
      <c r="Q14" s="13">
        <f t="shared" si="2"/>
        <v>7925</v>
      </c>
      <c r="R14" s="13">
        <f t="shared" si="1"/>
        <v>7133</v>
      </c>
      <c r="S14" s="13">
        <f t="shared" si="1"/>
        <v>6163</v>
      </c>
    </row>
    <row r="15" spans="1:19" ht="11.25">
      <c r="A15" s="7" t="s">
        <v>19</v>
      </c>
      <c r="B15" s="13">
        <f t="shared" si="2"/>
        <v>102710</v>
      </c>
      <c r="C15" s="13">
        <f t="shared" si="2"/>
        <v>104287</v>
      </c>
      <c r="D15" s="13">
        <f t="shared" si="2"/>
        <v>116020</v>
      </c>
      <c r="E15" s="13">
        <f t="shared" si="2"/>
        <v>113919</v>
      </c>
      <c r="F15" s="13">
        <f t="shared" si="2"/>
        <v>116309</v>
      </c>
      <c r="G15" s="13">
        <f t="shared" si="2"/>
        <v>120800</v>
      </c>
      <c r="H15" s="13">
        <f t="shared" si="2"/>
        <v>117088</v>
      </c>
      <c r="I15" s="13">
        <f t="shared" si="2"/>
        <v>113312</v>
      </c>
      <c r="J15" s="13">
        <f t="shared" si="2"/>
        <v>107305</v>
      </c>
      <c r="K15" s="13">
        <f t="shared" si="2"/>
        <v>91379</v>
      </c>
      <c r="L15" s="13">
        <f t="shared" si="2"/>
        <v>85878</v>
      </c>
      <c r="M15" s="13">
        <f t="shared" si="2"/>
        <v>75008</v>
      </c>
      <c r="N15" s="13">
        <f t="shared" si="2"/>
        <v>87767</v>
      </c>
      <c r="O15" s="13">
        <f t="shared" si="2"/>
        <v>75986</v>
      </c>
      <c r="P15" s="13">
        <f t="shared" si="2"/>
        <v>58889</v>
      </c>
      <c r="Q15" s="13">
        <f t="shared" si="2"/>
        <v>47124</v>
      </c>
      <c r="R15" s="13">
        <f t="shared" si="1"/>
        <v>45875</v>
      </c>
      <c r="S15" s="13">
        <f t="shared" si="1"/>
        <v>35409</v>
      </c>
    </row>
    <row r="16" spans="1:19" ht="11.25">
      <c r="A16" s="7" t="s">
        <v>20</v>
      </c>
      <c r="B16" s="13">
        <f t="shared" si="2"/>
        <v>1974</v>
      </c>
      <c r="C16" s="13">
        <f t="shared" si="2"/>
        <v>2077</v>
      </c>
      <c r="D16" s="13">
        <f t="shared" si="2"/>
        <v>2404</v>
      </c>
      <c r="E16" s="13">
        <f t="shared" si="2"/>
        <v>2581</v>
      </c>
      <c r="F16" s="13">
        <f t="shared" si="2"/>
        <v>2681</v>
      </c>
      <c r="G16" s="13">
        <f t="shared" si="2"/>
        <v>2473</v>
      </c>
      <c r="H16" s="13">
        <f t="shared" si="2"/>
        <v>2592</v>
      </c>
      <c r="I16" s="13">
        <f t="shared" si="2"/>
        <v>2711</v>
      </c>
      <c r="J16" s="13">
        <f t="shared" si="2"/>
        <v>2954</v>
      </c>
      <c r="K16" s="13">
        <f t="shared" si="2"/>
        <v>3139</v>
      </c>
      <c r="L16" s="13">
        <f t="shared" si="2"/>
        <v>3370</v>
      </c>
      <c r="M16" s="13">
        <f t="shared" si="2"/>
        <v>3551</v>
      </c>
      <c r="N16" s="13">
        <f t="shared" si="2"/>
        <v>3785</v>
      </c>
      <c r="O16" s="13">
        <f t="shared" si="2"/>
        <v>4052</v>
      </c>
      <c r="P16" s="13">
        <f t="shared" si="2"/>
        <v>4200</v>
      </c>
      <c r="Q16" s="13">
        <f t="shared" si="2"/>
        <v>4376</v>
      </c>
      <c r="R16" s="13">
        <f t="shared" si="1"/>
        <v>4651</v>
      </c>
      <c r="S16" s="13">
        <f t="shared" si="1"/>
        <v>4869</v>
      </c>
    </row>
    <row r="17" spans="1:19" ht="11.25">
      <c r="A17" s="7" t="s">
        <v>21</v>
      </c>
      <c r="B17" s="13">
        <f t="shared" si="2"/>
        <v>357</v>
      </c>
      <c r="C17" s="13">
        <f t="shared" si="2"/>
        <v>499</v>
      </c>
      <c r="D17" s="13">
        <f t="shared" si="2"/>
        <v>97</v>
      </c>
      <c r="E17" s="13">
        <f t="shared" si="2"/>
        <v>409</v>
      </c>
      <c r="F17" s="13">
        <f t="shared" si="2"/>
        <v>745</v>
      </c>
      <c r="G17" s="13">
        <f t="shared" si="2"/>
        <v>418</v>
      </c>
      <c r="H17" s="13">
        <f t="shared" si="2"/>
        <v>644</v>
      </c>
      <c r="I17" s="13">
        <f t="shared" si="2"/>
        <v>201</v>
      </c>
      <c r="J17" s="13">
        <f t="shared" si="2"/>
        <v>305</v>
      </c>
      <c r="K17" s="13">
        <f t="shared" si="2"/>
        <v>358</v>
      </c>
      <c r="L17" s="13">
        <f t="shared" si="2"/>
        <v>107</v>
      </c>
      <c r="M17" s="13">
        <f t="shared" si="2"/>
        <v>95</v>
      </c>
      <c r="N17" s="13">
        <f t="shared" si="2"/>
        <v>139</v>
      </c>
      <c r="O17" s="13">
        <f t="shared" si="2"/>
        <v>82</v>
      </c>
      <c r="P17" s="13">
        <f t="shared" si="2"/>
        <v>60</v>
      </c>
      <c r="Q17" s="13">
        <f t="shared" si="2"/>
        <v>6</v>
      </c>
      <c r="R17" s="13">
        <f t="shared" si="1"/>
        <v>5</v>
      </c>
      <c r="S17" s="13">
        <f t="shared" si="1"/>
        <v>17</v>
      </c>
    </row>
    <row r="18" spans="1:19" ht="11.25">
      <c r="A18" s="7" t="s">
        <v>22</v>
      </c>
      <c r="B18" s="13">
        <f t="shared" si="2"/>
        <v>4150</v>
      </c>
      <c r="C18" s="13">
        <f t="shared" si="2"/>
        <v>5701</v>
      </c>
      <c r="D18" s="13">
        <f t="shared" si="2"/>
        <v>2321</v>
      </c>
      <c r="E18" s="13">
        <f t="shared" si="2"/>
        <v>998</v>
      </c>
      <c r="F18" s="13">
        <f t="shared" si="2"/>
        <v>1244</v>
      </c>
      <c r="G18" s="13">
        <f t="shared" si="2"/>
        <v>1068</v>
      </c>
      <c r="H18" s="13">
        <f t="shared" si="2"/>
        <v>1284</v>
      </c>
      <c r="I18" s="13">
        <f t="shared" si="2"/>
        <v>1539</v>
      </c>
      <c r="J18" s="13">
        <f t="shared" si="2"/>
        <v>2852</v>
      </c>
      <c r="K18" s="13">
        <f t="shared" si="2"/>
        <v>1753</v>
      </c>
      <c r="L18" s="13">
        <f t="shared" si="2"/>
        <v>655</v>
      </c>
      <c r="M18" s="13">
        <f t="shared" si="2"/>
        <v>720</v>
      </c>
      <c r="N18" s="13">
        <f t="shared" si="2"/>
        <v>547</v>
      </c>
      <c r="O18" s="13">
        <f t="shared" si="2"/>
        <v>327</v>
      </c>
      <c r="P18" s="13">
        <f t="shared" si="2"/>
        <v>361</v>
      </c>
      <c r="Q18" s="13">
        <f t="shared" si="2"/>
        <v>401</v>
      </c>
      <c r="R18" s="13">
        <f t="shared" si="1"/>
        <v>329</v>
      </c>
      <c r="S18" s="13">
        <f t="shared" si="1"/>
        <v>408</v>
      </c>
    </row>
    <row r="19" spans="1:19" ht="11.25">
      <c r="A19" s="7" t="s">
        <v>49</v>
      </c>
      <c r="B19" s="13">
        <f t="shared" si="2"/>
        <v>29</v>
      </c>
      <c r="C19" s="13">
        <f t="shared" si="2"/>
        <v>26</v>
      </c>
      <c r="D19" s="13">
        <f t="shared" si="2"/>
        <v>56</v>
      </c>
      <c r="E19" s="13">
        <f t="shared" si="2"/>
        <v>38</v>
      </c>
      <c r="F19" s="13">
        <f t="shared" si="2"/>
        <v>14</v>
      </c>
      <c r="G19" s="13">
        <f t="shared" si="2"/>
        <v>6</v>
      </c>
      <c r="H19" s="13">
        <f t="shared" si="2"/>
        <v>16</v>
      </c>
      <c r="I19" s="13">
        <f t="shared" si="2"/>
        <v>13</v>
      </c>
      <c r="J19" s="13">
        <f t="shared" si="2"/>
        <v>0</v>
      </c>
      <c r="K19" s="13">
        <f t="shared" si="2"/>
        <v>0</v>
      </c>
      <c r="L19" s="13">
        <f t="shared" si="2"/>
        <v>0</v>
      </c>
      <c r="M19" s="13">
        <f t="shared" si="2"/>
        <v>0</v>
      </c>
      <c r="N19" s="13">
        <f t="shared" si="2"/>
        <v>0</v>
      </c>
      <c r="O19" s="13">
        <f t="shared" si="2"/>
        <v>0</v>
      </c>
      <c r="P19" s="13">
        <f t="shared" si="2"/>
        <v>0</v>
      </c>
      <c r="Q19" s="13">
        <f aca="true" t="shared" si="3" ref="C19:Q34">Q60</f>
        <v>0</v>
      </c>
      <c r="R19" s="13">
        <f aca="true" t="shared" si="4" ref="R19:S34">R60</f>
        <v>0</v>
      </c>
      <c r="S19" s="13">
        <f t="shared" si="4"/>
        <v>0</v>
      </c>
    </row>
    <row r="20" spans="1:19" ht="11.25">
      <c r="A20" s="7" t="s">
        <v>24</v>
      </c>
      <c r="B20" s="13">
        <f t="shared" si="2"/>
        <v>1351</v>
      </c>
      <c r="C20" s="13">
        <f t="shared" si="3"/>
        <v>2827</v>
      </c>
      <c r="D20" s="13">
        <f t="shared" si="3"/>
        <v>3992</v>
      </c>
      <c r="E20" s="13">
        <f t="shared" si="3"/>
        <v>5622</v>
      </c>
      <c r="F20" s="13">
        <f t="shared" si="3"/>
        <v>5523</v>
      </c>
      <c r="G20" s="13">
        <f t="shared" si="3"/>
        <v>5284</v>
      </c>
      <c r="H20" s="13">
        <f t="shared" si="3"/>
        <v>4512</v>
      </c>
      <c r="I20" s="13">
        <f t="shared" si="3"/>
        <v>5861</v>
      </c>
      <c r="J20" s="13">
        <f t="shared" si="3"/>
        <v>5963</v>
      </c>
      <c r="K20" s="13">
        <f t="shared" si="3"/>
        <v>5306</v>
      </c>
      <c r="L20" s="13">
        <f t="shared" si="3"/>
        <v>4404</v>
      </c>
      <c r="M20" s="13">
        <f t="shared" si="3"/>
        <v>4193</v>
      </c>
      <c r="N20" s="13">
        <f t="shared" si="3"/>
        <v>2137</v>
      </c>
      <c r="O20" s="13">
        <f t="shared" si="3"/>
        <v>1626</v>
      </c>
      <c r="P20" s="13">
        <f t="shared" si="3"/>
        <v>773</v>
      </c>
      <c r="Q20" s="13">
        <f t="shared" si="3"/>
        <v>455</v>
      </c>
      <c r="R20" s="13">
        <f t="shared" si="4"/>
        <v>521</v>
      </c>
      <c r="S20" s="13">
        <f t="shared" si="4"/>
        <v>535</v>
      </c>
    </row>
    <row r="21" spans="1:19" ht="11.25">
      <c r="A21" s="7" t="s">
        <v>25</v>
      </c>
      <c r="B21" s="13">
        <f t="shared" si="2"/>
        <v>485</v>
      </c>
      <c r="C21" s="13">
        <f t="shared" si="3"/>
        <v>829</v>
      </c>
      <c r="D21" s="13">
        <f t="shared" si="3"/>
        <v>930</v>
      </c>
      <c r="E21" s="13">
        <f t="shared" si="3"/>
        <v>900</v>
      </c>
      <c r="F21" s="13">
        <f t="shared" si="3"/>
        <v>1182</v>
      </c>
      <c r="G21" s="13">
        <f t="shared" si="3"/>
        <v>1542</v>
      </c>
      <c r="H21" s="13">
        <f t="shared" si="3"/>
        <v>1658</v>
      </c>
      <c r="I21" s="13">
        <f t="shared" si="3"/>
        <v>1686</v>
      </c>
      <c r="J21" s="13">
        <f t="shared" si="3"/>
        <v>1721</v>
      </c>
      <c r="K21" s="13">
        <f t="shared" si="3"/>
        <v>1792</v>
      </c>
      <c r="L21" s="13">
        <f t="shared" si="3"/>
        <v>1917</v>
      </c>
      <c r="M21" s="13">
        <f t="shared" si="3"/>
        <v>1987</v>
      </c>
      <c r="N21" s="13">
        <f t="shared" si="3"/>
        <v>2052</v>
      </c>
      <c r="O21" s="13">
        <f t="shared" si="3"/>
        <v>2236</v>
      </c>
      <c r="P21" s="13">
        <f t="shared" si="3"/>
        <v>2216</v>
      </c>
      <c r="Q21" s="13">
        <f t="shared" si="3"/>
        <v>2240</v>
      </c>
      <c r="R21" s="13">
        <f t="shared" si="4"/>
        <v>2296</v>
      </c>
      <c r="S21" s="13">
        <f t="shared" si="4"/>
        <v>2296</v>
      </c>
    </row>
    <row r="22" spans="1:19" ht="11.25">
      <c r="A22" s="7" t="s">
        <v>26</v>
      </c>
      <c r="B22" s="13">
        <f t="shared" si="2"/>
        <v>3089</v>
      </c>
      <c r="C22" s="13">
        <f t="shared" si="3"/>
        <v>3381</v>
      </c>
      <c r="D22" s="13">
        <f t="shared" si="3"/>
        <v>3252</v>
      </c>
      <c r="E22" s="13">
        <f t="shared" si="3"/>
        <v>3066</v>
      </c>
      <c r="F22" s="13">
        <f t="shared" si="3"/>
        <v>3081</v>
      </c>
      <c r="G22" s="13">
        <f t="shared" si="3"/>
        <v>3869</v>
      </c>
      <c r="H22" s="13">
        <f t="shared" si="3"/>
        <v>3910</v>
      </c>
      <c r="I22" s="13">
        <f t="shared" si="3"/>
        <v>3619</v>
      </c>
      <c r="J22" s="13">
        <f t="shared" si="3"/>
        <v>3528</v>
      </c>
      <c r="K22" s="13">
        <f t="shared" si="3"/>
        <v>6565</v>
      </c>
      <c r="L22" s="13">
        <f t="shared" si="3"/>
        <v>3131</v>
      </c>
      <c r="M22" s="13">
        <f t="shared" si="3"/>
        <v>3112</v>
      </c>
      <c r="N22" s="13">
        <f t="shared" si="3"/>
        <v>2819</v>
      </c>
      <c r="O22" s="13">
        <f t="shared" si="3"/>
        <v>2858</v>
      </c>
      <c r="P22" s="13">
        <f t="shared" si="3"/>
        <v>2824</v>
      </c>
      <c r="Q22" s="13">
        <f t="shared" si="3"/>
        <v>2262</v>
      </c>
      <c r="R22" s="13">
        <f t="shared" si="4"/>
        <v>2095</v>
      </c>
      <c r="S22" s="13">
        <f t="shared" si="4"/>
        <v>2219</v>
      </c>
    </row>
    <row r="23" spans="1:19" ht="11.25">
      <c r="A23" s="7" t="s">
        <v>27</v>
      </c>
      <c r="B23" s="13">
        <f t="shared" si="2"/>
        <v>1881</v>
      </c>
      <c r="C23" s="13">
        <f t="shared" si="3"/>
        <v>2230</v>
      </c>
      <c r="D23" s="13">
        <f t="shared" si="3"/>
        <v>1989</v>
      </c>
      <c r="E23" s="13">
        <f t="shared" si="3"/>
        <v>2732</v>
      </c>
      <c r="F23" s="13">
        <f t="shared" si="3"/>
        <v>2605</v>
      </c>
      <c r="G23" s="13">
        <f t="shared" si="3"/>
        <v>2117</v>
      </c>
      <c r="H23" s="13">
        <f t="shared" si="3"/>
        <v>1930</v>
      </c>
      <c r="I23" s="13">
        <f t="shared" si="3"/>
        <v>2391</v>
      </c>
      <c r="J23" s="13">
        <f t="shared" si="3"/>
        <v>2785</v>
      </c>
      <c r="K23" s="13">
        <f t="shared" si="3"/>
        <v>2425</v>
      </c>
      <c r="L23" s="13">
        <f t="shared" si="3"/>
        <v>1703</v>
      </c>
      <c r="M23" s="13">
        <f t="shared" si="3"/>
        <v>1891</v>
      </c>
      <c r="N23" s="13">
        <f t="shared" si="3"/>
        <v>1332</v>
      </c>
      <c r="O23" s="13">
        <f t="shared" si="3"/>
        <v>1860</v>
      </c>
      <c r="P23" s="13">
        <f t="shared" si="3"/>
        <v>1818</v>
      </c>
      <c r="Q23" s="13">
        <f t="shared" si="3"/>
        <v>1641</v>
      </c>
      <c r="R23" s="13">
        <f t="shared" si="4"/>
        <v>1642</v>
      </c>
      <c r="S23" s="13">
        <f t="shared" si="4"/>
        <v>1280</v>
      </c>
    </row>
    <row r="24" spans="1:19" ht="11.25">
      <c r="A24" s="7" t="s">
        <v>28</v>
      </c>
      <c r="B24" s="13">
        <f t="shared" si="2"/>
        <v>1566</v>
      </c>
      <c r="C24" s="13">
        <f t="shared" si="3"/>
        <v>1539</v>
      </c>
      <c r="D24" s="13">
        <f t="shared" si="3"/>
        <v>1454</v>
      </c>
      <c r="E24" s="13">
        <f t="shared" si="3"/>
        <v>1570</v>
      </c>
      <c r="F24" s="13">
        <f t="shared" si="3"/>
        <v>1678</v>
      </c>
      <c r="G24" s="13">
        <f t="shared" si="3"/>
        <v>1515</v>
      </c>
      <c r="H24" s="13">
        <f t="shared" si="3"/>
        <v>1772</v>
      </c>
      <c r="I24" s="13">
        <f t="shared" si="3"/>
        <v>1901</v>
      </c>
      <c r="J24" s="13">
        <f t="shared" si="3"/>
        <v>1902</v>
      </c>
      <c r="K24" s="13">
        <f t="shared" si="3"/>
        <v>1891</v>
      </c>
      <c r="L24" s="13">
        <f t="shared" si="3"/>
        <v>1916</v>
      </c>
      <c r="M24" s="13">
        <f t="shared" si="3"/>
        <v>2398</v>
      </c>
      <c r="N24" s="13">
        <f t="shared" si="3"/>
        <v>2376</v>
      </c>
      <c r="O24" s="13">
        <f t="shared" si="3"/>
        <v>2456</v>
      </c>
      <c r="P24" s="13">
        <f t="shared" si="3"/>
        <v>2507</v>
      </c>
      <c r="Q24" s="13">
        <f t="shared" si="3"/>
        <v>2385</v>
      </c>
      <c r="R24" s="13">
        <f t="shared" si="4"/>
        <v>2441</v>
      </c>
      <c r="S24" s="13">
        <f t="shared" si="4"/>
        <v>2304</v>
      </c>
    </row>
    <row r="25" spans="1:19" ht="11.25">
      <c r="A25" s="7" t="s">
        <v>29</v>
      </c>
      <c r="B25" s="13">
        <f t="shared" si="2"/>
        <v>9399</v>
      </c>
      <c r="C25" s="13">
        <f t="shared" si="3"/>
        <v>10070</v>
      </c>
      <c r="D25" s="13">
        <f t="shared" si="3"/>
        <v>13866</v>
      </c>
      <c r="E25" s="13">
        <f t="shared" si="3"/>
        <v>10094</v>
      </c>
      <c r="F25" s="13">
        <f t="shared" si="3"/>
        <v>8048</v>
      </c>
      <c r="G25" s="13">
        <f t="shared" si="3"/>
        <v>10308</v>
      </c>
      <c r="H25" s="13">
        <f t="shared" si="3"/>
        <v>6040</v>
      </c>
      <c r="I25" s="13">
        <f t="shared" si="3"/>
        <v>6776</v>
      </c>
      <c r="J25" s="13">
        <f t="shared" si="3"/>
        <v>10687</v>
      </c>
      <c r="K25" s="13">
        <f t="shared" si="3"/>
        <v>11009</v>
      </c>
      <c r="L25" s="13">
        <f t="shared" si="3"/>
        <v>8421</v>
      </c>
      <c r="M25" s="13">
        <f t="shared" si="3"/>
        <v>9338</v>
      </c>
      <c r="N25" s="13">
        <f t="shared" si="3"/>
        <v>11407</v>
      </c>
      <c r="O25" s="13">
        <f t="shared" si="3"/>
        <v>6162</v>
      </c>
      <c r="P25" s="13">
        <f t="shared" si="3"/>
        <v>5698</v>
      </c>
      <c r="Q25" s="13">
        <f t="shared" si="3"/>
        <v>8791</v>
      </c>
      <c r="R25" s="13">
        <f t="shared" si="4"/>
        <v>5247</v>
      </c>
      <c r="S25" s="13">
        <f t="shared" si="4"/>
        <v>4870</v>
      </c>
    </row>
    <row r="26" spans="1:19" ht="11.25">
      <c r="A26" s="7" t="s">
        <v>30</v>
      </c>
      <c r="B26" s="13">
        <f t="shared" si="2"/>
        <v>6404</v>
      </c>
      <c r="C26" s="13">
        <f t="shared" si="3"/>
        <v>5668</v>
      </c>
      <c r="D26" s="13">
        <f t="shared" si="3"/>
        <v>5397</v>
      </c>
      <c r="E26" s="13">
        <f t="shared" si="3"/>
        <v>5434</v>
      </c>
      <c r="F26" s="13">
        <f t="shared" si="3"/>
        <v>5786</v>
      </c>
      <c r="G26" s="13">
        <f t="shared" si="3"/>
        <v>5799</v>
      </c>
      <c r="H26" s="13">
        <f t="shared" si="3"/>
        <v>6703</v>
      </c>
      <c r="I26" s="13">
        <f t="shared" si="3"/>
        <v>6863</v>
      </c>
      <c r="J26" s="13">
        <f t="shared" si="3"/>
        <v>4140</v>
      </c>
      <c r="K26" s="13">
        <f t="shared" si="3"/>
        <v>3855</v>
      </c>
      <c r="L26" s="13">
        <f t="shared" si="3"/>
        <v>3399</v>
      </c>
      <c r="M26" s="13">
        <f t="shared" si="3"/>
        <v>5405</v>
      </c>
      <c r="N26" s="13">
        <f t="shared" si="3"/>
        <v>3578</v>
      </c>
      <c r="O26" s="13">
        <f t="shared" si="3"/>
        <v>3633</v>
      </c>
      <c r="P26" s="13">
        <f t="shared" si="3"/>
        <v>2199</v>
      </c>
      <c r="Q26" s="13">
        <f t="shared" si="3"/>
        <v>1894</v>
      </c>
      <c r="R26" s="13">
        <f t="shared" si="4"/>
        <v>1606</v>
      </c>
      <c r="S26" s="13">
        <f t="shared" si="4"/>
        <v>1096</v>
      </c>
    </row>
    <row r="27" spans="1:19" ht="11.25">
      <c r="A27" s="7" t="s">
        <v>31</v>
      </c>
      <c r="B27" s="13">
        <f t="shared" si="2"/>
        <v>568</v>
      </c>
      <c r="C27" s="13">
        <f t="shared" si="3"/>
        <v>248</v>
      </c>
      <c r="D27" s="13">
        <f t="shared" si="3"/>
        <v>307</v>
      </c>
      <c r="E27" s="13">
        <f t="shared" si="3"/>
        <v>259</v>
      </c>
      <c r="F27" s="13">
        <f t="shared" si="3"/>
        <v>269</v>
      </c>
      <c r="G27" s="13">
        <f t="shared" si="3"/>
        <v>261</v>
      </c>
      <c r="H27" s="13">
        <f t="shared" si="3"/>
        <v>261</v>
      </c>
      <c r="I27" s="13">
        <f t="shared" si="3"/>
        <v>345</v>
      </c>
      <c r="J27" s="13">
        <f t="shared" si="3"/>
        <v>140</v>
      </c>
      <c r="K27" s="13">
        <f t="shared" si="3"/>
        <v>142</v>
      </c>
      <c r="L27" s="13">
        <f t="shared" si="3"/>
        <v>55</v>
      </c>
      <c r="M27" s="13">
        <f t="shared" si="3"/>
        <v>126</v>
      </c>
      <c r="N27" s="13">
        <f t="shared" si="3"/>
        <v>66</v>
      </c>
      <c r="O27" s="13">
        <f t="shared" si="3"/>
        <v>50</v>
      </c>
      <c r="P27" s="13">
        <f t="shared" si="3"/>
        <v>43</v>
      </c>
      <c r="Q27" s="13">
        <f t="shared" si="3"/>
        <v>42</v>
      </c>
      <c r="R27" s="13">
        <f t="shared" si="4"/>
        <v>52</v>
      </c>
      <c r="S27" s="13">
        <f t="shared" si="4"/>
        <v>29</v>
      </c>
    </row>
    <row r="28" spans="1:19" ht="11.25">
      <c r="A28" s="7" t="s">
        <v>32</v>
      </c>
      <c r="B28" s="13">
        <f t="shared" si="2"/>
        <v>806</v>
      </c>
      <c r="C28" s="13">
        <f t="shared" si="3"/>
        <v>1640</v>
      </c>
      <c r="D28" s="13">
        <f t="shared" si="3"/>
        <v>1630</v>
      </c>
      <c r="E28" s="13">
        <f t="shared" si="3"/>
        <v>1558</v>
      </c>
      <c r="F28" s="13">
        <f t="shared" si="3"/>
        <v>958</v>
      </c>
      <c r="G28" s="13">
        <f t="shared" si="3"/>
        <v>1240</v>
      </c>
      <c r="H28" s="13">
        <f t="shared" si="3"/>
        <v>1219</v>
      </c>
      <c r="I28" s="13">
        <f t="shared" si="3"/>
        <v>1216</v>
      </c>
      <c r="J28" s="13">
        <f t="shared" si="3"/>
        <v>1231</v>
      </c>
      <c r="K28" s="13">
        <f t="shared" si="3"/>
        <v>338</v>
      </c>
      <c r="L28" s="13">
        <f t="shared" si="3"/>
        <v>202</v>
      </c>
      <c r="M28" s="13">
        <f t="shared" si="3"/>
        <v>690</v>
      </c>
      <c r="N28" s="13">
        <f t="shared" si="3"/>
        <v>704</v>
      </c>
      <c r="O28" s="13">
        <f t="shared" si="3"/>
        <v>708</v>
      </c>
      <c r="P28" s="13">
        <f t="shared" si="3"/>
        <v>737</v>
      </c>
      <c r="Q28" s="13">
        <f t="shared" si="3"/>
        <v>741</v>
      </c>
      <c r="R28" s="13">
        <f t="shared" si="4"/>
        <v>722</v>
      </c>
      <c r="S28" s="13">
        <f t="shared" si="4"/>
        <v>710</v>
      </c>
    </row>
    <row r="29" spans="1:19" ht="11.25">
      <c r="A29" s="7" t="s">
        <v>33</v>
      </c>
      <c r="B29" s="13">
        <f t="shared" si="2"/>
        <v>1681</v>
      </c>
      <c r="C29" s="13">
        <f t="shared" si="3"/>
        <v>1069</v>
      </c>
      <c r="D29" s="13">
        <f t="shared" si="3"/>
        <v>1402</v>
      </c>
      <c r="E29" s="13">
        <f t="shared" si="3"/>
        <v>1402</v>
      </c>
      <c r="F29" s="13">
        <f t="shared" si="3"/>
        <v>1712</v>
      </c>
      <c r="G29" s="13">
        <f t="shared" si="3"/>
        <v>1447</v>
      </c>
      <c r="H29" s="13">
        <f t="shared" si="3"/>
        <v>1571</v>
      </c>
      <c r="I29" s="13">
        <f t="shared" si="3"/>
        <v>1320</v>
      </c>
      <c r="J29" s="13">
        <f t="shared" si="3"/>
        <v>1567</v>
      </c>
      <c r="K29" s="13">
        <f t="shared" si="3"/>
        <v>773</v>
      </c>
      <c r="L29" s="13">
        <f t="shared" si="3"/>
        <v>610</v>
      </c>
      <c r="M29" s="13">
        <f t="shared" si="3"/>
        <v>652</v>
      </c>
      <c r="N29" s="13">
        <f t="shared" si="3"/>
        <v>601</v>
      </c>
      <c r="O29" s="13">
        <f t="shared" si="3"/>
        <v>934</v>
      </c>
      <c r="P29" s="13">
        <f t="shared" si="3"/>
        <v>615</v>
      </c>
      <c r="Q29" s="13">
        <f t="shared" si="3"/>
        <v>497</v>
      </c>
      <c r="R29" s="13">
        <f t="shared" si="4"/>
        <v>483</v>
      </c>
      <c r="S29" s="13">
        <f t="shared" si="4"/>
        <v>468</v>
      </c>
    </row>
    <row r="30" spans="1:19" ht="11.25">
      <c r="A30" s="7" t="s">
        <v>34</v>
      </c>
      <c r="B30" s="13">
        <f t="shared" si="2"/>
        <v>1200</v>
      </c>
      <c r="C30" s="13">
        <f t="shared" si="3"/>
        <v>2080</v>
      </c>
      <c r="D30" s="13">
        <f t="shared" si="3"/>
        <v>2630</v>
      </c>
      <c r="E30" s="13">
        <f t="shared" si="3"/>
        <v>3103</v>
      </c>
      <c r="F30" s="13">
        <f t="shared" si="3"/>
        <v>4130</v>
      </c>
      <c r="G30" s="13">
        <f t="shared" si="3"/>
        <v>3947</v>
      </c>
      <c r="H30" s="13">
        <f t="shared" si="3"/>
        <v>7222</v>
      </c>
      <c r="I30" s="13">
        <f t="shared" si="3"/>
        <v>3831</v>
      </c>
      <c r="J30" s="13">
        <f t="shared" si="3"/>
        <v>3264</v>
      </c>
      <c r="K30" s="13">
        <f t="shared" si="3"/>
        <v>3094</v>
      </c>
      <c r="L30" s="13">
        <f t="shared" si="3"/>
        <v>1729</v>
      </c>
      <c r="M30" s="13">
        <f t="shared" si="3"/>
        <v>2475</v>
      </c>
      <c r="N30" s="13">
        <f t="shared" si="3"/>
        <v>3089</v>
      </c>
      <c r="O30" s="13">
        <f t="shared" si="3"/>
        <v>3871</v>
      </c>
      <c r="P30" s="13">
        <f t="shared" si="3"/>
        <v>1955</v>
      </c>
      <c r="Q30" s="13">
        <f t="shared" si="3"/>
        <v>1379</v>
      </c>
      <c r="R30" s="13">
        <f t="shared" si="4"/>
        <v>1669</v>
      </c>
      <c r="S30" s="13">
        <f t="shared" si="4"/>
        <v>1079</v>
      </c>
    </row>
    <row r="31" spans="1:19" ht="11.25">
      <c r="A31" s="7" t="s">
        <v>35</v>
      </c>
      <c r="B31" s="13">
        <f t="shared" si="2"/>
        <v>33703</v>
      </c>
      <c r="C31" s="13">
        <f t="shared" si="3"/>
        <v>30345</v>
      </c>
      <c r="D31" s="13">
        <f t="shared" si="3"/>
        <v>34145</v>
      </c>
      <c r="E31" s="13">
        <f t="shared" si="3"/>
        <v>23003</v>
      </c>
      <c r="F31" s="13">
        <f t="shared" si="3"/>
        <v>17684</v>
      </c>
      <c r="G31" s="13">
        <f t="shared" si="3"/>
        <v>12480</v>
      </c>
      <c r="H31" s="13">
        <f t="shared" si="3"/>
        <v>13872</v>
      </c>
      <c r="I31" s="13">
        <f t="shared" si="3"/>
        <v>8056</v>
      </c>
      <c r="J31" s="13">
        <f t="shared" si="3"/>
        <v>6489</v>
      </c>
      <c r="K31" s="13">
        <f t="shared" si="3"/>
        <v>5685</v>
      </c>
      <c r="L31" s="13">
        <f t="shared" si="3"/>
        <v>8446</v>
      </c>
      <c r="M31" s="13">
        <f t="shared" si="3"/>
        <v>5252</v>
      </c>
      <c r="N31" s="13">
        <f t="shared" si="3"/>
        <v>4799</v>
      </c>
      <c r="O31" s="13">
        <f t="shared" si="3"/>
        <v>4594</v>
      </c>
      <c r="P31" s="13">
        <f t="shared" si="3"/>
        <v>4644</v>
      </c>
      <c r="Q31" s="13">
        <f t="shared" si="3"/>
        <v>5339</v>
      </c>
      <c r="R31" s="13">
        <f t="shared" si="4"/>
        <v>5733</v>
      </c>
      <c r="S31" s="13">
        <f t="shared" si="4"/>
        <v>4692</v>
      </c>
    </row>
    <row r="32" spans="1:19" ht="11.25">
      <c r="A32" s="7" t="s">
        <v>36</v>
      </c>
      <c r="B32" s="13">
        <f t="shared" si="2"/>
        <v>3942</v>
      </c>
      <c r="C32" s="13">
        <f t="shared" si="3"/>
        <v>3294</v>
      </c>
      <c r="D32" s="13">
        <f t="shared" si="3"/>
        <v>5273</v>
      </c>
      <c r="E32" s="13">
        <f t="shared" si="3"/>
        <v>5174</v>
      </c>
      <c r="F32" s="13">
        <f t="shared" si="3"/>
        <v>5548</v>
      </c>
      <c r="G32" s="13">
        <f t="shared" si="3"/>
        <v>5772</v>
      </c>
      <c r="H32" s="13">
        <f t="shared" si="3"/>
        <v>6540</v>
      </c>
      <c r="I32" s="13">
        <f t="shared" si="3"/>
        <v>7157</v>
      </c>
      <c r="J32" s="13">
        <f t="shared" si="3"/>
        <v>7923</v>
      </c>
      <c r="K32" s="13">
        <f t="shared" si="3"/>
        <v>8079</v>
      </c>
      <c r="L32" s="13">
        <f t="shared" si="3"/>
        <v>9311</v>
      </c>
      <c r="M32" s="13">
        <f t="shared" si="3"/>
        <v>10367</v>
      </c>
      <c r="N32" s="13">
        <f t="shared" si="3"/>
        <v>10744</v>
      </c>
      <c r="O32" s="13">
        <f t="shared" si="3"/>
        <v>9197</v>
      </c>
      <c r="P32" s="13">
        <f t="shared" si="3"/>
        <v>7670</v>
      </c>
      <c r="Q32" s="13">
        <f t="shared" si="3"/>
        <v>5483</v>
      </c>
      <c r="R32" s="13">
        <f t="shared" si="4"/>
        <v>4340</v>
      </c>
      <c r="S32" s="13">
        <f t="shared" si="4"/>
        <v>6526</v>
      </c>
    </row>
    <row r="33" spans="1:19" ht="11.25">
      <c r="A33" s="7" t="s">
        <v>37</v>
      </c>
      <c r="B33" s="13">
        <f t="shared" si="2"/>
        <v>6</v>
      </c>
      <c r="C33" s="13">
        <f t="shared" si="3"/>
        <v>7</v>
      </c>
      <c r="D33" s="13">
        <f t="shared" si="3"/>
        <v>6</v>
      </c>
      <c r="E33" s="13">
        <f t="shared" si="3"/>
        <v>5</v>
      </c>
      <c r="F33" s="13">
        <f t="shared" si="3"/>
        <v>5</v>
      </c>
      <c r="G33" s="13">
        <f t="shared" si="3"/>
        <v>9</v>
      </c>
      <c r="H33" s="13">
        <f t="shared" si="3"/>
        <v>5</v>
      </c>
      <c r="I33" s="13">
        <f t="shared" si="3"/>
        <v>4</v>
      </c>
      <c r="J33" s="13">
        <f t="shared" si="3"/>
        <v>5</v>
      </c>
      <c r="K33" s="13">
        <f t="shared" si="3"/>
        <v>5</v>
      </c>
      <c r="L33" s="13">
        <f t="shared" si="3"/>
        <v>5</v>
      </c>
      <c r="M33" s="13">
        <f t="shared" si="3"/>
        <v>4</v>
      </c>
      <c r="N33" s="13">
        <f t="shared" si="3"/>
        <v>6</v>
      </c>
      <c r="O33" s="13">
        <f t="shared" si="3"/>
        <v>0</v>
      </c>
      <c r="P33" s="13">
        <f t="shared" si="3"/>
        <v>4</v>
      </c>
      <c r="Q33" s="13">
        <f t="shared" si="3"/>
        <v>5</v>
      </c>
      <c r="R33" s="13">
        <f t="shared" si="4"/>
        <v>4</v>
      </c>
      <c r="S33" s="13">
        <f t="shared" si="4"/>
        <v>4</v>
      </c>
    </row>
    <row r="34" spans="1:19" ht="11.25">
      <c r="A34" s="7" t="s">
        <v>38</v>
      </c>
      <c r="B34" s="13">
        <f t="shared" si="2"/>
        <v>0</v>
      </c>
      <c r="C34" s="13">
        <f t="shared" si="3"/>
        <v>0</v>
      </c>
      <c r="D34" s="13">
        <f t="shared" si="3"/>
        <v>0</v>
      </c>
      <c r="E34" s="13">
        <f t="shared" si="3"/>
        <v>0</v>
      </c>
      <c r="F34" s="13">
        <f t="shared" si="3"/>
        <v>0</v>
      </c>
      <c r="G34" s="13">
        <f t="shared" si="3"/>
        <v>0</v>
      </c>
      <c r="H34" s="13">
        <f t="shared" si="3"/>
        <v>0</v>
      </c>
      <c r="I34" s="13">
        <f t="shared" si="3"/>
        <v>8</v>
      </c>
      <c r="J34" s="13">
        <f t="shared" si="3"/>
        <v>7</v>
      </c>
      <c r="K34" s="13">
        <f t="shared" si="3"/>
        <v>10</v>
      </c>
      <c r="L34" s="13">
        <f t="shared" si="3"/>
        <v>9</v>
      </c>
      <c r="M34" s="13">
        <f t="shared" si="3"/>
        <v>9</v>
      </c>
      <c r="N34" s="13">
        <f t="shared" si="3"/>
        <v>22</v>
      </c>
      <c r="O34" s="13">
        <f t="shared" si="3"/>
        <v>31</v>
      </c>
      <c r="P34" s="13">
        <f t="shared" si="3"/>
        <v>28</v>
      </c>
      <c r="Q34" s="13">
        <f t="shared" si="3"/>
        <v>23</v>
      </c>
      <c r="R34" s="13">
        <f t="shared" si="4"/>
        <v>29</v>
      </c>
      <c r="S34" s="13">
        <f t="shared" si="4"/>
        <v>27</v>
      </c>
    </row>
    <row r="35" spans="1:19" ht="11.25">
      <c r="A35" s="7" t="s">
        <v>39</v>
      </c>
      <c r="B35" s="13">
        <f t="shared" si="2"/>
        <v>385</v>
      </c>
      <c r="C35" s="13">
        <f aca="true" t="shared" si="5" ref="C35:R35">C76</f>
        <v>603</v>
      </c>
      <c r="D35" s="13">
        <f t="shared" si="5"/>
        <v>735</v>
      </c>
      <c r="E35" s="13">
        <f t="shared" si="5"/>
        <v>259</v>
      </c>
      <c r="F35" s="13">
        <f t="shared" si="5"/>
        <v>308</v>
      </c>
      <c r="G35" s="13">
        <f t="shared" si="5"/>
        <v>365</v>
      </c>
      <c r="H35" s="13">
        <f t="shared" si="5"/>
        <v>311</v>
      </c>
      <c r="I35" s="13">
        <f t="shared" si="5"/>
        <v>299</v>
      </c>
      <c r="J35" s="13">
        <f t="shared" si="5"/>
        <v>678</v>
      </c>
      <c r="K35" s="13">
        <f t="shared" si="5"/>
        <v>331</v>
      </c>
      <c r="L35" s="13">
        <f t="shared" si="5"/>
        <v>229</v>
      </c>
      <c r="M35" s="13">
        <f t="shared" si="5"/>
        <v>251</v>
      </c>
      <c r="N35" s="13">
        <f t="shared" si="5"/>
        <v>234</v>
      </c>
      <c r="O35" s="13">
        <f t="shared" si="5"/>
        <v>249</v>
      </c>
      <c r="P35" s="13">
        <f t="shared" si="5"/>
        <v>210</v>
      </c>
      <c r="Q35" s="13">
        <f t="shared" si="5"/>
        <v>191</v>
      </c>
      <c r="R35" s="13">
        <f t="shared" si="5"/>
        <v>182</v>
      </c>
      <c r="S35" s="13">
        <f>S76</f>
        <v>186</v>
      </c>
    </row>
    <row r="38" s="16" customFormat="1" ht="12" thickBot="1"/>
    <row r="39" spans="1:3" s="19" customFormat="1" ht="11.25">
      <c r="A39" s="17"/>
      <c r="B39" s="18" t="s">
        <v>1</v>
      </c>
      <c r="C39" s="15" t="s">
        <v>42</v>
      </c>
    </row>
    <row r="40" spans="1:3" s="21" customFormat="1" ht="11.25">
      <c r="A40" s="2"/>
      <c r="B40" s="20" t="s">
        <v>2</v>
      </c>
      <c r="C40" s="9" t="s">
        <v>3</v>
      </c>
    </row>
    <row r="41" spans="1:3" s="21" customFormat="1" ht="11.25">
      <c r="A41" s="2"/>
      <c r="B41" s="20" t="s">
        <v>4</v>
      </c>
      <c r="C41" s="9" t="s">
        <v>5</v>
      </c>
    </row>
    <row r="42" spans="1:18" s="21" customFormat="1" ht="11.25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spans="1:19" s="21" customFormat="1" ht="12.75">
      <c r="A43" s="165" t="s">
        <v>6</v>
      </c>
      <c r="B43" s="164">
        <v>1990</v>
      </c>
      <c r="C43" s="164">
        <v>1991</v>
      </c>
      <c r="D43" s="164">
        <v>1992</v>
      </c>
      <c r="E43" s="164">
        <v>1993</v>
      </c>
      <c r="F43" s="164">
        <v>1994</v>
      </c>
      <c r="G43" s="164">
        <v>1995</v>
      </c>
      <c r="H43" s="164">
        <v>1996</v>
      </c>
      <c r="I43" s="164">
        <v>1997</v>
      </c>
      <c r="J43" s="164">
        <v>1998</v>
      </c>
      <c r="K43" s="164">
        <v>1999</v>
      </c>
      <c r="L43" s="164">
        <v>2000</v>
      </c>
      <c r="M43" s="164">
        <v>2001</v>
      </c>
      <c r="N43" s="164">
        <v>2002</v>
      </c>
      <c r="O43" s="164">
        <v>2003</v>
      </c>
      <c r="P43" s="164">
        <v>2004</v>
      </c>
      <c r="Q43" s="164">
        <v>2005</v>
      </c>
      <c r="R43" s="164">
        <v>2006</v>
      </c>
      <c r="S43" s="164">
        <v>2007</v>
      </c>
    </row>
    <row r="44" spans="1:19" s="21" customFormat="1" ht="12.75">
      <c r="A44" s="166" t="s">
        <v>7</v>
      </c>
      <c r="B44" s="3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8"/>
    </row>
    <row r="45" spans="1:19" s="21" customFormat="1" ht="12.75">
      <c r="A45" s="167" t="s">
        <v>8</v>
      </c>
      <c r="B45" s="168">
        <f>'Data eurostat_2009'!B299</f>
        <v>214746</v>
      </c>
      <c r="C45" s="168">
        <f>'Data eurostat_2009'!C299</f>
        <v>230841</v>
      </c>
      <c r="D45" s="168">
        <f>'Data eurostat_2009'!D299</f>
        <v>244324</v>
      </c>
      <c r="E45" s="168">
        <f>'Data eurostat_2009'!E299</f>
        <v>217657</v>
      </c>
      <c r="F45" s="168">
        <f>'Data eurostat_2009'!F299</f>
        <v>215722</v>
      </c>
      <c r="G45" s="168">
        <f>'Data eurostat_2009'!G299</f>
        <v>224283</v>
      </c>
      <c r="H45" s="168">
        <f>'Data eurostat_2009'!H299</f>
        <v>222231</v>
      </c>
      <c r="I45" s="168">
        <f>'Data eurostat_2009'!I299</f>
        <v>210858</v>
      </c>
      <c r="J45" s="168">
        <f>'Data eurostat_2009'!J299</f>
        <v>214439</v>
      </c>
      <c r="K45" s="168">
        <f>'Data eurostat_2009'!K299</f>
        <v>201453</v>
      </c>
      <c r="L45" s="168">
        <f>'Data eurostat_2009'!L299</f>
        <v>180214</v>
      </c>
      <c r="M45" s="168">
        <f>'Data eurostat_2009'!M299</f>
        <v>172586</v>
      </c>
      <c r="N45" s="168">
        <f>'Data eurostat_2009'!N299</f>
        <v>184321</v>
      </c>
      <c r="O45" s="168">
        <f>'Data eurostat_2009'!O299</f>
        <v>162770</v>
      </c>
      <c r="P45" s="168">
        <f>'Data eurostat_2009'!P299</f>
        <v>145985</v>
      </c>
      <c r="Q45" s="168">
        <f>'Data eurostat_2009'!Q299</f>
        <v>138973</v>
      </c>
      <c r="R45" s="168">
        <f>'Data eurostat_2009'!R299</f>
        <v>131685</v>
      </c>
      <c r="S45" s="168">
        <f>'Data eurostat_2009'!S299</f>
        <v>112483</v>
      </c>
    </row>
    <row r="46" spans="1:19" s="21" customFormat="1" ht="12.75">
      <c r="A46" s="167" t="s">
        <v>9</v>
      </c>
      <c r="B46" s="168">
        <f>'Data eurostat_2009'!B300</f>
        <v>1314</v>
      </c>
      <c r="C46" s="168">
        <f>'Data eurostat_2009'!C300</f>
        <v>1826</v>
      </c>
      <c r="D46" s="168">
        <f>'Data eurostat_2009'!D300</f>
        <v>1543</v>
      </c>
      <c r="E46" s="168">
        <f>'Data eurostat_2009'!E300</f>
        <v>1475</v>
      </c>
      <c r="F46" s="168">
        <f>'Data eurostat_2009'!F300</f>
        <v>1618</v>
      </c>
      <c r="G46" s="168">
        <f>'Data eurostat_2009'!G300</f>
        <v>1313</v>
      </c>
      <c r="H46" s="168">
        <f>'Data eurostat_2009'!H300</f>
        <v>1290</v>
      </c>
      <c r="I46" s="168">
        <f>'Data eurostat_2009'!I300</f>
        <v>1422</v>
      </c>
      <c r="J46" s="168">
        <f>'Data eurostat_2009'!J300</f>
        <v>2580</v>
      </c>
      <c r="K46" s="168">
        <f>'Data eurostat_2009'!K300</f>
        <v>1035</v>
      </c>
      <c r="L46" s="168">
        <f>'Data eurostat_2009'!L300</f>
        <v>797</v>
      </c>
      <c r="M46" s="168">
        <f>'Data eurostat_2009'!M300</f>
        <v>1664</v>
      </c>
      <c r="N46" s="168">
        <f>'Data eurostat_2009'!N300</f>
        <v>972</v>
      </c>
      <c r="O46" s="168">
        <f>'Data eurostat_2009'!O300</f>
        <v>1007</v>
      </c>
      <c r="P46" s="168">
        <f>'Data eurostat_2009'!P300</f>
        <v>1675</v>
      </c>
      <c r="Q46" s="168">
        <f>'Data eurostat_2009'!Q300</f>
        <v>1740</v>
      </c>
      <c r="R46" s="168">
        <f>'Data eurostat_2009'!R300</f>
        <v>1377</v>
      </c>
      <c r="S46" s="168">
        <f>'Data eurostat_2009'!S300</f>
        <v>813</v>
      </c>
    </row>
    <row r="47" spans="1:19" s="21" customFormat="1" ht="12.75">
      <c r="A47" s="167" t="s">
        <v>10</v>
      </c>
      <c r="B47" s="168">
        <f>'Data eurostat_2009'!B301</f>
        <v>1970</v>
      </c>
      <c r="C47" s="168">
        <f>'Data eurostat_2009'!C301</f>
        <v>1352</v>
      </c>
      <c r="D47" s="168">
        <f>'Data eurostat_2009'!D301</f>
        <v>1213</v>
      </c>
      <c r="E47" s="168">
        <f>'Data eurostat_2009'!E301</f>
        <v>1644</v>
      </c>
      <c r="F47" s="168">
        <f>'Data eurostat_2009'!F301</f>
        <v>1626</v>
      </c>
      <c r="G47" s="168">
        <f>'Data eurostat_2009'!G301</f>
        <v>1443</v>
      </c>
      <c r="H47" s="168">
        <f>'Data eurostat_2009'!H301</f>
        <v>1335</v>
      </c>
      <c r="I47" s="168">
        <f>'Data eurostat_2009'!I301</f>
        <v>1269</v>
      </c>
      <c r="J47" s="168">
        <f>'Data eurostat_2009'!J301</f>
        <v>905</v>
      </c>
      <c r="K47" s="168">
        <f>'Data eurostat_2009'!K301</f>
        <v>927</v>
      </c>
      <c r="L47" s="168">
        <f>'Data eurostat_2009'!L301</f>
        <v>661</v>
      </c>
      <c r="M47" s="168">
        <f>'Data eurostat_2009'!M301</f>
        <v>579</v>
      </c>
      <c r="N47" s="168">
        <f>'Data eurostat_2009'!N301</f>
        <v>830</v>
      </c>
      <c r="O47" s="168">
        <f>'Data eurostat_2009'!O301</f>
        <v>789</v>
      </c>
      <c r="P47" s="168">
        <f>'Data eurostat_2009'!P301</f>
        <v>822</v>
      </c>
      <c r="Q47" s="168">
        <f>'Data eurostat_2009'!Q301</f>
        <v>606</v>
      </c>
      <c r="R47" s="168">
        <f>'Data eurostat_2009'!R301</f>
        <v>379</v>
      </c>
      <c r="S47" s="168">
        <f>'Data eurostat_2009'!S301</f>
        <v>568</v>
      </c>
    </row>
    <row r="48" spans="1:19" s="21" customFormat="1" ht="12.75">
      <c r="A48" s="167" t="s">
        <v>11</v>
      </c>
      <c r="B48" s="168">
        <f>'Data eurostat_2009'!B302</f>
        <v>540</v>
      </c>
      <c r="C48" s="168">
        <f>'Data eurostat_2009'!C302</f>
        <v>531</v>
      </c>
      <c r="D48" s="168">
        <f>'Data eurostat_2009'!D302</f>
        <v>526</v>
      </c>
      <c r="E48" s="168">
        <f>'Data eurostat_2009'!E302</f>
        <v>374</v>
      </c>
      <c r="F48" s="168">
        <f>'Data eurostat_2009'!F302</f>
        <v>491</v>
      </c>
      <c r="G48" s="168">
        <f>'Data eurostat_2009'!G302</f>
        <v>594</v>
      </c>
      <c r="H48" s="168">
        <f>'Data eurostat_2009'!H302</f>
        <v>730</v>
      </c>
      <c r="I48" s="168">
        <f>'Data eurostat_2009'!I302</f>
        <v>630</v>
      </c>
      <c r="J48" s="168">
        <f>'Data eurostat_2009'!J302</f>
        <v>616</v>
      </c>
      <c r="K48" s="168">
        <f>'Data eurostat_2009'!K302</f>
        <v>427</v>
      </c>
      <c r="L48" s="168">
        <f>'Data eurostat_2009'!L302</f>
        <v>372</v>
      </c>
      <c r="M48" s="168">
        <f>'Data eurostat_2009'!M302</f>
        <v>386</v>
      </c>
      <c r="N48" s="168">
        <f>'Data eurostat_2009'!N302</f>
        <v>384</v>
      </c>
      <c r="O48" s="168">
        <f>'Data eurostat_2009'!O302</f>
        <v>368</v>
      </c>
      <c r="P48" s="168">
        <f>'Data eurostat_2009'!P302</f>
        <v>348</v>
      </c>
      <c r="Q48" s="168">
        <f>'Data eurostat_2009'!Q302</f>
        <v>326</v>
      </c>
      <c r="R48" s="168">
        <f>'Data eurostat_2009'!R302</f>
        <v>258</v>
      </c>
      <c r="S48" s="168">
        <f>'Data eurostat_2009'!S302</f>
        <v>115</v>
      </c>
    </row>
    <row r="49" spans="1:19" s="21" customFormat="1" ht="12.75">
      <c r="A49" s="167" t="s">
        <v>12</v>
      </c>
      <c r="B49" s="168">
        <f>'Data eurostat_2009'!B303</f>
        <v>832</v>
      </c>
      <c r="C49" s="168">
        <f>'Data eurostat_2009'!C303</f>
        <v>1058</v>
      </c>
      <c r="D49" s="168">
        <f>'Data eurostat_2009'!D303</f>
        <v>1083</v>
      </c>
      <c r="E49" s="168">
        <f>'Data eurostat_2009'!E303</f>
        <v>940</v>
      </c>
      <c r="F49" s="168">
        <f>'Data eurostat_2009'!F303</f>
        <v>2446</v>
      </c>
      <c r="G49" s="168">
        <f>'Data eurostat_2009'!G303</f>
        <v>3340</v>
      </c>
      <c r="H49" s="168">
        <f>'Data eurostat_2009'!H303</f>
        <v>5570</v>
      </c>
      <c r="I49" s="168">
        <f>'Data eurostat_2009'!I303</f>
        <v>5243</v>
      </c>
      <c r="J49" s="168">
        <f>'Data eurostat_2009'!J303</f>
        <v>4778</v>
      </c>
      <c r="K49" s="168">
        <f>'Data eurostat_2009'!K303</f>
        <v>4675</v>
      </c>
      <c r="L49" s="168">
        <f>'Data eurostat_2009'!L303</f>
        <v>4246</v>
      </c>
      <c r="M49" s="168">
        <f>'Data eurostat_2009'!M303</f>
        <v>3991</v>
      </c>
      <c r="N49" s="168">
        <f>'Data eurostat_2009'!N303</f>
        <v>3822</v>
      </c>
      <c r="O49" s="168">
        <f>'Data eurostat_2009'!O303</f>
        <v>2135</v>
      </c>
      <c r="P49" s="168">
        <f>'Data eurostat_2009'!P303</f>
        <v>1439</v>
      </c>
      <c r="Q49" s="168">
        <f>'Data eurostat_2009'!Q303</f>
        <v>1221</v>
      </c>
      <c r="R49" s="168">
        <f>'Data eurostat_2009'!R303</f>
        <v>1450</v>
      </c>
      <c r="S49" s="168">
        <f>'Data eurostat_2009'!S303</f>
        <v>1106</v>
      </c>
    </row>
    <row r="50" spans="1:19" s="21" customFormat="1" ht="12.75">
      <c r="A50" s="167" t="s">
        <v>13</v>
      </c>
      <c r="B50" s="168">
        <f>'Data eurostat_2009'!B304</f>
        <v>10851</v>
      </c>
      <c r="C50" s="168">
        <f>'Data eurostat_2009'!C304</f>
        <v>14761</v>
      </c>
      <c r="D50" s="168">
        <f>'Data eurostat_2009'!D304</f>
        <v>13218</v>
      </c>
      <c r="E50" s="168">
        <f>'Data eurostat_2009'!E304</f>
        <v>10091</v>
      </c>
      <c r="F50" s="168">
        <f>'Data eurostat_2009'!F304</f>
        <v>8774</v>
      </c>
      <c r="G50" s="168">
        <f>'Data eurostat_2009'!G304</f>
        <v>8983</v>
      </c>
      <c r="H50" s="168">
        <f>'Data eurostat_2009'!H304</f>
        <v>7966</v>
      </c>
      <c r="I50" s="168">
        <f>'Data eurostat_2009'!I304</f>
        <v>6866</v>
      </c>
      <c r="J50" s="168">
        <f>'Data eurostat_2009'!J304</f>
        <v>6376</v>
      </c>
      <c r="K50" s="168">
        <f>'Data eurostat_2009'!K304</f>
        <v>5845</v>
      </c>
      <c r="L50" s="168">
        <f>'Data eurostat_2009'!L304</f>
        <v>4785</v>
      </c>
      <c r="M50" s="168">
        <f>'Data eurostat_2009'!M304</f>
        <v>4773</v>
      </c>
      <c r="N50" s="168">
        <f>'Data eurostat_2009'!N304</f>
        <v>4342</v>
      </c>
      <c r="O50" s="168">
        <f>'Data eurostat_2009'!O304</f>
        <v>4712</v>
      </c>
      <c r="P50" s="168">
        <f>'Data eurostat_2009'!P304</f>
        <v>10140</v>
      </c>
      <c r="Q50" s="168">
        <f>'Data eurostat_2009'!Q304</f>
        <v>10583</v>
      </c>
      <c r="R50" s="168">
        <f>'Data eurostat_2009'!R304</f>
        <v>9549</v>
      </c>
      <c r="S50" s="168">
        <f>'Data eurostat_2009'!S304</f>
        <v>11269</v>
      </c>
    </row>
    <row r="51" spans="1:19" s="21" customFormat="1" ht="12.75">
      <c r="A51" s="167" t="s">
        <v>14</v>
      </c>
      <c r="B51" s="168">
        <f>'Data eurostat_2009'!B305</f>
        <v>1440</v>
      </c>
      <c r="C51" s="168">
        <f>'Data eurostat_2009'!C305</f>
        <v>1271</v>
      </c>
      <c r="D51" s="168">
        <f>'Data eurostat_2009'!D305</f>
        <v>529</v>
      </c>
      <c r="E51" s="168">
        <f>'Data eurostat_2009'!E305</f>
        <v>620</v>
      </c>
      <c r="F51" s="168">
        <f>'Data eurostat_2009'!F305</f>
        <v>130</v>
      </c>
      <c r="G51" s="168">
        <f>'Data eurostat_2009'!G305</f>
        <v>103</v>
      </c>
      <c r="H51" s="168">
        <f>'Data eurostat_2009'!H305</f>
        <v>100</v>
      </c>
      <c r="I51" s="168">
        <f>'Data eurostat_2009'!I305</f>
        <v>178</v>
      </c>
      <c r="J51" s="168">
        <f>'Data eurostat_2009'!J305</f>
        <v>259</v>
      </c>
      <c r="K51" s="168">
        <f>'Data eurostat_2009'!K305</f>
        <v>297</v>
      </c>
      <c r="L51" s="168">
        <f>'Data eurostat_2009'!L305</f>
        <v>57</v>
      </c>
      <c r="M51" s="168">
        <f>'Data eurostat_2009'!M305</f>
        <v>41</v>
      </c>
      <c r="N51" s="168">
        <f>'Data eurostat_2009'!N305</f>
        <v>29</v>
      </c>
      <c r="O51" s="168">
        <f>'Data eurostat_2009'!O305</f>
        <v>43</v>
      </c>
      <c r="P51" s="168">
        <f>'Data eurostat_2009'!P305</f>
        <v>36</v>
      </c>
      <c r="Q51" s="168">
        <f>'Data eurostat_2009'!Q305</f>
        <v>32</v>
      </c>
      <c r="R51" s="168">
        <f>'Data eurostat_2009'!R305</f>
        <v>30</v>
      </c>
      <c r="S51" s="168">
        <f>'Data eurostat_2009'!S305</f>
        <v>34</v>
      </c>
    </row>
    <row r="52" spans="1:19" s="21" customFormat="1" ht="12.75">
      <c r="A52" s="167" t="s">
        <v>15</v>
      </c>
      <c r="B52" s="168">
        <f>'Data eurostat_2009'!B306</f>
        <v>1434</v>
      </c>
      <c r="C52" s="168">
        <f>'Data eurostat_2009'!C306</f>
        <v>2439</v>
      </c>
      <c r="D52" s="168">
        <f>'Data eurostat_2009'!D306</f>
        <v>2486</v>
      </c>
      <c r="E52" s="168">
        <f>'Data eurostat_2009'!E306</f>
        <v>2353</v>
      </c>
      <c r="F52" s="168">
        <f>'Data eurostat_2009'!F306</f>
        <v>2851</v>
      </c>
      <c r="G52" s="168">
        <f>'Data eurostat_2009'!G306</f>
        <v>2701</v>
      </c>
      <c r="H52" s="168">
        <f>'Data eurostat_2009'!H306</f>
        <v>2702</v>
      </c>
      <c r="I52" s="168">
        <f>'Data eurostat_2009'!I306</f>
        <v>3480</v>
      </c>
      <c r="J52" s="168">
        <f>'Data eurostat_2009'!J306</f>
        <v>4864</v>
      </c>
      <c r="K52" s="168">
        <f>'Data eurostat_2009'!K306</f>
        <v>6189</v>
      </c>
      <c r="L52" s="168">
        <f>'Data eurostat_2009'!L306</f>
        <v>4663</v>
      </c>
      <c r="M52" s="168">
        <f>'Data eurostat_2009'!M306</f>
        <v>5228</v>
      </c>
      <c r="N52" s="168">
        <f>'Data eurostat_2009'!N306</f>
        <v>3751</v>
      </c>
      <c r="O52" s="168">
        <f>'Data eurostat_2009'!O306</f>
        <v>2476</v>
      </c>
      <c r="P52" s="168">
        <f>'Data eurostat_2009'!P306</f>
        <v>3234</v>
      </c>
      <c r="Q52" s="168">
        <f>'Data eurostat_2009'!Q306</f>
        <v>3340</v>
      </c>
      <c r="R52" s="168">
        <f>'Data eurostat_2009'!R306</f>
        <v>2712</v>
      </c>
      <c r="S52" s="168">
        <f>'Data eurostat_2009'!S306</f>
        <v>1983</v>
      </c>
    </row>
    <row r="53" spans="1:19" s="21" customFormat="1" ht="12.75">
      <c r="A53" s="167" t="s">
        <v>16</v>
      </c>
      <c r="B53" s="168">
        <f>'Data eurostat_2009'!B307</f>
        <v>7740</v>
      </c>
      <c r="C53" s="168">
        <f>'Data eurostat_2009'!C307</f>
        <v>8847</v>
      </c>
      <c r="D53" s="168">
        <f>'Data eurostat_2009'!D307</f>
        <v>8186</v>
      </c>
      <c r="E53" s="168">
        <f>'Data eurostat_2009'!E307</f>
        <v>7837</v>
      </c>
      <c r="F53" s="168">
        <f>'Data eurostat_2009'!F307</f>
        <v>8011</v>
      </c>
      <c r="G53" s="168">
        <f>'Data eurostat_2009'!G307</f>
        <v>8860</v>
      </c>
      <c r="H53" s="168">
        <f>'Data eurostat_2009'!H307</f>
        <v>8534</v>
      </c>
      <c r="I53" s="168">
        <f>'Data eurostat_2009'!I307</f>
        <v>8299</v>
      </c>
      <c r="J53" s="168">
        <f>'Data eurostat_2009'!J307</f>
        <v>8078</v>
      </c>
      <c r="K53" s="168">
        <f>'Data eurostat_2009'!K307</f>
        <v>8157</v>
      </c>
      <c r="L53" s="168">
        <f>'Data eurostat_2009'!L307</f>
        <v>8885</v>
      </c>
      <c r="M53" s="168">
        <f>'Data eurostat_2009'!M307</f>
        <v>8477</v>
      </c>
      <c r="N53" s="168">
        <f>'Data eurostat_2009'!N307</f>
        <v>8633</v>
      </c>
      <c r="O53" s="168">
        <f>'Data eurostat_2009'!O307</f>
        <v>8707</v>
      </c>
      <c r="P53" s="168">
        <f>'Data eurostat_2009'!P307</f>
        <v>8385</v>
      </c>
      <c r="Q53" s="168">
        <f>'Data eurostat_2009'!Q307</f>
        <v>9207</v>
      </c>
      <c r="R53" s="168">
        <f>'Data eurostat_2009'!R307</f>
        <v>9601</v>
      </c>
      <c r="S53" s="168">
        <f>'Data eurostat_2009'!S307</f>
        <v>9643</v>
      </c>
    </row>
    <row r="54" spans="1:19" s="21" customFormat="1" ht="12.75">
      <c r="A54" s="167" t="s">
        <v>17</v>
      </c>
      <c r="B54" s="168">
        <f>'Data eurostat_2009'!B308</f>
        <v>8604</v>
      </c>
      <c r="C54" s="168">
        <f>'Data eurostat_2009'!C308</f>
        <v>10156</v>
      </c>
      <c r="D54" s="168">
        <f>'Data eurostat_2009'!D308</f>
        <v>14329</v>
      </c>
      <c r="E54" s="168">
        <f>'Data eurostat_2009'!E308</f>
        <v>9544</v>
      </c>
      <c r="F54" s="168">
        <f>'Data eurostat_2009'!F308</f>
        <v>10509</v>
      </c>
      <c r="G54" s="168">
        <f>'Data eurostat_2009'!G308</f>
        <v>14623</v>
      </c>
      <c r="H54" s="168">
        <f>'Data eurostat_2009'!H308</f>
        <v>13920</v>
      </c>
      <c r="I54" s="168">
        <f>'Data eurostat_2009'!I308</f>
        <v>14103</v>
      </c>
      <c r="J54" s="168">
        <f>'Data eurostat_2009'!J308</f>
        <v>17499</v>
      </c>
      <c r="K54" s="168">
        <f>'Data eurostat_2009'!K308</f>
        <v>24445</v>
      </c>
      <c r="L54" s="168">
        <f>'Data eurostat_2009'!L308</f>
        <v>22640</v>
      </c>
      <c r="M54" s="168">
        <f>'Data eurostat_2009'!M308</f>
        <v>24596</v>
      </c>
      <c r="N54" s="168">
        <f>'Data eurostat_2009'!N308</f>
        <v>28593</v>
      </c>
      <c r="O54" s="168">
        <f>'Data eurostat_2009'!O308</f>
        <v>24002</v>
      </c>
      <c r="P54" s="168">
        <f>'Data eurostat_2009'!P308</f>
        <v>23839</v>
      </c>
      <c r="Q54" s="168">
        <f>'Data eurostat_2009'!Q308</f>
        <v>24420</v>
      </c>
      <c r="R54" s="168">
        <f>'Data eurostat_2009'!R308</f>
        <v>23829</v>
      </c>
      <c r="S54" s="168">
        <f>'Data eurostat_2009'!S308</f>
        <v>18508</v>
      </c>
    </row>
    <row r="55" spans="1:19" s="21" customFormat="1" ht="12.75">
      <c r="A55" s="167" t="s">
        <v>18</v>
      </c>
      <c r="B55" s="168">
        <f>'Data eurostat_2009'!B309</f>
        <v>8668</v>
      </c>
      <c r="C55" s="168">
        <f>'Data eurostat_2009'!C309</f>
        <v>14084</v>
      </c>
      <c r="D55" s="168">
        <f>'Data eurostat_2009'!D309</f>
        <v>9319</v>
      </c>
      <c r="E55" s="168">
        <f>'Data eurostat_2009'!E309</f>
        <v>6091</v>
      </c>
      <c r="F55" s="168">
        <f>'Data eurostat_2009'!F309</f>
        <v>5617</v>
      </c>
      <c r="G55" s="168">
        <f>'Data eurostat_2009'!G309</f>
        <v>7749</v>
      </c>
      <c r="H55" s="168">
        <f>'Data eurostat_2009'!H309</f>
        <v>7790</v>
      </c>
      <c r="I55" s="168">
        <f>'Data eurostat_2009'!I309</f>
        <v>7727</v>
      </c>
      <c r="J55" s="168">
        <f>'Data eurostat_2009'!J309</f>
        <v>11651</v>
      </c>
      <c r="K55" s="168">
        <f>'Data eurostat_2009'!K309</f>
        <v>9952</v>
      </c>
      <c r="L55" s="168">
        <f>'Data eurostat_2009'!L309</f>
        <v>7165</v>
      </c>
      <c r="M55" s="168">
        <f>'Data eurostat_2009'!M309</f>
        <v>5958</v>
      </c>
      <c r="N55" s="168">
        <f>'Data eurostat_2009'!N309</f>
        <v>5767</v>
      </c>
      <c r="O55" s="168">
        <f>'Data eurostat_2009'!O309</f>
        <v>7096</v>
      </c>
      <c r="P55" s="168">
        <f>'Data eurostat_2009'!P309</f>
        <v>6528</v>
      </c>
      <c r="Q55" s="168">
        <f>'Data eurostat_2009'!Q309</f>
        <v>7925</v>
      </c>
      <c r="R55" s="168">
        <f>'Data eurostat_2009'!R309</f>
        <v>7133</v>
      </c>
      <c r="S55" s="168">
        <f>'Data eurostat_2009'!S309</f>
        <v>6163</v>
      </c>
    </row>
    <row r="56" spans="1:19" s="21" customFormat="1" ht="12.75">
      <c r="A56" s="167" t="s">
        <v>19</v>
      </c>
      <c r="B56" s="168">
        <f>'Data eurostat_2009'!B310</f>
        <v>102710</v>
      </c>
      <c r="C56" s="168">
        <f>'Data eurostat_2009'!C310</f>
        <v>104287</v>
      </c>
      <c r="D56" s="168">
        <f>'Data eurostat_2009'!D310</f>
        <v>116020</v>
      </c>
      <c r="E56" s="168">
        <f>'Data eurostat_2009'!E310</f>
        <v>113919</v>
      </c>
      <c r="F56" s="168">
        <f>'Data eurostat_2009'!F310</f>
        <v>116309</v>
      </c>
      <c r="G56" s="168">
        <f>'Data eurostat_2009'!G310</f>
        <v>120800</v>
      </c>
      <c r="H56" s="168">
        <f>'Data eurostat_2009'!H310</f>
        <v>117088</v>
      </c>
      <c r="I56" s="168">
        <f>'Data eurostat_2009'!I310</f>
        <v>113312</v>
      </c>
      <c r="J56" s="168">
        <f>'Data eurostat_2009'!J310</f>
        <v>107305</v>
      </c>
      <c r="K56" s="168">
        <f>'Data eurostat_2009'!K310</f>
        <v>91379</v>
      </c>
      <c r="L56" s="168">
        <f>'Data eurostat_2009'!L310</f>
        <v>85878</v>
      </c>
      <c r="M56" s="168">
        <f>'Data eurostat_2009'!M310</f>
        <v>75008</v>
      </c>
      <c r="N56" s="168">
        <f>'Data eurostat_2009'!N310</f>
        <v>87767</v>
      </c>
      <c r="O56" s="168">
        <f>'Data eurostat_2009'!O310</f>
        <v>75986</v>
      </c>
      <c r="P56" s="168">
        <f>'Data eurostat_2009'!P310</f>
        <v>58889</v>
      </c>
      <c r="Q56" s="168">
        <f>'Data eurostat_2009'!Q310</f>
        <v>47124</v>
      </c>
      <c r="R56" s="168">
        <f>'Data eurostat_2009'!R310</f>
        <v>45875</v>
      </c>
      <c r="S56" s="168">
        <f>'Data eurostat_2009'!S310</f>
        <v>35409</v>
      </c>
    </row>
    <row r="57" spans="1:19" s="21" customFormat="1" ht="12.75">
      <c r="A57" s="167" t="s">
        <v>20</v>
      </c>
      <c r="B57" s="168">
        <f>'Data eurostat_2009'!B311</f>
        <v>1974</v>
      </c>
      <c r="C57" s="168">
        <f>'Data eurostat_2009'!C311</f>
        <v>2077</v>
      </c>
      <c r="D57" s="168">
        <f>'Data eurostat_2009'!D311</f>
        <v>2404</v>
      </c>
      <c r="E57" s="168">
        <f>'Data eurostat_2009'!E311</f>
        <v>2581</v>
      </c>
      <c r="F57" s="168">
        <f>'Data eurostat_2009'!F311</f>
        <v>2681</v>
      </c>
      <c r="G57" s="168">
        <f>'Data eurostat_2009'!G311</f>
        <v>2473</v>
      </c>
      <c r="H57" s="168">
        <f>'Data eurostat_2009'!H311</f>
        <v>2592</v>
      </c>
      <c r="I57" s="168">
        <f>'Data eurostat_2009'!I311</f>
        <v>2711</v>
      </c>
      <c r="J57" s="168">
        <f>'Data eurostat_2009'!J311</f>
        <v>2954</v>
      </c>
      <c r="K57" s="168">
        <f>'Data eurostat_2009'!K311</f>
        <v>3139</v>
      </c>
      <c r="L57" s="168">
        <f>'Data eurostat_2009'!L311</f>
        <v>3370</v>
      </c>
      <c r="M57" s="168">
        <f>'Data eurostat_2009'!M311</f>
        <v>3551</v>
      </c>
      <c r="N57" s="168">
        <f>'Data eurostat_2009'!N311</f>
        <v>3785</v>
      </c>
      <c r="O57" s="168">
        <f>'Data eurostat_2009'!O311</f>
        <v>4052</v>
      </c>
      <c r="P57" s="168">
        <f>'Data eurostat_2009'!P311</f>
        <v>4200</v>
      </c>
      <c r="Q57" s="168">
        <f>'Data eurostat_2009'!Q311</f>
        <v>4376</v>
      </c>
      <c r="R57" s="168">
        <f>'Data eurostat_2009'!R311</f>
        <v>4651</v>
      </c>
      <c r="S57" s="168">
        <f>'Data eurostat_2009'!S311</f>
        <v>4869</v>
      </c>
    </row>
    <row r="58" spans="1:19" s="21" customFormat="1" ht="12.75">
      <c r="A58" s="167" t="s">
        <v>21</v>
      </c>
      <c r="B58" s="168">
        <f>'Data eurostat_2009'!B312</f>
        <v>357</v>
      </c>
      <c r="C58" s="168">
        <f>'Data eurostat_2009'!C312</f>
        <v>499</v>
      </c>
      <c r="D58" s="168">
        <f>'Data eurostat_2009'!D312</f>
        <v>97</v>
      </c>
      <c r="E58" s="168">
        <f>'Data eurostat_2009'!E312</f>
        <v>409</v>
      </c>
      <c r="F58" s="168">
        <f>'Data eurostat_2009'!F312</f>
        <v>745</v>
      </c>
      <c r="G58" s="168">
        <f>'Data eurostat_2009'!G312</f>
        <v>418</v>
      </c>
      <c r="H58" s="168">
        <f>'Data eurostat_2009'!H312</f>
        <v>644</v>
      </c>
      <c r="I58" s="168">
        <f>'Data eurostat_2009'!I312</f>
        <v>201</v>
      </c>
      <c r="J58" s="168">
        <f>'Data eurostat_2009'!J312</f>
        <v>305</v>
      </c>
      <c r="K58" s="168">
        <f>'Data eurostat_2009'!K312</f>
        <v>358</v>
      </c>
      <c r="L58" s="168">
        <f>'Data eurostat_2009'!L312</f>
        <v>107</v>
      </c>
      <c r="M58" s="168">
        <f>'Data eurostat_2009'!M312</f>
        <v>95</v>
      </c>
      <c r="N58" s="168">
        <f>'Data eurostat_2009'!N312</f>
        <v>139</v>
      </c>
      <c r="O58" s="168">
        <f>'Data eurostat_2009'!O312</f>
        <v>82</v>
      </c>
      <c r="P58" s="168">
        <f>'Data eurostat_2009'!P312</f>
        <v>60</v>
      </c>
      <c r="Q58" s="168">
        <f>'Data eurostat_2009'!Q312</f>
        <v>6</v>
      </c>
      <c r="R58" s="168">
        <f>'Data eurostat_2009'!R312</f>
        <v>5</v>
      </c>
      <c r="S58" s="168">
        <f>'Data eurostat_2009'!S312</f>
        <v>17</v>
      </c>
    </row>
    <row r="59" spans="1:19" s="21" customFormat="1" ht="12.75">
      <c r="A59" s="167" t="s">
        <v>22</v>
      </c>
      <c r="B59" s="168">
        <f>'Data eurostat_2009'!B313</f>
        <v>4150</v>
      </c>
      <c r="C59" s="168">
        <f>'Data eurostat_2009'!C313</f>
        <v>5701</v>
      </c>
      <c r="D59" s="168">
        <f>'Data eurostat_2009'!D313</f>
        <v>2321</v>
      </c>
      <c r="E59" s="168">
        <f>'Data eurostat_2009'!E313</f>
        <v>998</v>
      </c>
      <c r="F59" s="168">
        <f>'Data eurostat_2009'!F313</f>
        <v>1244</v>
      </c>
      <c r="G59" s="168">
        <f>'Data eurostat_2009'!G313</f>
        <v>1068</v>
      </c>
      <c r="H59" s="168">
        <f>'Data eurostat_2009'!H313</f>
        <v>1284</v>
      </c>
      <c r="I59" s="168">
        <f>'Data eurostat_2009'!I313</f>
        <v>1539</v>
      </c>
      <c r="J59" s="168">
        <f>'Data eurostat_2009'!J313</f>
        <v>2852</v>
      </c>
      <c r="K59" s="168">
        <f>'Data eurostat_2009'!K313</f>
        <v>1753</v>
      </c>
      <c r="L59" s="168">
        <f>'Data eurostat_2009'!L313</f>
        <v>655</v>
      </c>
      <c r="M59" s="168">
        <f>'Data eurostat_2009'!M313</f>
        <v>720</v>
      </c>
      <c r="N59" s="168">
        <f>'Data eurostat_2009'!N313</f>
        <v>547</v>
      </c>
      <c r="O59" s="168">
        <f>'Data eurostat_2009'!O313</f>
        <v>327</v>
      </c>
      <c r="P59" s="168">
        <f>'Data eurostat_2009'!P313</f>
        <v>361</v>
      </c>
      <c r="Q59" s="168">
        <f>'Data eurostat_2009'!Q313</f>
        <v>401</v>
      </c>
      <c r="R59" s="168">
        <f>'Data eurostat_2009'!R313</f>
        <v>329</v>
      </c>
      <c r="S59" s="168">
        <f>'Data eurostat_2009'!S313</f>
        <v>408</v>
      </c>
    </row>
    <row r="60" spans="1:19" s="21" customFormat="1" ht="12.75">
      <c r="A60" s="167" t="s">
        <v>23</v>
      </c>
      <c r="B60" s="168">
        <f>'Data eurostat_2009'!B314</f>
        <v>29</v>
      </c>
      <c r="C60" s="168">
        <f>'Data eurostat_2009'!C314</f>
        <v>26</v>
      </c>
      <c r="D60" s="168">
        <f>'Data eurostat_2009'!D314</f>
        <v>56</v>
      </c>
      <c r="E60" s="168">
        <f>'Data eurostat_2009'!E314</f>
        <v>38</v>
      </c>
      <c r="F60" s="168">
        <f>'Data eurostat_2009'!F314</f>
        <v>14</v>
      </c>
      <c r="G60" s="168">
        <f>'Data eurostat_2009'!G314</f>
        <v>6</v>
      </c>
      <c r="H60" s="168">
        <f>'Data eurostat_2009'!H314</f>
        <v>16</v>
      </c>
      <c r="I60" s="168">
        <f>'Data eurostat_2009'!I314</f>
        <v>13</v>
      </c>
      <c r="J60" s="168">
        <f>'Data eurostat_2009'!J314</f>
        <v>0</v>
      </c>
      <c r="K60" s="168">
        <f>'Data eurostat_2009'!K314</f>
        <v>0</v>
      </c>
      <c r="L60" s="168">
        <f>'Data eurostat_2009'!L314</f>
        <v>0</v>
      </c>
      <c r="M60" s="168">
        <f>'Data eurostat_2009'!M314</f>
        <v>0</v>
      </c>
      <c r="N60" s="168">
        <f>'Data eurostat_2009'!N314</f>
        <v>0</v>
      </c>
      <c r="O60" s="168">
        <f>'Data eurostat_2009'!O314</f>
        <v>0</v>
      </c>
      <c r="P60" s="168">
        <f>'Data eurostat_2009'!P314</f>
        <v>0</v>
      </c>
      <c r="Q60" s="168">
        <f>'Data eurostat_2009'!Q314</f>
        <v>0</v>
      </c>
      <c r="R60" s="168">
        <f>'Data eurostat_2009'!R314</f>
        <v>0</v>
      </c>
      <c r="S60" s="168">
        <f>'Data eurostat_2009'!S314</f>
        <v>0</v>
      </c>
    </row>
    <row r="61" spans="1:19" s="21" customFormat="1" ht="12.75">
      <c r="A61" s="167" t="s">
        <v>24</v>
      </c>
      <c r="B61" s="168">
        <f>'Data eurostat_2009'!B315</f>
        <v>1351</v>
      </c>
      <c r="C61" s="168">
        <f>'Data eurostat_2009'!C315</f>
        <v>2827</v>
      </c>
      <c r="D61" s="168">
        <f>'Data eurostat_2009'!D315</f>
        <v>3992</v>
      </c>
      <c r="E61" s="168">
        <f>'Data eurostat_2009'!E315</f>
        <v>5622</v>
      </c>
      <c r="F61" s="168">
        <f>'Data eurostat_2009'!F315</f>
        <v>5523</v>
      </c>
      <c r="G61" s="168">
        <f>'Data eurostat_2009'!G315</f>
        <v>5284</v>
      </c>
      <c r="H61" s="168">
        <f>'Data eurostat_2009'!H315</f>
        <v>4512</v>
      </c>
      <c r="I61" s="168">
        <f>'Data eurostat_2009'!I315</f>
        <v>5861</v>
      </c>
      <c r="J61" s="168">
        <f>'Data eurostat_2009'!J315</f>
        <v>5963</v>
      </c>
      <c r="K61" s="168">
        <f>'Data eurostat_2009'!K315</f>
        <v>5306</v>
      </c>
      <c r="L61" s="168">
        <f>'Data eurostat_2009'!L315</f>
        <v>4404</v>
      </c>
      <c r="M61" s="168">
        <f>'Data eurostat_2009'!M315</f>
        <v>4193</v>
      </c>
      <c r="N61" s="168">
        <f>'Data eurostat_2009'!N315</f>
        <v>2137</v>
      </c>
      <c r="O61" s="168">
        <f>'Data eurostat_2009'!O315</f>
        <v>1626</v>
      </c>
      <c r="P61" s="168">
        <f>'Data eurostat_2009'!P315</f>
        <v>773</v>
      </c>
      <c r="Q61" s="168">
        <f>'Data eurostat_2009'!Q315</f>
        <v>455</v>
      </c>
      <c r="R61" s="168">
        <f>'Data eurostat_2009'!R315</f>
        <v>521</v>
      </c>
      <c r="S61" s="168">
        <f>'Data eurostat_2009'!S315</f>
        <v>535</v>
      </c>
    </row>
    <row r="62" spans="1:19" s="21" customFormat="1" ht="12.75">
      <c r="A62" s="167" t="s">
        <v>25</v>
      </c>
      <c r="B62" s="168">
        <f>'Data eurostat_2009'!B316</f>
        <v>485</v>
      </c>
      <c r="C62" s="168">
        <f>'Data eurostat_2009'!C316</f>
        <v>829</v>
      </c>
      <c r="D62" s="168">
        <f>'Data eurostat_2009'!D316</f>
        <v>930</v>
      </c>
      <c r="E62" s="168">
        <f>'Data eurostat_2009'!E316</f>
        <v>900</v>
      </c>
      <c r="F62" s="168">
        <f>'Data eurostat_2009'!F316</f>
        <v>1182</v>
      </c>
      <c r="G62" s="168">
        <f>'Data eurostat_2009'!G316</f>
        <v>1542</v>
      </c>
      <c r="H62" s="168">
        <f>'Data eurostat_2009'!H316</f>
        <v>1658</v>
      </c>
      <c r="I62" s="168">
        <f>'Data eurostat_2009'!I316</f>
        <v>1686</v>
      </c>
      <c r="J62" s="168">
        <f>'Data eurostat_2009'!J316</f>
        <v>1721</v>
      </c>
      <c r="K62" s="168">
        <f>'Data eurostat_2009'!K316</f>
        <v>1792</v>
      </c>
      <c r="L62" s="168">
        <f>'Data eurostat_2009'!L316</f>
        <v>1917</v>
      </c>
      <c r="M62" s="168">
        <f>'Data eurostat_2009'!M316</f>
        <v>1987</v>
      </c>
      <c r="N62" s="168">
        <f>'Data eurostat_2009'!N316</f>
        <v>2052</v>
      </c>
      <c r="O62" s="168">
        <f>'Data eurostat_2009'!O316</f>
        <v>2236</v>
      </c>
      <c r="P62" s="168">
        <f>'Data eurostat_2009'!P316</f>
        <v>2216</v>
      </c>
      <c r="Q62" s="168">
        <f>'Data eurostat_2009'!Q316</f>
        <v>2240</v>
      </c>
      <c r="R62" s="168">
        <f>'Data eurostat_2009'!R316</f>
        <v>2296</v>
      </c>
      <c r="S62" s="168">
        <f>'Data eurostat_2009'!S316</f>
        <v>2296</v>
      </c>
    </row>
    <row r="63" spans="1:19" s="21" customFormat="1" ht="12.75">
      <c r="A63" s="167" t="s">
        <v>26</v>
      </c>
      <c r="B63" s="168">
        <f>'Data eurostat_2009'!B317</f>
        <v>3089</v>
      </c>
      <c r="C63" s="168">
        <f>'Data eurostat_2009'!C317</f>
        <v>3381</v>
      </c>
      <c r="D63" s="168">
        <f>'Data eurostat_2009'!D317</f>
        <v>3252</v>
      </c>
      <c r="E63" s="168">
        <f>'Data eurostat_2009'!E317</f>
        <v>3066</v>
      </c>
      <c r="F63" s="168">
        <f>'Data eurostat_2009'!F317</f>
        <v>3081</v>
      </c>
      <c r="G63" s="168">
        <f>'Data eurostat_2009'!G317</f>
        <v>3869</v>
      </c>
      <c r="H63" s="168">
        <f>'Data eurostat_2009'!H317</f>
        <v>3910</v>
      </c>
      <c r="I63" s="168">
        <f>'Data eurostat_2009'!I317</f>
        <v>3619</v>
      </c>
      <c r="J63" s="168">
        <f>'Data eurostat_2009'!J317</f>
        <v>3528</v>
      </c>
      <c r="K63" s="168">
        <f>'Data eurostat_2009'!K317</f>
        <v>6565</v>
      </c>
      <c r="L63" s="168">
        <f>'Data eurostat_2009'!L317</f>
        <v>3131</v>
      </c>
      <c r="M63" s="168">
        <f>'Data eurostat_2009'!M317</f>
        <v>3112</v>
      </c>
      <c r="N63" s="168">
        <f>'Data eurostat_2009'!N317</f>
        <v>2819</v>
      </c>
      <c r="O63" s="168">
        <f>'Data eurostat_2009'!O317</f>
        <v>2858</v>
      </c>
      <c r="P63" s="168">
        <f>'Data eurostat_2009'!P317</f>
        <v>2824</v>
      </c>
      <c r="Q63" s="168">
        <f>'Data eurostat_2009'!Q317</f>
        <v>2262</v>
      </c>
      <c r="R63" s="168">
        <f>'Data eurostat_2009'!R317</f>
        <v>2095</v>
      </c>
      <c r="S63" s="168">
        <f>'Data eurostat_2009'!S317</f>
        <v>2219</v>
      </c>
    </row>
    <row r="64" spans="1:19" s="21" customFormat="1" ht="12.75">
      <c r="A64" s="167" t="s">
        <v>27</v>
      </c>
      <c r="B64" s="168">
        <f>'Data eurostat_2009'!B318</f>
        <v>1881</v>
      </c>
      <c r="C64" s="168">
        <f>'Data eurostat_2009'!C318</f>
        <v>2230</v>
      </c>
      <c r="D64" s="168">
        <f>'Data eurostat_2009'!D318</f>
        <v>1989</v>
      </c>
      <c r="E64" s="168">
        <f>'Data eurostat_2009'!E318</f>
        <v>2732</v>
      </c>
      <c r="F64" s="168">
        <f>'Data eurostat_2009'!F318</f>
        <v>2605</v>
      </c>
      <c r="G64" s="168">
        <f>'Data eurostat_2009'!G318</f>
        <v>2117</v>
      </c>
      <c r="H64" s="168">
        <f>'Data eurostat_2009'!H318</f>
        <v>1930</v>
      </c>
      <c r="I64" s="168">
        <f>'Data eurostat_2009'!I318</f>
        <v>2391</v>
      </c>
      <c r="J64" s="168">
        <f>'Data eurostat_2009'!J318</f>
        <v>2785</v>
      </c>
      <c r="K64" s="168">
        <f>'Data eurostat_2009'!K318</f>
        <v>2425</v>
      </c>
      <c r="L64" s="168">
        <f>'Data eurostat_2009'!L318</f>
        <v>1703</v>
      </c>
      <c r="M64" s="168">
        <f>'Data eurostat_2009'!M318</f>
        <v>1891</v>
      </c>
      <c r="N64" s="168">
        <f>'Data eurostat_2009'!N318</f>
        <v>1332</v>
      </c>
      <c r="O64" s="168">
        <f>'Data eurostat_2009'!O318</f>
        <v>1860</v>
      </c>
      <c r="P64" s="168">
        <f>'Data eurostat_2009'!P318</f>
        <v>1818</v>
      </c>
      <c r="Q64" s="168">
        <f>'Data eurostat_2009'!Q318</f>
        <v>1641</v>
      </c>
      <c r="R64" s="168">
        <f>'Data eurostat_2009'!R318</f>
        <v>1642</v>
      </c>
      <c r="S64" s="168">
        <f>'Data eurostat_2009'!S318</f>
        <v>1280</v>
      </c>
    </row>
    <row r="65" spans="1:19" s="21" customFormat="1" ht="12.75">
      <c r="A65" s="167" t="s">
        <v>28</v>
      </c>
      <c r="B65" s="168">
        <f>'Data eurostat_2009'!B319</f>
        <v>1566</v>
      </c>
      <c r="C65" s="168">
        <f>'Data eurostat_2009'!C319</f>
        <v>1539</v>
      </c>
      <c r="D65" s="168">
        <f>'Data eurostat_2009'!D319</f>
        <v>1454</v>
      </c>
      <c r="E65" s="168">
        <f>'Data eurostat_2009'!E319</f>
        <v>1570</v>
      </c>
      <c r="F65" s="168">
        <f>'Data eurostat_2009'!F319</f>
        <v>1678</v>
      </c>
      <c r="G65" s="168">
        <f>'Data eurostat_2009'!G319</f>
        <v>1515</v>
      </c>
      <c r="H65" s="168">
        <f>'Data eurostat_2009'!H319</f>
        <v>1772</v>
      </c>
      <c r="I65" s="168">
        <f>'Data eurostat_2009'!I319</f>
        <v>1901</v>
      </c>
      <c r="J65" s="168">
        <f>'Data eurostat_2009'!J319</f>
        <v>1902</v>
      </c>
      <c r="K65" s="168">
        <f>'Data eurostat_2009'!K319</f>
        <v>1891</v>
      </c>
      <c r="L65" s="168">
        <f>'Data eurostat_2009'!L319</f>
        <v>1916</v>
      </c>
      <c r="M65" s="168">
        <f>'Data eurostat_2009'!M319</f>
        <v>2398</v>
      </c>
      <c r="N65" s="168">
        <f>'Data eurostat_2009'!N319</f>
        <v>2376</v>
      </c>
      <c r="O65" s="168">
        <f>'Data eurostat_2009'!O319</f>
        <v>2456</v>
      </c>
      <c r="P65" s="168">
        <f>'Data eurostat_2009'!P319</f>
        <v>2507</v>
      </c>
      <c r="Q65" s="168">
        <f>'Data eurostat_2009'!Q319</f>
        <v>2385</v>
      </c>
      <c r="R65" s="168">
        <f>'Data eurostat_2009'!R319</f>
        <v>2441</v>
      </c>
      <c r="S65" s="168">
        <f>'Data eurostat_2009'!S319</f>
        <v>2304</v>
      </c>
    </row>
    <row r="66" spans="1:19" s="21" customFormat="1" ht="12.75">
      <c r="A66" s="167" t="s">
        <v>29</v>
      </c>
      <c r="B66" s="168">
        <f>'Data eurostat_2009'!B320</f>
        <v>9399</v>
      </c>
      <c r="C66" s="168">
        <f>'Data eurostat_2009'!C320</f>
        <v>10070</v>
      </c>
      <c r="D66" s="168">
        <f>'Data eurostat_2009'!D320</f>
        <v>13866</v>
      </c>
      <c r="E66" s="168">
        <f>'Data eurostat_2009'!E320</f>
        <v>10094</v>
      </c>
      <c r="F66" s="168">
        <f>'Data eurostat_2009'!F320</f>
        <v>8048</v>
      </c>
      <c r="G66" s="168">
        <f>'Data eurostat_2009'!G320</f>
        <v>10308</v>
      </c>
      <c r="H66" s="168">
        <f>'Data eurostat_2009'!H320</f>
        <v>6040</v>
      </c>
      <c r="I66" s="168">
        <f>'Data eurostat_2009'!I320</f>
        <v>6776</v>
      </c>
      <c r="J66" s="168">
        <f>'Data eurostat_2009'!J320</f>
        <v>10687</v>
      </c>
      <c r="K66" s="168">
        <f>'Data eurostat_2009'!K320</f>
        <v>11009</v>
      </c>
      <c r="L66" s="168">
        <f>'Data eurostat_2009'!L320</f>
        <v>8421</v>
      </c>
      <c r="M66" s="168">
        <f>'Data eurostat_2009'!M320</f>
        <v>9338</v>
      </c>
      <c r="N66" s="168">
        <f>'Data eurostat_2009'!N320</f>
        <v>11407</v>
      </c>
      <c r="O66" s="168">
        <f>'Data eurostat_2009'!O320</f>
        <v>6162</v>
      </c>
      <c r="P66" s="168">
        <f>'Data eurostat_2009'!P320</f>
        <v>5698</v>
      </c>
      <c r="Q66" s="168">
        <f>'Data eurostat_2009'!Q320</f>
        <v>8791</v>
      </c>
      <c r="R66" s="168">
        <f>'Data eurostat_2009'!R320</f>
        <v>5247</v>
      </c>
      <c r="S66" s="168">
        <f>'Data eurostat_2009'!S320</f>
        <v>4870</v>
      </c>
    </row>
    <row r="67" spans="1:19" s="21" customFormat="1" ht="12.75">
      <c r="A67" s="167" t="s">
        <v>30</v>
      </c>
      <c r="B67" s="168">
        <f>'Data eurostat_2009'!B321</f>
        <v>6404</v>
      </c>
      <c r="C67" s="168">
        <f>'Data eurostat_2009'!C321</f>
        <v>5668</v>
      </c>
      <c r="D67" s="168">
        <f>'Data eurostat_2009'!D321</f>
        <v>5397</v>
      </c>
      <c r="E67" s="168">
        <f>'Data eurostat_2009'!E321</f>
        <v>5434</v>
      </c>
      <c r="F67" s="168">
        <f>'Data eurostat_2009'!F321</f>
        <v>5786</v>
      </c>
      <c r="G67" s="168">
        <f>'Data eurostat_2009'!G321</f>
        <v>5799</v>
      </c>
      <c r="H67" s="168">
        <f>'Data eurostat_2009'!H321</f>
        <v>6703</v>
      </c>
      <c r="I67" s="168">
        <f>'Data eurostat_2009'!I321</f>
        <v>6863</v>
      </c>
      <c r="J67" s="168">
        <f>'Data eurostat_2009'!J321</f>
        <v>4140</v>
      </c>
      <c r="K67" s="168">
        <f>'Data eurostat_2009'!K321</f>
        <v>3855</v>
      </c>
      <c r="L67" s="168">
        <f>'Data eurostat_2009'!L321</f>
        <v>3399</v>
      </c>
      <c r="M67" s="168">
        <f>'Data eurostat_2009'!M321</f>
        <v>5405</v>
      </c>
      <c r="N67" s="168">
        <f>'Data eurostat_2009'!N321</f>
        <v>3578</v>
      </c>
      <c r="O67" s="168">
        <f>'Data eurostat_2009'!O321</f>
        <v>3633</v>
      </c>
      <c r="P67" s="168">
        <f>'Data eurostat_2009'!P321</f>
        <v>2199</v>
      </c>
      <c r="Q67" s="168">
        <f>'Data eurostat_2009'!Q321</f>
        <v>1894</v>
      </c>
      <c r="R67" s="168">
        <f>'Data eurostat_2009'!R321</f>
        <v>1606</v>
      </c>
      <c r="S67" s="168">
        <f>'Data eurostat_2009'!S321</f>
        <v>1096</v>
      </c>
    </row>
    <row r="68" spans="1:19" s="21" customFormat="1" ht="12.75">
      <c r="A68" s="167" t="s">
        <v>31</v>
      </c>
      <c r="B68" s="168">
        <f>'Data eurostat_2009'!B322</f>
        <v>568</v>
      </c>
      <c r="C68" s="168">
        <f>'Data eurostat_2009'!C322</f>
        <v>248</v>
      </c>
      <c r="D68" s="168">
        <f>'Data eurostat_2009'!D322</f>
        <v>307</v>
      </c>
      <c r="E68" s="168">
        <f>'Data eurostat_2009'!E322</f>
        <v>259</v>
      </c>
      <c r="F68" s="168">
        <f>'Data eurostat_2009'!F322</f>
        <v>269</v>
      </c>
      <c r="G68" s="168">
        <f>'Data eurostat_2009'!G322</f>
        <v>261</v>
      </c>
      <c r="H68" s="168">
        <f>'Data eurostat_2009'!H322</f>
        <v>261</v>
      </c>
      <c r="I68" s="168">
        <f>'Data eurostat_2009'!I322</f>
        <v>345</v>
      </c>
      <c r="J68" s="168">
        <f>'Data eurostat_2009'!J322</f>
        <v>140</v>
      </c>
      <c r="K68" s="168">
        <f>'Data eurostat_2009'!K322</f>
        <v>142</v>
      </c>
      <c r="L68" s="168">
        <f>'Data eurostat_2009'!L322</f>
        <v>55</v>
      </c>
      <c r="M68" s="168">
        <f>'Data eurostat_2009'!M322</f>
        <v>126</v>
      </c>
      <c r="N68" s="168">
        <f>'Data eurostat_2009'!N322</f>
        <v>66</v>
      </c>
      <c r="O68" s="168">
        <f>'Data eurostat_2009'!O322</f>
        <v>50</v>
      </c>
      <c r="P68" s="168">
        <f>'Data eurostat_2009'!P322</f>
        <v>43</v>
      </c>
      <c r="Q68" s="168">
        <f>'Data eurostat_2009'!Q322</f>
        <v>42</v>
      </c>
      <c r="R68" s="168">
        <f>'Data eurostat_2009'!R322</f>
        <v>52</v>
      </c>
      <c r="S68" s="168">
        <f>'Data eurostat_2009'!S322</f>
        <v>29</v>
      </c>
    </row>
    <row r="69" spans="1:19" s="21" customFormat="1" ht="12.75">
      <c r="A69" s="167" t="s">
        <v>32</v>
      </c>
      <c r="B69" s="168">
        <f>'Data eurostat_2009'!B323</f>
        <v>806</v>
      </c>
      <c r="C69" s="168">
        <f>'Data eurostat_2009'!C323</f>
        <v>1640</v>
      </c>
      <c r="D69" s="168">
        <f>'Data eurostat_2009'!D323</f>
        <v>1630</v>
      </c>
      <c r="E69" s="168">
        <f>'Data eurostat_2009'!E323</f>
        <v>1558</v>
      </c>
      <c r="F69" s="168">
        <f>'Data eurostat_2009'!F323</f>
        <v>958</v>
      </c>
      <c r="G69" s="168">
        <f>'Data eurostat_2009'!G323</f>
        <v>1240</v>
      </c>
      <c r="H69" s="168">
        <f>'Data eurostat_2009'!H323</f>
        <v>1219</v>
      </c>
      <c r="I69" s="168">
        <f>'Data eurostat_2009'!I323</f>
        <v>1216</v>
      </c>
      <c r="J69" s="168">
        <f>'Data eurostat_2009'!J323</f>
        <v>1231</v>
      </c>
      <c r="K69" s="168">
        <f>'Data eurostat_2009'!K323</f>
        <v>338</v>
      </c>
      <c r="L69" s="168">
        <f>'Data eurostat_2009'!L323</f>
        <v>202</v>
      </c>
      <c r="M69" s="168">
        <f>'Data eurostat_2009'!M323</f>
        <v>690</v>
      </c>
      <c r="N69" s="168">
        <f>'Data eurostat_2009'!N323</f>
        <v>704</v>
      </c>
      <c r="O69" s="168">
        <f>'Data eurostat_2009'!O323</f>
        <v>708</v>
      </c>
      <c r="P69" s="168">
        <f>'Data eurostat_2009'!P323</f>
        <v>737</v>
      </c>
      <c r="Q69" s="168">
        <f>'Data eurostat_2009'!Q323</f>
        <v>741</v>
      </c>
      <c r="R69" s="168">
        <f>'Data eurostat_2009'!R323</f>
        <v>722</v>
      </c>
      <c r="S69" s="168">
        <f>'Data eurostat_2009'!S323</f>
        <v>710</v>
      </c>
    </row>
    <row r="70" spans="1:19" s="21" customFormat="1" ht="12.75">
      <c r="A70" s="167" t="s">
        <v>33</v>
      </c>
      <c r="B70" s="168">
        <f>'Data eurostat_2009'!B324</f>
        <v>1681</v>
      </c>
      <c r="C70" s="168">
        <f>'Data eurostat_2009'!C324</f>
        <v>1069</v>
      </c>
      <c r="D70" s="168">
        <f>'Data eurostat_2009'!D324</f>
        <v>1402</v>
      </c>
      <c r="E70" s="168">
        <f>'Data eurostat_2009'!E324</f>
        <v>1402</v>
      </c>
      <c r="F70" s="168">
        <f>'Data eurostat_2009'!F324</f>
        <v>1712</v>
      </c>
      <c r="G70" s="168">
        <f>'Data eurostat_2009'!G324</f>
        <v>1447</v>
      </c>
      <c r="H70" s="168">
        <f>'Data eurostat_2009'!H324</f>
        <v>1571</v>
      </c>
      <c r="I70" s="168">
        <f>'Data eurostat_2009'!I324</f>
        <v>1320</v>
      </c>
      <c r="J70" s="168">
        <f>'Data eurostat_2009'!J324</f>
        <v>1567</v>
      </c>
      <c r="K70" s="168">
        <f>'Data eurostat_2009'!K324</f>
        <v>773</v>
      </c>
      <c r="L70" s="168">
        <f>'Data eurostat_2009'!L324</f>
        <v>610</v>
      </c>
      <c r="M70" s="168">
        <f>'Data eurostat_2009'!M324</f>
        <v>652</v>
      </c>
      <c r="N70" s="168">
        <f>'Data eurostat_2009'!N324</f>
        <v>601</v>
      </c>
      <c r="O70" s="168">
        <f>'Data eurostat_2009'!O324</f>
        <v>934</v>
      </c>
      <c r="P70" s="168">
        <f>'Data eurostat_2009'!P324</f>
        <v>615</v>
      </c>
      <c r="Q70" s="168">
        <f>'Data eurostat_2009'!Q324</f>
        <v>497</v>
      </c>
      <c r="R70" s="168">
        <f>'Data eurostat_2009'!R324</f>
        <v>483</v>
      </c>
      <c r="S70" s="168">
        <f>'Data eurostat_2009'!S324</f>
        <v>468</v>
      </c>
    </row>
    <row r="71" spans="1:19" s="21" customFormat="1" ht="12.75">
      <c r="A71" s="167" t="s">
        <v>34</v>
      </c>
      <c r="B71" s="168">
        <f>'Data eurostat_2009'!B325</f>
        <v>1200</v>
      </c>
      <c r="C71" s="168">
        <f>'Data eurostat_2009'!C325</f>
        <v>2080</v>
      </c>
      <c r="D71" s="168">
        <f>'Data eurostat_2009'!D325</f>
        <v>2630</v>
      </c>
      <c r="E71" s="168">
        <f>'Data eurostat_2009'!E325</f>
        <v>3103</v>
      </c>
      <c r="F71" s="168">
        <f>'Data eurostat_2009'!F325</f>
        <v>4130</v>
      </c>
      <c r="G71" s="168">
        <f>'Data eurostat_2009'!G325</f>
        <v>3947</v>
      </c>
      <c r="H71" s="168">
        <f>'Data eurostat_2009'!H325</f>
        <v>7222</v>
      </c>
      <c r="I71" s="168">
        <f>'Data eurostat_2009'!I325</f>
        <v>3831</v>
      </c>
      <c r="J71" s="168">
        <f>'Data eurostat_2009'!J325</f>
        <v>3264</v>
      </c>
      <c r="K71" s="168">
        <f>'Data eurostat_2009'!K325</f>
        <v>3094</v>
      </c>
      <c r="L71" s="168">
        <f>'Data eurostat_2009'!L325</f>
        <v>1729</v>
      </c>
      <c r="M71" s="168">
        <f>'Data eurostat_2009'!M325</f>
        <v>2475</v>
      </c>
      <c r="N71" s="168">
        <f>'Data eurostat_2009'!N325</f>
        <v>3089</v>
      </c>
      <c r="O71" s="168">
        <f>'Data eurostat_2009'!O325</f>
        <v>3871</v>
      </c>
      <c r="P71" s="168">
        <f>'Data eurostat_2009'!P325</f>
        <v>1955</v>
      </c>
      <c r="Q71" s="168">
        <f>'Data eurostat_2009'!Q325</f>
        <v>1379</v>
      </c>
      <c r="R71" s="168">
        <f>'Data eurostat_2009'!R325</f>
        <v>1669</v>
      </c>
      <c r="S71" s="168">
        <f>'Data eurostat_2009'!S325</f>
        <v>1079</v>
      </c>
    </row>
    <row r="72" spans="1:19" s="21" customFormat="1" ht="12.75">
      <c r="A72" s="167" t="s">
        <v>35</v>
      </c>
      <c r="B72" s="168">
        <f>'Data eurostat_2009'!B326</f>
        <v>33703</v>
      </c>
      <c r="C72" s="168">
        <f>'Data eurostat_2009'!C326</f>
        <v>30345</v>
      </c>
      <c r="D72" s="168">
        <f>'Data eurostat_2009'!D326</f>
        <v>34145</v>
      </c>
      <c r="E72" s="168">
        <f>'Data eurostat_2009'!E326</f>
        <v>23003</v>
      </c>
      <c r="F72" s="168">
        <f>'Data eurostat_2009'!F326</f>
        <v>17684</v>
      </c>
      <c r="G72" s="168">
        <f>'Data eurostat_2009'!G326</f>
        <v>12480</v>
      </c>
      <c r="H72" s="168">
        <f>'Data eurostat_2009'!H326</f>
        <v>13872</v>
      </c>
      <c r="I72" s="168">
        <f>'Data eurostat_2009'!I326</f>
        <v>8056</v>
      </c>
      <c r="J72" s="168">
        <f>'Data eurostat_2009'!J326</f>
        <v>6489</v>
      </c>
      <c r="K72" s="168">
        <f>'Data eurostat_2009'!K326</f>
        <v>5685</v>
      </c>
      <c r="L72" s="168">
        <f>'Data eurostat_2009'!L326</f>
        <v>8446</v>
      </c>
      <c r="M72" s="168">
        <f>'Data eurostat_2009'!M326</f>
        <v>5252</v>
      </c>
      <c r="N72" s="168">
        <f>'Data eurostat_2009'!N326</f>
        <v>4799</v>
      </c>
      <c r="O72" s="168">
        <f>'Data eurostat_2009'!O326</f>
        <v>4594</v>
      </c>
      <c r="P72" s="168">
        <f>'Data eurostat_2009'!P326</f>
        <v>4644</v>
      </c>
      <c r="Q72" s="168">
        <f>'Data eurostat_2009'!Q326</f>
        <v>5339</v>
      </c>
      <c r="R72" s="168">
        <f>'Data eurostat_2009'!R326</f>
        <v>5733</v>
      </c>
      <c r="S72" s="168">
        <f>'Data eurostat_2009'!S326</f>
        <v>4692</v>
      </c>
    </row>
    <row r="73" spans="1:19" s="21" customFormat="1" ht="12.75">
      <c r="A73" s="167" t="s">
        <v>36</v>
      </c>
      <c r="B73" s="168">
        <f>'Data eurostat_2009'!B327</f>
        <v>3942</v>
      </c>
      <c r="C73" s="168">
        <f>'Data eurostat_2009'!C327</f>
        <v>3294</v>
      </c>
      <c r="D73" s="168">
        <f>'Data eurostat_2009'!D327</f>
        <v>5273</v>
      </c>
      <c r="E73" s="168">
        <f>'Data eurostat_2009'!E327</f>
        <v>5174</v>
      </c>
      <c r="F73" s="168">
        <f>'Data eurostat_2009'!F327</f>
        <v>5548</v>
      </c>
      <c r="G73" s="168">
        <f>'Data eurostat_2009'!G327</f>
        <v>5772</v>
      </c>
      <c r="H73" s="168">
        <f>'Data eurostat_2009'!H327</f>
        <v>6540</v>
      </c>
      <c r="I73" s="168">
        <f>'Data eurostat_2009'!I327</f>
        <v>7157</v>
      </c>
      <c r="J73" s="168">
        <f>'Data eurostat_2009'!J327</f>
        <v>7923</v>
      </c>
      <c r="K73" s="168">
        <f>'Data eurostat_2009'!K327</f>
        <v>8079</v>
      </c>
      <c r="L73" s="168">
        <f>'Data eurostat_2009'!L327</f>
        <v>9311</v>
      </c>
      <c r="M73" s="168">
        <f>'Data eurostat_2009'!M327</f>
        <v>10367</v>
      </c>
      <c r="N73" s="168">
        <f>'Data eurostat_2009'!N327</f>
        <v>10744</v>
      </c>
      <c r="O73" s="168">
        <f>'Data eurostat_2009'!O327</f>
        <v>9197</v>
      </c>
      <c r="P73" s="168">
        <f>'Data eurostat_2009'!P327</f>
        <v>7670</v>
      </c>
      <c r="Q73" s="168">
        <f>'Data eurostat_2009'!Q327</f>
        <v>5483</v>
      </c>
      <c r="R73" s="168">
        <f>'Data eurostat_2009'!R327</f>
        <v>4340</v>
      </c>
      <c r="S73" s="168">
        <f>'Data eurostat_2009'!S327</f>
        <v>6526</v>
      </c>
    </row>
    <row r="74" spans="1:19" s="21" customFormat="1" ht="12.75">
      <c r="A74" s="167" t="s">
        <v>37</v>
      </c>
      <c r="B74" s="168">
        <f>'Data eurostat_2009'!B328</f>
        <v>6</v>
      </c>
      <c r="C74" s="168">
        <f>'Data eurostat_2009'!C328</f>
        <v>7</v>
      </c>
      <c r="D74" s="168">
        <f>'Data eurostat_2009'!D328</f>
        <v>6</v>
      </c>
      <c r="E74" s="168">
        <f>'Data eurostat_2009'!E328</f>
        <v>5</v>
      </c>
      <c r="F74" s="168">
        <f>'Data eurostat_2009'!F328</f>
        <v>5</v>
      </c>
      <c r="G74" s="168">
        <f>'Data eurostat_2009'!G328</f>
        <v>9</v>
      </c>
      <c r="H74" s="168">
        <f>'Data eurostat_2009'!H328</f>
        <v>5</v>
      </c>
      <c r="I74" s="168">
        <f>'Data eurostat_2009'!I328</f>
        <v>4</v>
      </c>
      <c r="J74" s="168">
        <f>'Data eurostat_2009'!J328</f>
        <v>5</v>
      </c>
      <c r="K74" s="168">
        <f>'Data eurostat_2009'!K328</f>
        <v>5</v>
      </c>
      <c r="L74" s="168">
        <f>'Data eurostat_2009'!L328</f>
        <v>5</v>
      </c>
      <c r="M74" s="168">
        <f>'Data eurostat_2009'!M328</f>
        <v>4</v>
      </c>
      <c r="N74" s="168">
        <f>'Data eurostat_2009'!N328</f>
        <v>6</v>
      </c>
      <c r="O74" s="168">
        <f>'Data eurostat_2009'!O328</f>
        <v>0</v>
      </c>
      <c r="P74" s="168">
        <f>'Data eurostat_2009'!P328</f>
        <v>4</v>
      </c>
      <c r="Q74" s="168">
        <f>'Data eurostat_2009'!Q328</f>
        <v>5</v>
      </c>
      <c r="R74" s="168">
        <f>'Data eurostat_2009'!R328</f>
        <v>4</v>
      </c>
      <c r="S74" s="168">
        <f>'Data eurostat_2009'!S328</f>
        <v>4</v>
      </c>
    </row>
    <row r="75" spans="1:19" s="21" customFormat="1" ht="12.75">
      <c r="A75" s="167" t="s">
        <v>38</v>
      </c>
      <c r="B75" s="168">
        <f>'Data eurostat_2009'!B329</f>
        <v>0</v>
      </c>
      <c r="C75" s="168">
        <f>'Data eurostat_2009'!C329</f>
        <v>0</v>
      </c>
      <c r="D75" s="168">
        <f>'Data eurostat_2009'!D329</f>
        <v>0</v>
      </c>
      <c r="E75" s="168">
        <f>'Data eurostat_2009'!E329</f>
        <v>0</v>
      </c>
      <c r="F75" s="168">
        <f>'Data eurostat_2009'!F329</f>
        <v>0</v>
      </c>
      <c r="G75" s="168">
        <f>'Data eurostat_2009'!G329</f>
        <v>0</v>
      </c>
      <c r="H75" s="168">
        <f>'Data eurostat_2009'!H329</f>
        <v>0</v>
      </c>
      <c r="I75" s="168">
        <f>'Data eurostat_2009'!I329</f>
        <v>8</v>
      </c>
      <c r="J75" s="168">
        <f>'Data eurostat_2009'!J329</f>
        <v>7</v>
      </c>
      <c r="K75" s="168">
        <f>'Data eurostat_2009'!K329</f>
        <v>10</v>
      </c>
      <c r="L75" s="168">
        <f>'Data eurostat_2009'!L329</f>
        <v>9</v>
      </c>
      <c r="M75" s="168">
        <f>'Data eurostat_2009'!M329</f>
        <v>9</v>
      </c>
      <c r="N75" s="168">
        <f>'Data eurostat_2009'!N329</f>
        <v>22</v>
      </c>
      <c r="O75" s="168">
        <f>'Data eurostat_2009'!O329</f>
        <v>31</v>
      </c>
      <c r="P75" s="168">
        <f>'Data eurostat_2009'!P329</f>
        <v>28</v>
      </c>
      <c r="Q75" s="168">
        <f>'Data eurostat_2009'!Q329</f>
        <v>23</v>
      </c>
      <c r="R75" s="168">
        <f>'Data eurostat_2009'!R329</f>
        <v>29</v>
      </c>
      <c r="S75" s="168">
        <f>'Data eurostat_2009'!S329</f>
        <v>27</v>
      </c>
    </row>
    <row r="76" spans="1:19" s="21" customFormat="1" ht="12.75">
      <c r="A76" s="167" t="s">
        <v>39</v>
      </c>
      <c r="B76" s="168">
        <f>'Data eurostat_2009'!B330</f>
        <v>385</v>
      </c>
      <c r="C76" s="168">
        <f>'Data eurostat_2009'!C330</f>
        <v>603</v>
      </c>
      <c r="D76" s="168">
        <f>'Data eurostat_2009'!D330</f>
        <v>735</v>
      </c>
      <c r="E76" s="168">
        <f>'Data eurostat_2009'!E330</f>
        <v>259</v>
      </c>
      <c r="F76" s="168">
        <f>'Data eurostat_2009'!F330</f>
        <v>308</v>
      </c>
      <c r="G76" s="168">
        <f>'Data eurostat_2009'!G330</f>
        <v>365</v>
      </c>
      <c r="H76" s="168">
        <f>'Data eurostat_2009'!H330</f>
        <v>311</v>
      </c>
      <c r="I76" s="168">
        <f>'Data eurostat_2009'!I330</f>
        <v>299</v>
      </c>
      <c r="J76" s="168">
        <f>'Data eurostat_2009'!J330</f>
        <v>678</v>
      </c>
      <c r="K76" s="168">
        <f>'Data eurostat_2009'!K330</f>
        <v>331</v>
      </c>
      <c r="L76" s="168">
        <f>'Data eurostat_2009'!L330</f>
        <v>229</v>
      </c>
      <c r="M76" s="168">
        <f>'Data eurostat_2009'!M330</f>
        <v>251</v>
      </c>
      <c r="N76" s="168">
        <f>'Data eurostat_2009'!N330</f>
        <v>234</v>
      </c>
      <c r="O76" s="168">
        <f>'Data eurostat_2009'!O330</f>
        <v>249</v>
      </c>
      <c r="P76" s="168">
        <f>'Data eurostat_2009'!P330</f>
        <v>210</v>
      </c>
      <c r="Q76" s="168">
        <f>'Data eurostat_2009'!Q330</f>
        <v>191</v>
      </c>
      <c r="R76" s="168">
        <f>'Data eurostat_2009'!R330</f>
        <v>182</v>
      </c>
      <c r="S76" s="168">
        <f>'Data eurostat_2009'!S330</f>
        <v>186</v>
      </c>
    </row>
    <row r="77" spans="1:17" s="21" customFormat="1" ht="11.25">
      <c r="A77" s="1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ht="11.25">
      <c r="B78" s="8"/>
    </row>
    <row r="79" ht="11.25">
      <c r="B79" s="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workbookViewId="0" topLeftCell="A76">
      <selection activeCell="B111" sqref="B111"/>
    </sheetView>
  </sheetViews>
  <sheetFormatPr defaultColWidth="9.140625" defaultRowHeight="12.75"/>
  <cols>
    <col min="1" max="1" width="33.421875" style="13" customWidth="1"/>
    <col min="2" max="2" width="9.7109375" style="25" customWidth="1"/>
    <col min="3" max="17" width="9.140625" style="25" customWidth="1"/>
    <col min="18" max="16384" width="9.140625" style="13" customWidth="1"/>
  </cols>
  <sheetData>
    <row r="1" spans="1:17" ht="11.25">
      <c r="A1" s="14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2:17" ht="11.25"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9" ht="11.25"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</row>
    <row r="4" spans="1:19" ht="11.25">
      <c r="A4" s="7" t="s">
        <v>48</v>
      </c>
      <c r="B4" s="25">
        <f aca="true" t="shared" si="0" ref="B4:R4">B44+B85</f>
        <v>927731</v>
      </c>
      <c r="C4" s="25">
        <f t="shared" si="0"/>
        <v>1023939</v>
      </c>
      <c r="D4" s="25">
        <f t="shared" si="0"/>
        <v>978237</v>
      </c>
      <c r="E4" s="25">
        <f t="shared" si="0"/>
        <v>930286</v>
      </c>
      <c r="F4" s="25">
        <f t="shared" si="0"/>
        <v>938567</v>
      </c>
      <c r="G4" s="25">
        <f t="shared" si="0"/>
        <v>947406</v>
      </c>
      <c r="H4" s="25">
        <f t="shared" si="0"/>
        <v>954583</v>
      </c>
      <c r="I4" s="25">
        <f t="shared" si="0"/>
        <v>899306</v>
      </c>
      <c r="J4" s="25">
        <f t="shared" si="0"/>
        <v>909716</v>
      </c>
      <c r="K4" s="25">
        <f t="shared" si="0"/>
        <v>872215</v>
      </c>
      <c r="L4" s="25">
        <f t="shared" si="0"/>
        <v>925219</v>
      </c>
      <c r="M4" s="25">
        <f t="shared" si="0"/>
        <v>937005</v>
      </c>
      <c r="N4" s="25">
        <f t="shared" si="0"/>
        <v>935436</v>
      </c>
      <c r="O4" s="25">
        <f t="shared" si="0"/>
        <v>1003041</v>
      </c>
      <c r="P4" s="25">
        <f t="shared" si="0"/>
        <v>982375</v>
      </c>
      <c r="Q4" s="25">
        <f t="shared" si="0"/>
        <v>969244</v>
      </c>
      <c r="R4" s="25">
        <f t="shared" si="0"/>
        <v>987108</v>
      </c>
      <c r="S4" s="25">
        <f aca="true" t="shared" si="1" ref="S4:S35">S44+S85</f>
        <v>988367</v>
      </c>
    </row>
    <row r="5" spans="1:19" ht="11.25">
      <c r="A5" s="7" t="s">
        <v>9</v>
      </c>
      <c r="B5" s="25">
        <f aca="true" t="shared" si="2" ref="B5:R5">B45+B86</f>
        <v>17095</v>
      </c>
      <c r="C5" s="25">
        <f t="shared" si="2"/>
        <v>16511</v>
      </c>
      <c r="D5" s="25">
        <f t="shared" si="2"/>
        <v>16010</v>
      </c>
      <c r="E5" s="25">
        <f t="shared" si="2"/>
        <v>16297</v>
      </c>
      <c r="F5" s="25">
        <f t="shared" si="2"/>
        <v>16980</v>
      </c>
      <c r="G5" s="25">
        <f t="shared" si="2"/>
        <v>16517</v>
      </c>
      <c r="H5" s="25">
        <f t="shared" si="2"/>
        <v>15551</v>
      </c>
      <c r="I5" s="25">
        <f t="shared" si="2"/>
        <v>13748</v>
      </c>
      <c r="J5" s="25">
        <f t="shared" si="2"/>
        <v>14187</v>
      </c>
      <c r="K5" s="25">
        <f t="shared" si="2"/>
        <v>9939</v>
      </c>
      <c r="L5" s="25">
        <f t="shared" si="2"/>
        <v>12916</v>
      </c>
      <c r="M5" s="25">
        <f t="shared" si="2"/>
        <v>9936</v>
      </c>
      <c r="N5" s="25">
        <f t="shared" si="2"/>
        <v>10029</v>
      </c>
      <c r="O5" s="25">
        <f t="shared" si="2"/>
        <v>9638</v>
      </c>
      <c r="P5" s="25">
        <f t="shared" si="2"/>
        <v>9147</v>
      </c>
      <c r="Q5" s="25">
        <f t="shared" si="2"/>
        <v>8199</v>
      </c>
      <c r="R5" s="25">
        <f t="shared" si="2"/>
        <v>6848</v>
      </c>
      <c r="S5" s="25">
        <f t="shared" si="1"/>
        <v>6473</v>
      </c>
    </row>
    <row r="6" spans="1:19" ht="11.25">
      <c r="A6" s="7" t="s">
        <v>10</v>
      </c>
      <c r="B6" s="25">
        <f aca="true" t="shared" si="3" ref="B6:R6">B46+B87</f>
        <v>14928</v>
      </c>
      <c r="C6" s="25">
        <f t="shared" si="3"/>
        <v>18830</v>
      </c>
      <c r="D6" s="25">
        <f t="shared" si="3"/>
        <v>17816</v>
      </c>
      <c r="E6" s="25">
        <f t="shared" si="3"/>
        <v>17160</v>
      </c>
      <c r="F6" s="25">
        <f t="shared" si="3"/>
        <v>16887</v>
      </c>
      <c r="G6" s="25">
        <f t="shared" si="3"/>
        <v>17319</v>
      </c>
      <c r="H6" s="25">
        <f t="shared" si="3"/>
        <v>17167</v>
      </c>
      <c r="I6" s="25">
        <f t="shared" si="3"/>
        <v>18113</v>
      </c>
      <c r="J6" s="25">
        <f t="shared" si="3"/>
        <v>18299</v>
      </c>
      <c r="K6" s="25">
        <f t="shared" si="3"/>
        <v>16279</v>
      </c>
      <c r="L6" s="25">
        <f t="shared" si="3"/>
        <v>16941</v>
      </c>
      <c r="M6" s="25">
        <f t="shared" si="3"/>
        <v>19497</v>
      </c>
      <c r="N6" s="25">
        <f t="shared" si="3"/>
        <v>17182</v>
      </c>
      <c r="O6" s="25">
        <f t="shared" si="3"/>
        <v>19237</v>
      </c>
      <c r="P6" s="25">
        <f t="shared" si="3"/>
        <v>18902</v>
      </c>
      <c r="Q6" s="25">
        <f t="shared" si="3"/>
        <v>18458</v>
      </c>
      <c r="R6" s="25">
        <f t="shared" si="3"/>
        <v>19083</v>
      </c>
      <c r="S6" s="25">
        <f t="shared" si="1"/>
        <v>22368</v>
      </c>
    </row>
    <row r="7" spans="1:19" ht="11.25">
      <c r="A7" s="7" t="s">
        <v>11</v>
      </c>
      <c r="B7" s="25">
        <f aca="true" t="shared" si="4" ref="B7:R7">B47+B88</f>
        <v>47020</v>
      </c>
      <c r="C7" s="25">
        <f t="shared" si="4"/>
        <v>45599</v>
      </c>
      <c r="D7" s="25">
        <f t="shared" si="4"/>
        <v>43906</v>
      </c>
      <c r="E7" s="25">
        <f t="shared" si="4"/>
        <v>43140</v>
      </c>
      <c r="F7" s="25">
        <f t="shared" si="4"/>
        <v>42139</v>
      </c>
      <c r="G7" s="25">
        <f t="shared" si="4"/>
        <v>44326</v>
      </c>
      <c r="H7" s="25">
        <f t="shared" si="4"/>
        <v>45333</v>
      </c>
      <c r="I7" s="25">
        <f t="shared" si="4"/>
        <v>45692</v>
      </c>
      <c r="J7" s="25">
        <f t="shared" si="4"/>
        <v>45306</v>
      </c>
      <c r="K7" s="25">
        <f t="shared" si="4"/>
        <v>43996</v>
      </c>
      <c r="L7" s="25">
        <f t="shared" si="4"/>
        <v>52561</v>
      </c>
      <c r="M7" s="25">
        <f t="shared" si="4"/>
        <v>52409</v>
      </c>
      <c r="N7" s="25">
        <f t="shared" si="4"/>
        <v>49729</v>
      </c>
      <c r="O7" s="25">
        <f t="shared" si="4"/>
        <v>50781</v>
      </c>
      <c r="P7" s="25">
        <f t="shared" si="4"/>
        <v>50307</v>
      </c>
      <c r="Q7" s="25">
        <f t="shared" si="4"/>
        <v>49522</v>
      </c>
      <c r="R7" s="25">
        <f t="shared" si="4"/>
        <v>49649</v>
      </c>
      <c r="S7" s="25">
        <f t="shared" si="1"/>
        <v>53795</v>
      </c>
    </row>
    <row r="8" spans="1:19" ht="11.25">
      <c r="A8" s="7" t="s">
        <v>12</v>
      </c>
      <c r="B8" s="25">
        <f aca="true" t="shared" si="5" ref="B8:R8">B48+B89</f>
        <v>23558</v>
      </c>
      <c r="C8" s="25">
        <f t="shared" si="5"/>
        <v>33445</v>
      </c>
      <c r="D8" s="25">
        <f t="shared" si="5"/>
        <v>26957</v>
      </c>
      <c r="E8" s="25">
        <f t="shared" si="5"/>
        <v>29327</v>
      </c>
      <c r="F8" s="25">
        <f t="shared" si="5"/>
        <v>32912</v>
      </c>
      <c r="G8" s="25">
        <f t="shared" si="5"/>
        <v>27263</v>
      </c>
      <c r="H8" s="25">
        <f t="shared" si="5"/>
        <v>39665</v>
      </c>
      <c r="I8" s="25">
        <f t="shared" si="5"/>
        <v>28756</v>
      </c>
      <c r="J8" s="25">
        <f t="shared" si="5"/>
        <v>23653</v>
      </c>
      <c r="K8" s="25">
        <f t="shared" si="5"/>
        <v>20081</v>
      </c>
      <c r="L8" s="25">
        <f t="shared" si="5"/>
        <v>16673</v>
      </c>
      <c r="M8" s="25">
        <f t="shared" si="5"/>
        <v>17819</v>
      </c>
      <c r="N8" s="25">
        <f t="shared" si="5"/>
        <v>18257</v>
      </c>
      <c r="O8" s="25">
        <f t="shared" si="5"/>
        <v>25307</v>
      </c>
      <c r="P8" s="25">
        <f t="shared" si="5"/>
        <v>18673</v>
      </c>
      <c r="Q8" s="25">
        <f t="shared" si="5"/>
        <v>15463</v>
      </c>
      <c r="R8" s="25">
        <f t="shared" si="5"/>
        <v>24567</v>
      </c>
      <c r="S8" s="25">
        <f t="shared" si="1"/>
        <v>19898</v>
      </c>
    </row>
    <row r="9" spans="1:19" ht="11.25">
      <c r="A9" s="7" t="s">
        <v>47</v>
      </c>
      <c r="B9" s="25">
        <f aca="true" t="shared" si="6" ref="B9:R9">B49+B90</f>
        <v>220495</v>
      </c>
      <c r="C9" s="25">
        <f t="shared" si="6"/>
        <v>308182</v>
      </c>
      <c r="D9" s="25">
        <f t="shared" si="6"/>
        <v>296419</v>
      </c>
      <c r="E9" s="25">
        <f t="shared" si="6"/>
        <v>293659</v>
      </c>
      <c r="F9" s="25">
        <f t="shared" si="6"/>
        <v>290731</v>
      </c>
      <c r="G9" s="25">
        <f t="shared" si="6"/>
        <v>289700</v>
      </c>
      <c r="H9" s="25">
        <f t="shared" si="6"/>
        <v>296973</v>
      </c>
      <c r="I9" s="25">
        <f t="shared" si="6"/>
        <v>284822</v>
      </c>
      <c r="J9" s="25">
        <f t="shared" si="6"/>
        <v>292841</v>
      </c>
      <c r="K9" s="25">
        <f t="shared" si="6"/>
        <v>279067</v>
      </c>
      <c r="L9" s="25">
        <f t="shared" si="6"/>
        <v>291496</v>
      </c>
      <c r="M9" s="25">
        <f t="shared" si="6"/>
        <v>293668</v>
      </c>
      <c r="N9" s="25">
        <f t="shared" si="6"/>
        <v>284545</v>
      </c>
      <c r="O9" s="25">
        <f t="shared" si="6"/>
        <v>306581</v>
      </c>
      <c r="P9" s="25">
        <f t="shared" si="6"/>
        <v>299522</v>
      </c>
      <c r="Q9" s="25">
        <f t="shared" si="6"/>
        <v>297517</v>
      </c>
      <c r="R9" s="25">
        <f t="shared" si="6"/>
        <v>293631</v>
      </c>
      <c r="S9" s="25">
        <f t="shared" si="1"/>
        <v>299785</v>
      </c>
    </row>
    <row r="10" spans="1:19" ht="11.25">
      <c r="A10" s="7" t="s">
        <v>14</v>
      </c>
      <c r="B10" s="25">
        <f aca="true" t="shared" si="7" ref="B10:R10">B50+B91</f>
        <v>14920</v>
      </c>
      <c r="C10" s="25">
        <f t="shared" si="7"/>
        <v>12584</v>
      </c>
      <c r="D10" s="25">
        <f t="shared" si="7"/>
        <v>10650</v>
      </c>
      <c r="E10" s="25">
        <f t="shared" si="7"/>
        <v>8171</v>
      </c>
      <c r="F10" s="25">
        <f t="shared" si="7"/>
        <v>8675</v>
      </c>
      <c r="G10" s="25">
        <f t="shared" si="7"/>
        <v>8381</v>
      </c>
      <c r="H10" s="25">
        <f t="shared" si="7"/>
        <v>8798</v>
      </c>
      <c r="I10" s="25">
        <f t="shared" si="7"/>
        <v>8788</v>
      </c>
      <c r="J10" s="25">
        <f t="shared" si="7"/>
        <v>7958</v>
      </c>
      <c r="K10" s="25">
        <f t="shared" si="7"/>
        <v>7646</v>
      </c>
      <c r="L10" s="25">
        <f t="shared" si="7"/>
        <v>7678</v>
      </c>
      <c r="M10" s="25">
        <f t="shared" si="7"/>
        <v>7656</v>
      </c>
      <c r="N10" s="25">
        <f t="shared" si="7"/>
        <v>7748</v>
      </c>
      <c r="O10" s="25">
        <f t="shared" si="7"/>
        <v>9371</v>
      </c>
      <c r="P10" s="25">
        <f t="shared" si="7"/>
        <v>9524</v>
      </c>
      <c r="Q10" s="25">
        <f t="shared" si="7"/>
        <v>9302</v>
      </c>
      <c r="R10" s="25">
        <f t="shared" si="7"/>
        <v>8789</v>
      </c>
      <c r="S10" s="25">
        <f t="shared" si="1"/>
        <v>11418</v>
      </c>
    </row>
    <row r="11" spans="1:19" ht="11.25">
      <c r="A11" s="7" t="s">
        <v>15</v>
      </c>
      <c r="B11" s="25">
        <f aca="true" t="shared" si="8" ref="B11:R11">B51+B92</f>
        <v>8163</v>
      </c>
      <c r="C11" s="25">
        <f t="shared" si="8"/>
        <v>8000</v>
      </c>
      <c r="D11" s="25">
        <f t="shared" si="8"/>
        <v>8838</v>
      </c>
      <c r="E11" s="25">
        <f t="shared" si="8"/>
        <v>8493</v>
      </c>
      <c r="F11" s="25">
        <f t="shared" si="8"/>
        <v>8597</v>
      </c>
      <c r="G11" s="25">
        <f t="shared" si="8"/>
        <v>9035</v>
      </c>
      <c r="H11" s="25">
        <f t="shared" si="8"/>
        <v>9179</v>
      </c>
      <c r="I11" s="25">
        <f t="shared" si="8"/>
        <v>8846</v>
      </c>
      <c r="J11" s="25">
        <f t="shared" si="8"/>
        <v>8434</v>
      </c>
      <c r="K11" s="25">
        <f t="shared" si="8"/>
        <v>7514</v>
      </c>
      <c r="L11" s="25">
        <f t="shared" si="8"/>
        <v>8587</v>
      </c>
      <c r="M11" s="25">
        <f t="shared" si="8"/>
        <v>9255</v>
      </c>
      <c r="N11" s="25">
        <f t="shared" si="8"/>
        <v>8903</v>
      </c>
      <c r="O11" s="25">
        <f t="shared" si="8"/>
        <v>8231</v>
      </c>
      <c r="P11" s="25">
        <f t="shared" si="8"/>
        <v>7716</v>
      </c>
      <c r="Q11" s="25">
        <f t="shared" si="8"/>
        <v>8839</v>
      </c>
      <c r="R11" s="25">
        <f t="shared" si="8"/>
        <v>8022</v>
      </c>
      <c r="S11" s="25">
        <f t="shared" si="1"/>
        <v>7671</v>
      </c>
    </row>
    <row r="12" spans="1:19" ht="11.25">
      <c r="A12" s="7" t="s">
        <v>16</v>
      </c>
      <c r="B12" s="25">
        <f aca="true" t="shared" si="9" ref="B12:R12">B52+B93</f>
        <v>25170</v>
      </c>
      <c r="C12" s="25">
        <f t="shared" si="9"/>
        <v>23702</v>
      </c>
      <c r="D12" s="25">
        <f t="shared" si="9"/>
        <v>26612</v>
      </c>
      <c r="E12" s="25">
        <f t="shared" si="9"/>
        <v>27795</v>
      </c>
      <c r="F12" s="25">
        <f t="shared" si="9"/>
        <v>29578</v>
      </c>
      <c r="G12" s="25">
        <f t="shared" si="9"/>
        <v>28697</v>
      </c>
      <c r="H12" s="25">
        <f t="shared" si="9"/>
        <v>29297</v>
      </c>
      <c r="I12" s="25">
        <f t="shared" si="9"/>
        <v>30629</v>
      </c>
      <c r="J12" s="25">
        <f t="shared" si="9"/>
        <v>32442</v>
      </c>
      <c r="K12" s="25">
        <f t="shared" si="9"/>
        <v>32381</v>
      </c>
      <c r="L12" s="25">
        <f t="shared" si="9"/>
        <v>34313</v>
      </c>
      <c r="M12" s="25">
        <f t="shared" si="9"/>
        <v>35431</v>
      </c>
      <c r="N12" s="25">
        <f t="shared" si="9"/>
        <v>34566</v>
      </c>
      <c r="O12" s="25">
        <f t="shared" si="9"/>
        <v>35170</v>
      </c>
      <c r="P12" s="25">
        <f t="shared" si="9"/>
        <v>35380</v>
      </c>
      <c r="Q12" s="25">
        <f t="shared" si="9"/>
        <v>35543</v>
      </c>
      <c r="R12" s="25">
        <f t="shared" si="9"/>
        <v>32264</v>
      </c>
      <c r="S12" s="25">
        <f t="shared" si="1"/>
        <v>34676</v>
      </c>
    </row>
    <row r="13" spans="1:19" ht="11.25">
      <c r="A13" s="7" t="s">
        <v>17</v>
      </c>
      <c r="B13" s="25">
        <f aca="true" t="shared" si="10" ref="B13:R13">B53+B94</f>
        <v>59734</v>
      </c>
      <c r="C13" s="25">
        <f t="shared" si="10"/>
        <v>58796</v>
      </c>
      <c r="D13" s="25">
        <f t="shared" si="10"/>
        <v>64222</v>
      </c>
      <c r="E13" s="25">
        <f t="shared" si="10"/>
        <v>62756</v>
      </c>
      <c r="F13" s="25">
        <f t="shared" si="10"/>
        <v>61566</v>
      </c>
      <c r="G13" s="25">
        <f t="shared" si="10"/>
        <v>65913</v>
      </c>
      <c r="H13" s="25">
        <f t="shared" si="10"/>
        <v>53943</v>
      </c>
      <c r="I13" s="25">
        <f t="shared" si="10"/>
        <v>62834</v>
      </c>
      <c r="J13" s="25">
        <f t="shared" si="10"/>
        <v>61585</v>
      </c>
      <c r="K13" s="25">
        <f t="shared" si="10"/>
        <v>73609</v>
      </c>
      <c r="L13" s="25">
        <f t="shared" si="10"/>
        <v>79096</v>
      </c>
      <c r="M13" s="25">
        <f t="shared" si="10"/>
        <v>70425</v>
      </c>
      <c r="N13" s="25">
        <f t="shared" si="10"/>
        <v>81182</v>
      </c>
      <c r="O13" s="25">
        <f t="shared" si="10"/>
        <v>74722</v>
      </c>
      <c r="P13" s="25">
        <f t="shared" si="10"/>
        <v>79105</v>
      </c>
      <c r="Q13" s="25">
        <f t="shared" si="10"/>
        <v>79701</v>
      </c>
      <c r="R13" s="25">
        <f t="shared" si="10"/>
        <v>66739</v>
      </c>
      <c r="S13" s="25">
        <f t="shared" si="1"/>
        <v>73099</v>
      </c>
    </row>
    <row r="14" spans="1:19" ht="11.25">
      <c r="A14" s="7" t="s">
        <v>18</v>
      </c>
      <c r="B14" s="25">
        <f aca="true" t="shared" si="11" ref="B14:R14">B54+B95</f>
        <v>31473</v>
      </c>
      <c r="C14" s="25">
        <f t="shared" si="11"/>
        <v>39610</v>
      </c>
      <c r="D14" s="25">
        <f t="shared" si="11"/>
        <v>34234</v>
      </c>
      <c r="E14" s="25">
        <f t="shared" si="11"/>
        <v>20951</v>
      </c>
      <c r="F14" s="25">
        <f t="shared" si="11"/>
        <v>20893</v>
      </c>
      <c r="G14" s="25">
        <f t="shared" si="11"/>
        <v>24179</v>
      </c>
      <c r="H14" s="25">
        <f t="shared" si="11"/>
        <v>28038</v>
      </c>
      <c r="I14" s="25">
        <f t="shared" si="11"/>
        <v>22178</v>
      </c>
      <c r="J14" s="25">
        <f t="shared" si="11"/>
        <v>33532</v>
      </c>
      <c r="K14" s="25">
        <f t="shared" si="11"/>
        <v>29279</v>
      </c>
      <c r="L14" s="25">
        <f t="shared" si="11"/>
        <v>27004</v>
      </c>
      <c r="M14" s="25">
        <f t="shared" si="11"/>
        <v>20478</v>
      </c>
      <c r="N14" s="25">
        <f t="shared" si="11"/>
        <v>23658</v>
      </c>
      <c r="O14" s="25">
        <f t="shared" si="11"/>
        <v>26260</v>
      </c>
      <c r="P14" s="25">
        <f t="shared" si="11"/>
        <v>24372</v>
      </c>
      <c r="Q14" s="25">
        <f t="shared" si="11"/>
        <v>27515</v>
      </c>
      <c r="R14" s="25">
        <f t="shared" si="11"/>
        <v>22889</v>
      </c>
      <c r="S14" s="25">
        <f t="shared" si="1"/>
        <v>24446</v>
      </c>
    </row>
    <row r="15" spans="1:19" ht="11.25">
      <c r="A15" s="7" t="s">
        <v>19</v>
      </c>
      <c r="B15" s="25">
        <f aca="true" t="shared" si="12" ref="B15:R15">B55+B96</f>
        <v>32039</v>
      </c>
      <c r="C15" s="25">
        <f t="shared" si="12"/>
        <v>28482</v>
      </c>
      <c r="D15" s="25">
        <f t="shared" si="12"/>
        <v>21314</v>
      </c>
      <c r="E15" s="25">
        <f t="shared" si="12"/>
        <v>16655</v>
      </c>
      <c r="F15" s="25">
        <f t="shared" si="12"/>
        <v>19856</v>
      </c>
      <c r="G15" s="25">
        <f t="shared" si="12"/>
        <v>24122</v>
      </c>
      <c r="H15" s="25">
        <f t="shared" si="12"/>
        <v>22080</v>
      </c>
      <c r="I15" s="25">
        <f t="shared" si="12"/>
        <v>20518</v>
      </c>
      <c r="J15" s="25">
        <f t="shared" si="12"/>
        <v>23311</v>
      </c>
      <c r="K15" s="25">
        <f t="shared" si="12"/>
        <v>23812</v>
      </c>
      <c r="L15" s="25">
        <f t="shared" si="12"/>
        <v>26272</v>
      </c>
      <c r="M15" s="25">
        <f t="shared" si="12"/>
        <v>31730</v>
      </c>
      <c r="N15" s="25">
        <f t="shared" si="12"/>
        <v>35447</v>
      </c>
      <c r="O15" s="25">
        <f t="shared" si="12"/>
        <v>38813</v>
      </c>
      <c r="P15" s="25">
        <f t="shared" si="12"/>
        <v>45518</v>
      </c>
      <c r="Q15" s="25">
        <f t="shared" si="12"/>
        <v>43606</v>
      </c>
      <c r="R15" s="25">
        <f t="shared" si="12"/>
        <v>44208</v>
      </c>
      <c r="S15" s="25">
        <f t="shared" si="1"/>
        <v>44112</v>
      </c>
    </row>
    <row r="16" spans="1:19" ht="11.25">
      <c r="A16" s="7" t="s">
        <v>20</v>
      </c>
      <c r="B16" s="25">
        <f aca="true" t="shared" si="13" ref="B16:R16">B56+B97</f>
        <v>0</v>
      </c>
      <c r="C16" s="25">
        <f t="shared" si="13"/>
        <v>0</v>
      </c>
      <c r="D16" s="25">
        <f t="shared" si="13"/>
        <v>0</v>
      </c>
      <c r="E16" s="25">
        <f t="shared" si="13"/>
        <v>0</v>
      </c>
      <c r="F16" s="25">
        <f t="shared" si="13"/>
        <v>0</v>
      </c>
      <c r="G16" s="25">
        <f t="shared" si="13"/>
        <v>0</v>
      </c>
      <c r="H16" s="25">
        <f t="shared" si="13"/>
        <v>0</v>
      </c>
      <c r="I16" s="25">
        <f t="shared" si="13"/>
        <v>0</v>
      </c>
      <c r="J16" s="25">
        <f t="shared" si="13"/>
        <v>0</v>
      </c>
      <c r="K16" s="25">
        <f t="shared" si="13"/>
        <v>0</v>
      </c>
      <c r="L16" s="25">
        <f t="shared" si="13"/>
        <v>0</v>
      </c>
      <c r="M16" s="25">
        <f t="shared" si="13"/>
        <v>0</v>
      </c>
      <c r="N16" s="25">
        <f t="shared" si="13"/>
        <v>0</v>
      </c>
      <c r="O16" s="25">
        <f t="shared" si="13"/>
        <v>0</v>
      </c>
      <c r="P16" s="25">
        <f t="shared" si="13"/>
        <v>0</v>
      </c>
      <c r="Q16" s="25">
        <f t="shared" si="13"/>
        <v>0</v>
      </c>
      <c r="R16" s="25">
        <f t="shared" si="13"/>
        <v>0</v>
      </c>
      <c r="S16" s="25">
        <f t="shared" si="1"/>
        <v>0</v>
      </c>
    </row>
    <row r="17" spans="1:19" ht="11.25">
      <c r="A17" s="7" t="s">
        <v>21</v>
      </c>
      <c r="B17" s="25">
        <f aca="true" t="shared" si="14" ref="B17:R17">B57+B98</f>
        <v>62</v>
      </c>
      <c r="C17" s="25">
        <f t="shared" si="14"/>
        <v>59</v>
      </c>
      <c r="D17" s="25">
        <f t="shared" si="14"/>
        <v>70</v>
      </c>
      <c r="E17" s="25">
        <f t="shared" si="14"/>
        <v>79</v>
      </c>
      <c r="F17" s="25">
        <f t="shared" si="14"/>
        <v>78</v>
      </c>
      <c r="G17" s="25">
        <f t="shared" si="14"/>
        <v>98</v>
      </c>
      <c r="H17" s="25">
        <f t="shared" si="14"/>
        <v>97</v>
      </c>
      <c r="I17" s="25">
        <f t="shared" si="14"/>
        <v>104</v>
      </c>
      <c r="J17" s="25">
        <f t="shared" si="14"/>
        <v>99</v>
      </c>
      <c r="K17" s="25">
        <f t="shared" si="14"/>
        <v>37</v>
      </c>
      <c r="L17" s="25">
        <f t="shared" si="14"/>
        <v>78</v>
      </c>
      <c r="M17" s="25">
        <f t="shared" si="14"/>
        <v>42</v>
      </c>
      <c r="N17" s="25">
        <f t="shared" si="14"/>
        <v>38</v>
      </c>
      <c r="O17" s="25">
        <f t="shared" si="14"/>
        <v>22</v>
      </c>
      <c r="P17" s="25">
        <f t="shared" si="14"/>
        <v>0</v>
      </c>
      <c r="Q17" s="25">
        <f t="shared" si="14"/>
        <v>0</v>
      </c>
      <c r="R17" s="25">
        <f t="shared" si="14"/>
        <v>0</v>
      </c>
      <c r="S17" s="25">
        <f t="shared" si="1"/>
        <v>1</v>
      </c>
    </row>
    <row r="18" spans="1:19" ht="11.25">
      <c r="A18" s="7" t="s">
        <v>22</v>
      </c>
      <c r="B18" s="25">
        <f aca="true" t="shared" si="15" ref="B18:R18">B58+B99</f>
        <v>0</v>
      </c>
      <c r="C18" s="25">
        <f t="shared" si="15"/>
        <v>0</v>
      </c>
      <c r="D18" s="25">
        <f t="shared" si="15"/>
        <v>0</v>
      </c>
      <c r="E18" s="25">
        <f t="shared" si="15"/>
        <v>0</v>
      </c>
      <c r="F18" s="25">
        <f t="shared" si="15"/>
        <v>0</v>
      </c>
      <c r="G18" s="25">
        <f t="shared" si="15"/>
        <v>0</v>
      </c>
      <c r="H18" s="25">
        <f t="shared" si="15"/>
        <v>0</v>
      </c>
      <c r="I18" s="25">
        <f t="shared" si="15"/>
        <v>0</v>
      </c>
      <c r="J18" s="25">
        <f t="shared" si="15"/>
        <v>0</v>
      </c>
      <c r="K18" s="25">
        <f t="shared" si="15"/>
        <v>0</v>
      </c>
      <c r="L18" s="25">
        <f t="shared" si="15"/>
        <v>0</v>
      </c>
      <c r="M18" s="25">
        <f t="shared" si="15"/>
        <v>0</v>
      </c>
      <c r="N18" s="25">
        <f t="shared" si="15"/>
        <v>0</v>
      </c>
      <c r="O18" s="25">
        <f t="shared" si="15"/>
        <v>0</v>
      </c>
      <c r="P18" s="25">
        <f t="shared" si="15"/>
        <v>0</v>
      </c>
      <c r="Q18" s="25">
        <f t="shared" si="15"/>
        <v>0</v>
      </c>
      <c r="R18" s="25">
        <f t="shared" si="15"/>
        <v>1</v>
      </c>
      <c r="S18" s="25">
        <f t="shared" si="1"/>
        <v>12</v>
      </c>
    </row>
    <row r="19" spans="1:19" ht="11.25">
      <c r="A19" s="7" t="s">
        <v>49</v>
      </c>
      <c r="B19" s="25">
        <f aca="true" t="shared" si="16" ref="B19:R19">B59+B100</f>
        <v>0</v>
      </c>
      <c r="C19" s="25">
        <f t="shared" si="16"/>
        <v>0</v>
      </c>
      <c r="D19" s="25">
        <f t="shared" si="16"/>
        <v>0</v>
      </c>
      <c r="E19" s="25">
        <f t="shared" si="16"/>
        <v>0</v>
      </c>
      <c r="F19" s="25">
        <f t="shared" si="16"/>
        <v>0</v>
      </c>
      <c r="G19" s="25">
        <f t="shared" si="16"/>
        <v>0</v>
      </c>
      <c r="H19" s="25">
        <f t="shared" si="16"/>
        <v>0</v>
      </c>
      <c r="I19" s="25">
        <f t="shared" si="16"/>
        <v>0</v>
      </c>
      <c r="J19" s="25">
        <f t="shared" si="16"/>
        <v>0</v>
      </c>
      <c r="K19" s="25">
        <f t="shared" si="16"/>
        <v>0</v>
      </c>
      <c r="L19" s="25">
        <f t="shared" si="16"/>
        <v>0</v>
      </c>
      <c r="M19" s="25">
        <f t="shared" si="16"/>
        <v>0</v>
      </c>
      <c r="N19" s="25">
        <f t="shared" si="16"/>
        <v>0</v>
      </c>
      <c r="O19" s="25">
        <f t="shared" si="16"/>
        <v>0</v>
      </c>
      <c r="P19" s="25">
        <f t="shared" si="16"/>
        <v>0</v>
      </c>
      <c r="Q19" s="25">
        <f t="shared" si="16"/>
        <v>0</v>
      </c>
      <c r="R19" s="25">
        <f t="shared" si="16"/>
        <v>0</v>
      </c>
      <c r="S19" s="25">
        <f t="shared" si="1"/>
        <v>0</v>
      </c>
    </row>
    <row r="20" spans="1:19" ht="11.25">
      <c r="A20" s="7" t="s">
        <v>24</v>
      </c>
      <c r="B20" s="25">
        <f aca="true" t="shared" si="17" ref="B20:R20">B60+B101</f>
        <v>8549</v>
      </c>
      <c r="C20" s="25">
        <f t="shared" si="17"/>
        <v>8040</v>
      </c>
      <c r="D20" s="25">
        <f t="shared" si="17"/>
        <v>9110</v>
      </c>
      <c r="E20" s="25">
        <f t="shared" si="17"/>
        <v>9025</v>
      </c>
      <c r="F20" s="25">
        <f t="shared" si="17"/>
        <v>8731</v>
      </c>
      <c r="G20" s="25">
        <f t="shared" si="17"/>
        <v>9080</v>
      </c>
      <c r="H20" s="25">
        <f t="shared" si="17"/>
        <v>9606</v>
      </c>
      <c r="I20" s="25">
        <f t="shared" si="17"/>
        <v>9386</v>
      </c>
      <c r="J20" s="25">
        <f t="shared" si="17"/>
        <v>9557</v>
      </c>
      <c r="K20" s="25">
        <f t="shared" si="17"/>
        <v>9505</v>
      </c>
      <c r="L20" s="25">
        <f t="shared" si="17"/>
        <v>9590</v>
      </c>
      <c r="M20" s="25">
        <f t="shared" si="17"/>
        <v>8839</v>
      </c>
      <c r="N20" s="25">
        <f t="shared" si="17"/>
        <v>8983</v>
      </c>
      <c r="O20" s="25">
        <f t="shared" si="17"/>
        <v>9170</v>
      </c>
      <c r="P20" s="25">
        <f t="shared" si="17"/>
        <v>8178</v>
      </c>
      <c r="Q20" s="25">
        <f t="shared" si="17"/>
        <v>7023</v>
      </c>
      <c r="R20" s="25">
        <f t="shared" si="17"/>
        <v>7002</v>
      </c>
      <c r="S20" s="25">
        <f t="shared" si="1"/>
        <v>7373</v>
      </c>
    </row>
    <row r="21" spans="1:19" ht="11.25">
      <c r="A21" s="7" t="s">
        <v>25</v>
      </c>
      <c r="B21" s="25">
        <f aca="true" t="shared" si="18" ref="B21:R21">B61+B102</f>
        <v>615</v>
      </c>
      <c r="C21" s="25">
        <f t="shared" si="18"/>
        <v>590</v>
      </c>
      <c r="D21" s="25">
        <f t="shared" si="18"/>
        <v>560</v>
      </c>
      <c r="E21" s="25">
        <f t="shared" si="18"/>
        <v>600</v>
      </c>
      <c r="F21" s="25">
        <f t="shared" si="18"/>
        <v>359</v>
      </c>
      <c r="G21" s="25">
        <f t="shared" si="18"/>
        <v>90</v>
      </c>
      <c r="H21" s="25">
        <f t="shared" si="18"/>
        <v>0</v>
      </c>
      <c r="I21" s="25">
        <f t="shared" si="18"/>
        <v>0</v>
      </c>
      <c r="J21" s="25">
        <f t="shared" si="18"/>
        <v>0</v>
      </c>
      <c r="K21" s="25">
        <f t="shared" si="18"/>
        <v>0</v>
      </c>
      <c r="L21" s="25">
        <f t="shared" si="18"/>
        <v>0</v>
      </c>
      <c r="M21" s="25">
        <f t="shared" si="18"/>
        <v>0</v>
      </c>
      <c r="N21" s="25">
        <f t="shared" si="18"/>
        <v>0</v>
      </c>
      <c r="O21" s="25">
        <f t="shared" si="18"/>
        <v>0</v>
      </c>
      <c r="P21" s="25">
        <f t="shared" si="18"/>
        <v>0</v>
      </c>
      <c r="Q21" s="25">
        <f t="shared" si="18"/>
        <v>0</v>
      </c>
      <c r="R21" s="25">
        <f t="shared" si="18"/>
        <v>0</v>
      </c>
      <c r="S21" s="25">
        <f t="shared" si="1"/>
        <v>0</v>
      </c>
    </row>
    <row r="22" spans="1:19" ht="11.25">
      <c r="A22" s="7" t="s">
        <v>26</v>
      </c>
      <c r="B22" s="25">
        <f aca="true" t="shared" si="19" ref="B22:R22">B62+B103</f>
        <v>25054</v>
      </c>
      <c r="C22" s="25">
        <f t="shared" si="19"/>
        <v>22664</v>
      </c>
      <c r="D22" s="25">
        <f t="shared" si="19"/>
        <v>22629</v>
      </c>
      <c r="E22" s="25">
        <f t="shared" si="19"/>
        <v>21406</v>
      </c>
      <c r="F22" s="25">
        <f t="shared" si="19"/>
        <v>24463</v>
      </c>
      <c r="G22" s="25">
        <f t="shared" si="19"/>
        <v>26075</v>
      </c>
      <c r="H22" s="25">
        <f t="shared" si="19"/>
        <v>24050</v>
      </c>
      <c r="I22" s="25">
        <f t="shared" si="19"/>
        <v>22983</v>
      </c>
      <c r="J22" s="25">
        <f t="shared" si="19"/>
        <v>24169</v>
      </c>
      <c r="K22" s="25">
        <f t="shared" si="19"/>
        <v>19000</v>
      </c>
      <c r="L22" s="25">
        <f t="shared" si="19"/>
        <v>22600</v>
      </c>
      <c r="M22" s="25">
        <f t="shared" si="19"/>
        <v>23720</v>
      </c>
      <c r="N22" s="25">
        <f t="shared" si="19"/>
        <v>23936</v>
      </c>
      <c r="O22" s="25">
        <f t="shared" si="19"/>
        <v>24339</v>
      </c>
      <c r="P22" s="25">
        <f t="shared" si="19"/>
        <v>23495</v>
      </c>
      <c r="Q22" s="25">
        <f t="shared" si="19"/>
        <v>23500</v>
      </c>
      <c r="R22" s="25">
        <f t="shared" si="19"/>
        <v>23737</v>
      </c>
      <c r="S22" s="25">
        <f t="shared" si="1"/>
        <v>24917</v>
      </c>
    </row>
    <row r="23" spans="1:19" ht="11.25">
      <c r="A23" s="7" t="s">
        <v>27</v>
      </c>
      <c r="B23" s="25">
        <f aca="true" t="shared" si="20" ref="B23:R23">B63+B104</f>
        <v>6191</v>
      </c>
      <c r="C23" s="25">
        <f t="shared" si="20"/>
        <v>6841</v>
      </c>
      <c r="D23" s="25">
        <f t="shared" si="20"/>
        <v>4111</v>
      </c>
      <c r="E23" s="25">
        <f t="shared" si="20"/>
        <v>2985</v>
      </c>
      <c r="F23" s="25">
        <f t="shared" si="20"/>
        <v>3100</v>
      </c>
      <c r="G23" s="25">
        <f t="shared" si="20"/>
        <v>4321</v>
      </c>
      <c r="H23" s="25">
        <f t="shared" si="20"/>
        <v>5278</v>
      </c>
      <c r="I23" s="25">
        <f t="shared" si="20"/>
        <v>5831</v>
      </c>
      <c r="J23" s="25">
        <f t="shared" si="20"/>
        <v>4123</v>
      </c>
      <c r="K23" s="25">
        <f t="shared" si="20"/>
        <v>4414</v>
      </c>
      <c r="L23" s="25">
        <f t="shared" si="20"/>
        <v>5727</v>
      </c>
      <c r="M23" s="25">
        <f t="shared" si="20"/>
        <v>6880</v>
      </c>
      <c r="N23" s="25">
        <f t="shared" si="20"/>
        <v>6603</v>
      </c>
      <c r="O23" s="25">
        <f t="shared" si="20"/>
        <v>8445</v>
      </c>
      <c r="P23" s="25">
        <f t="shared" si="20"/>
        <v>7905</v>
      </c>
      <c r="Q23" s="25">
        <f t="shared" si="20"/>
        <v>7167</v>
      </c>
      <c r="R23" s="25">
        <f t="shared" si="20"/>
        <v>7032</v>
      </c>
      <c r="S23" s="25">
        <f t="shared" si="1"/>
        <v>6264</v>
      </c>
    </row>
    <row r="24" spans="1:19" ht="11.25">
      <c r="A24" s="7" t="s">
        <v>28</v>
      </c>
      <c r="B24" s="25">
        <f aca="true" t="shared" si="21" ref="B24:R24">B64+B105</f>
        <v>130338</v>
      </c>
      <c r="C24" s="25">
        <f t="shared" si="21"/>
        <v>128714</v>
      </c>
      <c r="D24" s="25">
        <f t="shared" si="21"/>
        <v>126555</v>
      </c>
      <c r="E24" s="25">
        <f t="shared" si="21"/>
        <v>127643</v>
      </c>
      <c r="F24" s="25">
        <f t="shared" si="21"/>
        <v>128347</v>
      </c>
      <c r="G24" s="25">
        <f t="shared" si="21"/>
        <v>131692</v>
      </c>
      <c r="H24" s="25">
        <f t="shared" si="21"/>
        <v>135481</v>
      </c>
      <c r="I24" s="25">
        <f t="shared" si="21"/>
        <v>134741</v>
      </c>
      <c r="J24" s="25">
        <f t="shared" si="21"/>
        <v>134229</v>
      </c>
      <c r="K24" s="25">
        <f t="shared" si="21"/>
        <v>133326</v>
      </c>
      <c r="L24" s="25">
        <f t="shared" si="21"/>
        <v>135888</v>
      </c>
      <c r="M24" s="25">
        <f t="shared" si="21"/>
        <v>134970</v>
      </c>
      <c r="N24" s="25">
        <f t="shared" si="21"/>
        <v>132954</v>
      </c>
      <c r="O24" s="25">
        <f t="shared" si="21"/>
        <v>140658</v>
      </c>
      <c r="P24" s="25">
        <f t="shared" si="21"/>
        <v>141609</v>
      </c>
      <c r="Q24" s="25">
        <f t="shared" si="21"/>
        <v>143681</v>
      </c>
      <c r="R24" s="25">
        <f t="shared" si="21"/>
        <v>148609</v>
      </c>
      <c r="S24" s="25">
        <f t="shared" si="1"/>
        <v>145569</v>
      </c>
    </row>
    <row r="25" spans="1:19" ht="11.25">
      <c r="A25" s="7" t="s">
        <v>29</v>
      </c>
      <c r="B25" s="25">
        <f aca="true" t="shared" si="22" ref="B25:R25">B65+B106</f>
        <v>9059</v>
      </c>
      <c r="C25" s="25">
        <f t="shared" si="22"/>
        <v>9748</v>
      </c>
      <c r="D25" s="25">
        <f t="shared" si="22"/>
        <v>10171</v>
      </c>
      <c r="E25" s="25">
        <f t="shared" si="22"/>
        <v>11375</v>
      </c>
      <c r="F25" s="25">
        <f t="shared" si="22"/>
        <v>11570</v>
      </c>
      <c r="G25" s="25">
        <f t="shared" si="22"/>
        <v>13406</v>
      </c>
      <c r="H25" s="25">
        <f t="shared" si="22"/>
        <v>12553</v>
      </c>
      <c r="I25" s="25">
        <f t="shared" si="22"/>
        <v>12956</v>
      </c>
      <c r="J25" s="25">
        <f t="shared" si="22"/>
        <v>11979</v>
      </c>
      <c r="K25" s="25">
        <f t="shared" si="22"/>
        <v>15046</v>
      </c>
      <c r="L25" s="25">
        <f t="shared" si="22"/>
        <v>14595</v>
      </c>
      <c r="M25" s="25">
        <f t="shared" si="22"/>
        <v>13606</v>
      </c>
      <c r="N25" s="25">
        <f t="shared" si="22"/>
        <v>15212</v>
      </c>
      <c r="O25" s="25">
        <f t="shared" si="22"/>
        <v>14527</v>
      </c>
      <c r="P25" s="25">
        <f t="shared" si="22"/>
        <v>14858</v>
      </c>
      <c r="Q25" s="25">
        <f t="shared" si="22"/>
        <v>15226</v>
      </c>
      <c r="R25" s="25">
        <f t="shared" si="22"/>
        <v>14958</v>
      </c>
      <c r="S25" s="25">
        <f t="shared" si="1"/>
        <v>12398</v>
      </c>
    </row>
    <row r="26" spans="1:19" ht="11.25">
      <c r="A26" s="7" t="s">
        <v>30</v>
      </c>
      <c r="B26" s="25">
        <f aca="true" t="shared" si="23" ref="B26:R26">B66+B107</f>
        <v>22540</v>
      </c>
      <c r="C26" s="25">
        <f t="shared" si="23"/>
        <v>19947</v>
      </c>
      <c r="D26" s="25">
        <f t="shared" si="23"/>
        <v>18995</v>
      </c>
      <c r="E26" s="25">
        <f t="shared" si="23"/>
        <v>19092</v>
      </c>
      <c r="F26" s="25">
        <f t="shared" si="23"/>
        <v>19629</v>
      </c>
      <c r="G26" s="25">
        <f t="shared" si="23"/>
        <v>20593</v>
      </c>
      <c r="H26" s="25">
        <f t="shared" si="23"/>
        <v>20471</v>
      </c>
      <c r="I26" s="25">
        <f t="shared" si="23"/>
        <v>16862</v>
      </c>
      <c r="J26" s="25">
        <f t="shared" si="23"/>
        <v>14485</v>
      </c>
      <c r="K26" s="25">
        <f t="shared" si="23"/>
        <v>14684</v>
      </c>
      <c r="L26" s="25">
        <f t="shared" si="23"/>
        <v>18926</v>
      </c>
      <c r="M26" s="25">
        <f t="shared" si="23"/>
        <v>19694</v>
      </c>
      <c r="N26" s="25">
        <f t="shared" si="23"/>
        <v>20312</v>
      </c>
      <c r="O26" s="25">
        <f t="shared" si="23"/>
        <v>23344</v>
      </c>
      <c r="P26" s="25">
        <f t="shared" si="23"/>
        <v>21466</v>
      </c>
      <c r="Q26" s="25">
        <f t="shared" si="23"/>
        <v>21916</v>
      </c>
      <c r="R26" s="25">
        <f t="shared" si="23"/>
        <v>25146</v>
      </c>
      <c r="S26" s="25">
        <f t="shared" si="1"/>
        <v>25095</v>
      </c>
    </row>
    <row r="27" spans="1:19" ht="11.25">
      <c r="A27" s="7" t="s">
        <v>31</v>
      </c>
      <c r="B27" s="25">
        <f aca="true" t="shared" si="24" ref="B27:R27">B67+B108</f>
        <v>3817</v>
      </c>
      <c r="C27" s="25">
        <f t="shared" si="24"/>
        <v>3536</v>
      </c>
      <c r="D27" s="25">
        <f t="shared" si="24"/>
        <v>4370</v>
      </c>
      <c r="E27" s="25">
        <f t="shared" si="24"/>
        <v>4432</v>
      </c>
      <c r="F27" s="25">
        <f t="shared" si="24"/>
        <v>4336</v>
      </c>
      <c r="G27" s="25">
        <f t="shared" si="24"/>
        <v>4343</v>
      </c>
      <c r="H27" s="25">
        <f t="shared" si="24"/>
        <v>4189</v>
      </c>
      <c r="I27" s="25">
        <f t="shared" si="24"/>
        <v>4710</v>
      </c>
      <c r="J27" s="25">
        <f t="shared" si="24"/>
        <v>4988</v>
      </c>
      <c r="K27" s="25">
        <f t="shared" si="24"/>
        <v>4480</v>
      </c>
      <c r="L27" s="25">
        <f t="shared" si="24"/>
        <v>4611</v>
      </c>
      <c r="M27" s="25">
        <f t="shared" si="24"/>
        <v>4919</v>
      </c>
      <c r="N27" s="25">
        <f t="shared" si="24"/>
        <v>5302</v>
      </c>
      <c r="O27" s="25">
        <f t="shared" si="24"/>
        <v>5108</v>
      </c>
      <c r="P27" s="25">
        <f t="shared" si="24"/>
        <v>5191</v>
      </c>
      <c r="Q27" s="25">
        <f t="shared" si="24"/>
        <v>5271</v>
      </c>
      <c r="R27" s="25">
        <f t="shared" si="24"/>
        <v>5436</v>
      </c>
      <c r="S27" s="25">
        <f t="shared" si="1"/>
        <v>5484</v>
      </c>
    </row>
    <row r="28" spans="1:19" ht="11.25">
      <c r="A28" s="7" t="s">
        <v>32</v>
      </c>
      <c r="B28" s="25">
        <f aca="true" t="shared" si="25" ref="B28:R28">B68+B109</f>
        <v>7506</v>
      </c>
      <c r="C28" s="25">
        <f t="shared" si="25"/>
        <v>5951</v>
      </c>
      <c r="D28" s="25">
        <f t="shared" si="25"/>
        <v>5828</v>
      </c>
      <c r="E28" s="25">
        <f t="shared" si="25"/>
        <v>5751</v>
      </c>
      <c r="F28" s="25">
        <f t="shared" si="25"/>
        <v>4863</v>
      </c>
      <c r="G28" s="25">
        <f t="shared" si="25"/>
        <v>5955</v>
      </c>
      <c r="H28" s="25">
        <f t="shared" si="25"/>
        <v>5889</v>
      </c>
      <c r="I28" s="25">
        <f t="shared" si="25"/>
        <v>5790</v>
      </c>
      <c r="J28" s="25">
        <f t="shared" si="25"/>
        <v>5861</v>
      </c>
      <c r="K28" s="25">
        <f t="shared" si="25"/>
        <v>6373</v>
      </c>
      <c r="L28" s="25">
        <f t="shared" si="25"/>
        <v>5584</v>
      </c>
      <c r="M28" s="25">
        <f t="shared" si="25"/>
        <v>5822</v>
      </c>
      <c r="N28" s="25">
        <f t="shared" si="25"/>
        <v>5155</v>
      </c>
      <c r="O28" s="25">
        <f t="shared" si="25"/>
        <v>5966</v>
      </c>
      <c r="P28" s="25">
        <f t="shared" si="25"/>
        <v>5681</v>
      </c>
      <c r="Q28" s="25">
        <f t="shared" si="25"/>
        <v>5536</v>
      </c>
      <c r="R28" s="25">
        <f t="shared" si="25"/>
        <v>5309</v>
      </c>
      <c r="S28" s="25">
        <f t="shared" si="1"/>
        <v>4802</v>
      </c>
    </row>
    <row r="29" spans="1:19" ht="11.25">
      <c r="A29" s="7" t="s">
        <v>33</v>
      </c>
      <c r="B29" s="25">
        <f aca="true" t="shared" si="26" ref="B29:R29">B69+B110</f>
        <v>12746</v>
      </c>
      <c r="C29" s="25">
        <f t="shared" si="26"/>
        <v>13742</v>
      </c>
      <c r="D29" s="25">
        <f t="shared" si="26"/>
        <v>11352</v>
      </c>
      <c r="E29" s="25">
        <f t="shared" si="26"/>
        <v>14144</v>
      </c>
      <c r="F29" s="25">
        <f t="shared" si="26"/>
        <v>19164</v>
      </c>
      <c r="G29" s="25">
        <f t="shared" si="26"/>
        <v>16616</v>
      </c>
      <c r="H29" s="25">
        <f t="shared" si="26"/>
        <v>21255</v>
      </c>
      <c r="I29" s="25">
        <f t="shared" si="26"/>
        <v>19120</v>
      </c>
      <c r="J29" s="25">
        <f t="shared" si="26"/>
        <v>13714</v>
      </c>
      <c r="K29" s="25">
        <f t="shared" si="26"/>
        <v>13393</v>
      </c>
      <c r="L29" s="25">
        <f t="shared" si="26"/>
        <v>12497</v>
      </c>
      <c r="M29" s="25">
        <f t="shared" si="26"/>
        <v>16869</v>
      </c>
      <c r="N29" s="25">
        <f t="shared" si="26"/>
        <v>19059</v>
      </c>
      <c r="O29" s="25">
        <f t="shared" si="26"/>
        <v>26200</v>
      </c>
      <c r="P29" s="25">
        <f t="shared" si="26"/>
        <v>23028</v>
      </c>
      <c r="Q29" s="25">
        <f t="shared" si="26"/>
        <v>10974</v>
      </c>
      <c r="R29" s="25">
        <f t="shared" si="26"/>
        <v>22963</v>
      </c>
      <c r="S29" s="25">
        <f t="shared" si="1"/>
        <v>21372</v>
      </c>
    </row>
    <row r="30" spans="1:19" ht="11.25">
      <c r="A30" s="7" t="s">
        <v>34</v>
      </c>
      <c r="B30" s="25">
        <f aca="true" t="shared" si="27" ref="B30:R30">B70+B111</f>
        <v>1740</v>
      </c>
      <c r="C30" s="25">
        <f t="shared" si="27"/>
        <v>2450</v>
      </c>
      <c r="D30" s="25">
        <f t="shared" si="27"/>
        <v>2680</v>
      </c>
      <c r="E30" s="25">
        <f t="shared" si="27"/>
        <v>2266</v>
      </c>
      <c r="F30" s="25">
        <f t="shared" si="27"/>
        <v>2696</v>
      </c>
      <c r="G30" s="25">
        <f t="shared" si="27"/>
        <v>2445</v>
      </c>
      <c r="H30" s="25">
        <f t="shared" si="27"/>
        <v>3860</v>
      </c>
      <c r="I30" s="25">
        <f t="shared" si="27"/>
        <v>2106</v>
      </c>
      <c r="J30" s="25">
        <f t="shared" si="27"/>
        <v>2102</v>
      </c>
      <c r="K30" s="25">
        <f t="shared" si="27"/>
        <v>2242</v>
      </c>
      <c r="L30" s="25">
        <f t="shared" si="27"/>
        <v>1636</v>
      </c>
      <c r="M30" s="25">
        <f t="shared" si="27"/>
        <v>1879</v>
      </c>
      <c r="N30" s="25">
        <f t="shared" si="27"/>
        <v>2357</v>
      </c>
      <c r="O30" s="25">
        <f t="shared" si="27"/>
        <v>2846</v>
      </c>
      <c r="P30" s="25">
        <f t="shared" si="27"/>
        <v>1010</v>
      </c>
      <c r="Q30" s="25">
        <f t="shared" si="27"/>
        <v>648</v>
      </c>
      <c r="R30" s="25">
        <f t="shared" si="27"/>
        <v>879</v>
      </c>
      <c r="S30" s="25">
        <f t="shared" si="1"/>
        <v>653</v>
      </c>
    </row>
    <row r="31" spans="1:19" ht="11.25">
      <c r="A31" s="7" t="s">
        <v>35</v>
      </c>
      <c r="B31" s="25">
        <f aca="true" t="shared" si="28" ref="B31:R31">B71+B112</f>
        <v>204919</v>
      </c>
      <c r="C31" s="25">
        <f t="shared" si="28"/>
        <v>207916</v>
      </c>
      <c r="D31" s="25">
        <f t="shared" si="28"/>
        <v>194828</v>
      </c>
      <c r="E31" s="25">
        <f t="shared" si="28"/>
        <v>167084</v>
      </c>
      <c r="F31" s="25">
        <f t="shared" si="28"/>
        <v>162417</v>
      </c>
      <c r="G31" s="25">
        <f t="shared" si="28"/>
        <v>157240</v>
      </c>
      <c r="H31" s="25">
        <f t="shared" si="28"/>
        <v>145830</v>
      </c>
      <c r="I31" s="25">
        <f t="shared" si="28"/>
        <v>119793</v>
      </c>
      <c r="J31" s="25">
        <f t="shared" si="28"/>
        <v>122862</v>
      </c>
      <c r="K31" s="25">
        <f t="shared" si="28"/>
        <v>106112</v>
      </c>
      <c r="L31" s="25">
        <f t="shared" si="28"/>
        <v>119950</v>
      </c>
      <c r="M31" s="25">
        <f t="shared" si="28"/>
        <v>131461</v>
      </c>
      <c r="N31" s="25">
        <f t="shared" si="28"/>
        <v>124279</v>
      </c>
      <c r="O31" s="25">
        <f t="shared" si="28"/>
        <v>138305</v>
      </c>
      <c r="P31" s="25">
        <f t="shared" si="28"/>
        <v>131788</v>
      </c>
      <c r="Q31" s="25">
        <f t="shared" si="28"/>
        <v>134637</v>
      </c>
      <c r="R31" s="25">
        <f t="shared" si="28"/>
        <v>149347</v>
      </c>
      <c r="S31" s="25">
        <f t="shared" si="1"/>
        <v>136686</v>
      </c>
    </row>
    <row r="32" spans="1:19" ht="11.25">
      <c r="A32" s="7" t="s">
        <v>36</v>
      </c>
      <c r="B32" s="25">
        <f aca="true" t="shared" si="29" ref="B32:R32">B72+B113</f>
        <v>20181</v>
      </c>
      <c r="C32" s="25">
        <f t="shared" si="29"/>
        <v>21561</v>
      </c>
      <c r="D32" s="25">
        <f t="shared" si="29"/>
        <v>24506</v>
      </c>
      <c r="E32" s="25">
        <f t="shared" si="29"/>
        <v>23702</v>
      </c>
      <c r="F32" s="25">
        <f t="shared" si="29"/>
        <v>28183</v>
      </c>
      <c r="G32" s="25">
        <f t="shared" si="29"/>
        <v>27410</v>
      </c>
      <c r="H32" s="25">
        <f t="shared" si="29"/>
        <v>29716</v>
      </c>
      <c r="I32" s="25">
        <f t="shared" si="29"/>
        <v>32910</v>
      </c>
      <c r="J32" s="25">
        <f t="shared" si="29"/>
        <v>35025</v>
      </c>
      <c r="K32" s="25">
        <f t="shared" si="29"/>
        <v>36220</v>
      </c>
      <c r="L32" s="25">
        <f t="shared" si="29"/>
        <v>37330</v>
      </c>
      <c r="M32" s="25">
        <f t="shared" si="29"/>
        <v>37738</v>
      </c>
      <c r="N32" s="25">
        <f t="shared" si="29"/>
        <v>31426</v>
      </c>
      <c r="O32" s="25">
        <f t="shared" si="29"/>
        <v>31420</v>
      </c>
      <c r="P32" s="25">
        <f t="shared" si="29"/>
        <v>33565</v>
      </c>
      <c r="Q32" s="25">
        <f t="shared" si="29"/>
        <v>42199</v>
      </c>
      <c r="R32" s="25">
        <f t="shared" si="29"/>
        <v>45608</v>
      </c>
      <c r="S32" s="25">
        <f t="shared" si="1"/>
        <v>52333</v>
      </c>
    </row>
    <row r="33" spans="1:19" ht="11.25">
      <c r="A33" s="7" t="s">
        <v>37</v>
      </c>
      <c r="B33" s="25">
        <f aca="true" t="shared" si="30" ref="B33:R33">B73+B114</f>
        <v>0</v>
      </c>
      <c r="C33" s="25">
        <f t="shared" si="30"/>
        <v>0</v>
      </c>
      <c r="D33" s="25">
        <f t="shared" si="30"/>
        <v>0</v>
      </c>
      <c r="E33" s="25">
        <f t="shared" si="30"/>
        <v>0</v>
      </c>
      <c r="F33" s="25">
        <f t="shared" si="30"/>
        <v>0</v>
      </c>
      <c r="G33" s="25">
        <f t="shared" si="30"/>
        <v>0</v>
      </c>
      <c r="H33" s="25">
        <f t="shared" si="30"/>
        <v>0</v>
      </c>
      <c r="I33" s="25">
        <f t="shared" si="30"/>
        <v>0</v>
      </c>
      <c r="J33" s="25">
        <f t="shared" si="30"/>
        <v>0</v>
      </c>
      <c r="K33" s="25">
        <f t="shared" si="30"/>
        <v>0</v>
      </c>
      <c r="L33" s="25">
        <f t="shared" si="30"/>
        <v>0</v>
      </c>
      <c r="M33" s="25">
        <f t="shared" si="30"/>
        <v>0</v>
      </c>
      <c r="N33" s="25">
        <f t="shared" si="30"/>
        <v>0</v>
      </c>
      <c r="O33" s="25">
        <f t="shared" si="30"/>
        <v>0</v>
      </c>
      <c r="P33" s="25">
        <f t="shared" si="30"/>
        <v>0</v>
      </c>
      <c r="Q33" s="25">
        <f t="shared" si="30"/>
        <v>0</v>
      </c>
      <c r="R33" s="25">
        <f t="shared" si="30"/>
        <v>0</v>
      </c>
      <c r="S33" s="25">
        <f t="shared" si="1"/>
        <v>0</v>
      </c>
    </row>
    <row r="34" spans="1:19" ht="11.25">
      <c r="A34" s="7" t="s">
        <v>38</v>
      </c>
      <c r="B34" s="25">
        <f aca="true" t="shared" si="31" ref="B34:R34">B74+B115</f>
        <v>0</v>
      </c>
      <c r="C34" s="25">
        <f t="shared" si="31"/>
        <v>0</v>
      </c>
      <c r="D34" s="25">
        <f t="shared" si="31"/>
        <v>0</v>
      </c>
      <c r="E34" s="25">
        <f t="shared" si="31"/>
        <v>0</v>
      </c>
      <c r="F34" s="25">
        <f t="shared" si="31"/>
        <v>0</v>
      </c>
      <c r="G34" s="25">
        <f t="shared" si="31"/>
        <v>58</v>
      </c>
      <c r="H34" s="25">
        <f t="shared" si="31"/>
        <v>49</v>
      </c>
      <c r="I34" s="25">
        <f t="shared" si="31"/>
        <v>43</v>
      </c>
      <c r="J34" s="25">
        <f t="shared" si="31"/>
        <v>42</v>
      </c>
      <c r="K34" s="25">
        <f t="shared" si="31"/>
        <v>41</v>
      </c>
      <c r="L34" s="25">
        <f t="shared" si="31"/>
        <v>40</v>
      </c>
      <c r="M34" s="25">
        <f t="shared" si="31"/>
        <v>41</v>
      </c>
      <c r="N34" s="25">
        <f t="shared" si="31"/>
        <v>41</v>
      </c>
      <c r="O34" s="25">
        <f t="shared" si="31"/>
        <v>42</v>
      </c>
      <c r="P34" s="25">
        <f t="shared" si="31"/>
        <v>43</v>
      </c>
      <c r="Q34" s="25">
        <f t="shared" si="31"/>
        <v>42</v>
      </c>
      <c r="R34" s="25">
        <f t="shared" si="31"/>
        <v>43</v>
      </c>
      <c r="S34" s="25">
        <f t="shared" si="1"/>
        <v>50</v>
      </c>
    </row>
    <row r="35" spans="1:19" ht="11.25">
      <c r="A35" s="7" t="s">
        <v>39</v>
      </c>
      <c r="B35" s="25">
        <f aca="true" t="shared" si="32" ref="B35:R35">B75+B116</f>
        <v>40</v>
      </c>
      <c r="C35" s="25">
        <f t="shared" si="32"/>
        <v>9</v>
      </c>
      <c r="D35" s="25">
        <f t="shared" si="32"/>
        <v>9</v>
      </c>
      <c r="E35" s="25">
        <f t="shared" si="32"/>
        <v>1</v>
      </c>
      <c r="F35" s="25">
        <f t="shared" si="32"/>
        <v>1</v>
      </c>
      <c r="G35" s="25">
        <f t="shared" si="32"/>
        <v>1</v>
      </c>
      <c r="H35" s="25">
        <f t="shared" si="32"/>
        <v>0</v>
      </c>
      <c r="I35" s="25">
        <f t="shared" si="32"/>
        <v>0</v>
      </c>
      <c r="J35" s="25">
        <f t="shared" si="32"/>
        <v>0</v>
      </c>
      <c r="K35" s="25">
        <f t="shared" si="32"/>
        <v>0</v>
      </c>
      <c r="L35" s="25">
        <f t="shared" si="32"/>
        <v>0</v>
      </c>
      <c r="M35" s="25">
        <f t="shared" si="32"/>
        <v>0</v>
      </c>
      <c r="N35" s="25">
        <f t="shared" si="32"/>
        <v>0</v>
      </c>
      <c r="O35" s="25">
        <f t="shared" si="32"/>
        <v>0</v>
      </c>
      <c r="P35" s="25">
        <f t="shared" si="32"/>
        <v>0</v>
      </c>
      <c r="Q35" s="25">
        <f t="shared" si="32"/>
        <v>0</v>
      </c>
      <c r="R35" s="25">
        <f t="shared" si="32"/>
        <v>0</v>
      </c>
      <c r="S35" s="25">
        <f t="shared" si="1"/>
        <v>0</v>
      </c>
    </row>
    <row r="36" spans="1:18" ht="11.25">
      <c r="A36" s="7"/>
      <c r="R36" s="25"/>
    </row>
    <row r="37" spans="1:17" s="16" customFormat="1" ht="12" thickBot="1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s="19" customFormat="1" ht="11.25">
      <c r="A38" s="17"/>
      <c r="B38" s="28" t="s">
        <v>1</v>
      </c>
      <c r="C38" s="29" t="s">
        <v>40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7" s="21" customFormat="1" ht="11.25">
      <c r="A39" s="2"/>
      <c r="B39" s="31" t="s">
        <v>2</v>
      </c>
      <c r="C39" s="6" t="s">
        <v>3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s="21" customFormat="1" ht="11.25">
      <c r="A40" s="2"/>
      <c r="B40" s="31" t="s">
        <v>4</v>
      </c>
      <c r="C40" s="6" t="s">
        <v>5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8" s="21" customFormat="1" ht="11.25">
      <c r="A41" s="2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23"/>
    </row>
    <row r="42" spans="1:19" s="21" customFormat="1" ht="12.75">
      <c r="A42" s="165"/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</row>
    <row r="43" spans="1:19" s="21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21" customFormat="1" ht="12.75">
      <c r="A44" s="167" t="s">
        <v>48</v>
      </c>
      <c r="B44" s="168">
        <f>'Data eurostat_2009'!B217</f>
        <v>651977</v>
      </c>
      <c r="C44" s="168">
        <f>'Data eurostat_2009'!C217</f>
        <v>667648</v>
      </c>
      <c r="D44" s="168">
        <f>'Data eurostat_2009'!D217</f>
        <v>628103</v>
      </c>
      <c r="E44" s="168">
        <f>'Data eurostat_2009'!E217</f>
        <v>587897</v>
      </c>
      <c r="F44" s="168">
        <f>'Data eurostat_2009'!F217</f>
        <v>590997</v>
      </c>
      <c r="G44" s="168">
        <f>'Data eurostat_2009'!G217</f>
        <v>607208</v>
      </c>
      <c r="H44" s="168">
        <f>'Data eurostat_2009'!H217</f>
        <v>609077</v>
      </c>
      <c r="I44" s="168">
        <f>'Data eurostat_2009'!I217</f>
        <v>557520</v>
      </c>
      <c r="J44" s="168">
        <f>'Data eurostat_2009'!J217</f>
        <v>567272</v>
      </c>
      <c r="K44" s="168">
        <f>'Data eurostat_2009'!K217</f>
        <v>541892</v>
      </c>
      <c r="L44" s="168">
        <f>'Data eurostat_2009'!L217</f>
        <v>571838</v>
      </c>
      <c r="M44" s="168">
        <f>'Data eurostat_2009'!M217</f>
        <v>571241</v>
      </c>
      <c r="N44" s="168">
        <f>'Data eurostat_2009'!N217</f>
        <v>579226</v>
      </c>
      <c r="O44" s="168">
        <f>'Data eurostat_2009'!O217</f>
        <v>622508</v>
      </c>
      <c r="P44" s="168">
        <f>'Data eurostat_2009'!P217</f>
        <v>613718</v>
      </c>
      <c r="Q44" s="168">
        <f>'Data eurostat_2009'!Q217</f>
        <v>589525</v>
      </c>
      <c r="R44" s="168">
        <f>'Data eurostat_2009'!R217</f>
        <v>613063</v>
      </c>
      <c r="S44" s="168">
        <f>'Data eurostat_2009'!S217</f>
        <v>606165</v>
      </c>
    </row>
    <row r="45" spans="1:19" s="21" customFormat="1" ht="12.75">
      <c r="A45" s="167" t="s">
        <v>9</v>
      </c>
      <c r="B45" s="168">
        <f>'Data eurostat_2009'!B218</f>
        <v>17095</v>
      </c>
      <c r="C45" s="168">
        <f>'Data eurostat_2009'!C218</f>
        <v>16511</v>
      </c>
      <c r="D45" s="168">
        <f>'Data eurostat_2009'!D218</f>
        <v>16010</v>
      </c>
      <c r="E45" s="168">
        <f>'Data eurostat_2009'!E218</f>
        <v>16297</v>
      </c>
      <c r="F45" s="168">
        <f>'Data eurostat_2009'!F218</f>
        <v>16980</v>
      </c>
      <c r="G45" s="168">
        <f>'Data eurostat_2009'!G218</f>
        <v>16517</v>
      </c>
      <c r="H45" s="168">
        <f>'Data eurostat_2009'!H218</f>
        <v>15551</v>
      </c>
      <c r="I45" s="168">
        <f>'Data eurostat_2009'!I218</f>
        <v>13748</v>
      </c>
      <c r="J45" s="168">
        <f>'Data eurostat_2009'!J218</f>
        <v>14187</v>
      </c>
      <c r="K45" s="168">
        <f>'Data eurostat_2009'!K218</f>
        <v>9939</v>
      </c>
      <c r="L45" s="168">
        <f>'Data eurostat_2009'!L218</f>
        <v>12916</v>
      </c>
      <c r="M45" s="168">
        <f>'Data eurostat_2009'!M218</f>
        <v>9936</v>
      </c>
      <c r="N45" s="168">
        <f>'Data eurostat_2009'!N218</f>
        <v>10029</v>
      </c>
      <c r="O45" s="168">
        <f>'Data eurostat_2009'!O218</f>
        <v>9638</v>
      </c>
      <c r="P45" s="168">
        <f>'Data eurostat_2009'!P218</f>
        <v>9147</v>
      </c>
      <c r="Q45" s="168">
        <f>'Data eurostat_2009'!Q218</f>
        <v>8199</v>
      </c>
      <c r="R45" s="168">
        <f>'Data eurostat_2009'!R218</f>
        <v>6848</v>
      </c>
      <c r="S45" s="168">
        <f>'Data eurostat_2009'!S218</f>
        <v>6473</v>
      </c>
    </row>
    <row r="46" spans="1:19" s="21" customFormat="1" ht="12.75">
      <c r="A46" s="167" t="s">
        <v>10</v>
      </c>
      <c r="B46" s="168">
        <f>'Data eurostat_2009'!B219</f>
        <v>14928</v>
      </c>
      <c r="C46" s="168">
        <f>'Data eurostat_2009'!C219</f>
        <v>7890</v>
      </c>
      <c r="D46" s="168">
        <f>'Data eurostat_2009'!D219</f>
        <v>4464</v>
      </c>
      <c r="E46" s="168">
        <f>'Data eurostat_2009'!E219</f>
        <v>4465</v>
      </c>
      <c r="F46" s="168">
        <f>'Data eurostat_2009'!F219</f>
        <v>2758</v>
      </c>
      <c r="G46" s="168">
        <f>'Data eurostat_2009'!G219</f>
        <v>2218</v>
      </c>
      <c r="H46" s="168">
        <f>'Data eurostat_2009'!H219</f>
        <v>2301</v>
      </c>
      <c r="I46" s="168">
        <f>'Data eurostat_2009'!I219</f>
        <v>2920</v>
      </c>
      <c r="J46" s="168">
        <f>'Data eurostat_2009'!J219</f>
        <v>3663</v>
      </c>
      <c r="K46" s="168">
        <f>'Data eurostat_2009'!K219</f>
        <v>3074</v>
      </c>
      <c r="L46" s="168">
        <f>'Data eurostat_2009'!L219</f>
        <v>2972</v>
      </c>
      <c r="M46" s="168">
        <f>'Data eurostat_2009'!M219</f>
        <v>4446</v>
      </c>
      <c r="N46" s="168">
        <f>'Data eurostat_2009'!N219</f>
        <v>3863</v>
      </c>
      <c r="O46" s="168">
        <f>'Data eurostat_2009'!O219</f>
        <v>4525</v>
      </c>
      <c r="P46" s="168">
        <f>'Data eurostat_2009'!P219</f>
        <v>3950</v>
      </c>
      <c r="Q46" s="168">
        <f>'Data eurostat_2009'!Q219</f>
        <v>4342</v>
      </c>
      <c r="R46" s="168">
        <f>'Data eurostat_2009'!R219</f>
        <v>4796</v>
      </c>
      <c r="S46" s="168">
        <f>'Data eurostat_2009'!S219</f>
        <v>5940</v>
      </c>
    </row>
    <row r="47" spans="1:19" s="21" customFormat="1" ht="12.75">
      <c r="A47" s="167" t="s">
        <v>11</v>
      </c>
      <c r="B47" s="168">
        <f>'Data eurostat_2009'!B220</f>
        <v>5734</v>
      </c>
      <c r="C47" s="168">
        <f>'Data eurostat_2009'!C220</f>
        <v>5583</v>
      </c>
      <c r="D47" s="168">
        <f>'Data eurostat_2009'!D220</f>
        <v>5378</v>
      </c>
      <c r="E47" s="168">
        <f>'Data eurostat_2009'!E220</f>
        <v>5295</v>
      </c>
      <c r="F47" s="168">
        <f>'Data eurostat_2009'!F220</f>
        <v>5025</v>
      </c>
      <c r="G47" s="168">
        <f>'Data eurostat_2009'!G220</f>
        <v>6958</v>
      </c>
      <c r="H47" s="168">
        <f>'Data eurostat_2009'!H220</f>
        <v>7343</v>
      </c>
      <c r="I47" s="168">
        <f>'Data eurostat_2009'!I220</f>
        <v>4350</v>
      </c>
      <c r="J47" s="168">
        <f>'Data eurostat_2009'!J220</f>
        <v>4513</v>
      </c>
      <c r="K47" s="168">
        <f>'Data eurostat_2009'!K220</f>
        <v>4254</v>
      </c>
      <c r="L47" s="168">
        <f>'Data eurostat_2009'!L220</f>
        <v>5515</v>
      </c>
      <c r="M47" s="168">
        <f>'Data eurostat_2009'!M220</f>
        <v>5673</v>
      </c>
      <c r="N47" s="168">
        <f>'Data eurostat_2009'!N220</f>
        <v>5441</v>
      </c>
      <c r="O47" s="168">
        <f>'Data eurostat_2009'!O220</f>
        <v>5645</v>
      </c>
      <c r="P47" s="168">
        <f>'Data eurostat_2009'!P220</f>
        <v>5952</v>
      </c>
      <c r="Q47" s="168">
        <f>'Data eurostat_2009'!Q220</f>
        <v>5562</v>
      </c>
      <c r="R47" s="168">
        <f>'Data eurostat_2009'!R220</f>
        <v>6030</v>
      </c>
      <c r="S47" s="168">
        <f>'Data eurostat_2009'!S220</f>
        <v>7235</v>
      </c>
    </row>
    <row r="48" spans="1:19" s="21" customFormat="1" ht="12.75">
      <c r="A48" s="167" t="s">
        <v>12</v>
      </c>
      <c r="B48" s="168">
        <f>'Data eurostat_2009'!B221</f>
        <v>23558</v>
      </c>
      <c r="C48" s="168">
        <f>'Data eurostat_2009'!C221</f>
        <v>33445</v>
      </c>
      <c r="D48" s="168">
        <f>'Data eurostat_2009'!D221</f>
        <v>26957</v>
      </c>
      <c r="E48" s="168">
        <f>'Data eurostat_2009'!E221</f>
        <v>29327</v>
      </c>
      <c r="F48" s="168">
        <f>'Data eurostat_2009'!F221</f>
        <v>32912</v>
      </c>
      <c r="G48" s="168">
        <f>'Data eurostat_2009'!G221</f>
        <v>27263</v>
      </c>
      <c r="H48" s="168">
        <f>'Data eurostat_2009'!H221</f>
        <v>39665</v>
      </c>
      <c r="I48" s="168">
        <f>'Data eurostat_2009'!I221</f>
        <v>28756</v>
      </c>
      <c r="J48" s="168">
        <f>'Data eurostat_2009'!J221</f>
        <v>23653</v>
      </c>
      <c r="K48" s="168">
        <f>'Data eurostat_2009'!K221</f>
        <v>20081</v>
      </c>
      <c r="L48" s="168">
        <f>'Data eurostat_2009'!L221</f>
        <v>16673</v>
      </c>
      <c r="M48" s="168">
        <f>'Data eurostat_2009'!M221</f>
        <v>17819</v>
      </c>
      <c r="N48" s="168">
        <f>'Data eurostat_2009'!N221</f>
        <v>18257</v>
      </c>
      <c r="O48" s="168">
        <f>'Data eurostat_2009'!O221</f>
        <v>25307</v>
      </c>
      <c r="P48" s="168">
        <f>'Data eurostat_2009'!P221</f>
        <v>18673</v>
      </c>
      <c r="Q48" s="168">
        <f>'Data eurostat_2009'!Q221</f>
        <v>15463</v>
      </c>
      <c r="R48" s="168">
        <f>'Data eurostat_2009'!R221</f>
        <v>24567</v>
      </c>
      <c r="S48" s="168">
        <f>'Data eurostat_2009'!S221</f>
        <v>19898</v>
      </c>
    </row>
    <row r="49" spans="1:19" s="21" customFormat="1" ht="12.75">
      <c r="A49" s="167" t="s">
        <v>47</v>
      </c>
      <c r="B49" s="168">
        <f>'Data eurostat_2009'!B222</f>
        <v>139259</v>
      </c>
      <c r="C49" s="168">
        <f>'Data eurostat_2009'!C222</f>
        <v>149823</v>
      </c>
      <c r="D49" s="168">
        <f>'Data eurostat_2009'!D222</f>
        <v>141894</v>
      </c>
      <c r="E49" s="168">
        <f>'Data eurostat_2009'!E222</f>
        <v>146178</v>
      </c>
      <c r="F49" s="168">
        <f>'Data eurostat_2009'!F222</f>
        <v>144628</v>
      </c>
      <c r="G49" s="168">
        <f>'Data eurostat_2009'!G222</f>
        <v>147100</v>
      </c>
      <c r="H49" s="168">
        <f>'Data eurostat_2009'!H222</f>
        <v>152687</v>
      </c>
      <c r="I49" s="168">
        <f>'Data eurostat_2009'!I222</f>
        <v>143103</v>
      </c>
      <c r="J49" s="168">
        <f>'Data eurostat_2009'!J222</f>
        <v>153439</v>
      </c>
      <c r="K49" s="168">
        <f>'Data eurostat_2009'!K222</f>
        <v>143083</v>
      </c>
      <c r="L49" s="168">
        <f>'Data eurostat_2009'!L222</f>
        <v>143164</v>
      </c>
      <c r="M49" s="168">
        <f>'Data eurostat_2009'!M222</f>
        <v>138999</v>
      </c>
      <c r="N49" s="168">
        <f>'Data eurostat_2009'!N222</f>
        <v>133729</v>
      </c>
      <c r="O49" s="168">
        <f>'Data eurostat_2009'!O222</f>
        <v>142304</v>
      </c>
      <c r="P49" s="168">
        <f>'Data eurostat_2009'!P222</f>
        <v>141611</v>
      </c>
      <c r="Q49" s="168">
        <f>'Data eurostat_2009'!Q222</f>
        <v>127983</v>
      </c>
      <c r="R49" s="168">
        <f>'Data eurostat_2009'!R222</f>
        <v>128261</v>
      </c>
      <c r="S49" s="168">
        <f>'Data eurostat_2009'!S222</f>
        <v>132272</v>
      </c>
    </row>
    <row r="50" spans="1:19" s="21" customFormat="1" ht="12.75">
      <c r="A50" s="167" t="s">
        <v>14</v>
      </c>
      <c r="B50" s="168">
        <f>'Data eurostat_2009'!B223</f>
        <v>0</v>
      </c>
      <c r="C50" s="168">
        <f>'Data eurostat_2009'!C223</f>
        <v>0</v>
      </c>
      <c r="D50" s="168">
        <f>'Data eurostat_2009'!D223</f>
        <v>0</v>
      </c>
      <c r="E50" s="168">
        <f>'Data eurostat_2009'!E223</f>
        <v>0</v>
      </c>
      <c r="F50" s="168">
        <f>'Data eurostat_2009'!F223</f>
        <v>0</v>
      </c>
      <c r="G50" s="168">
        <f>'Data eurostat_2009'!G223</f>
        <v>0</v>
      </c>
      <c r="H50" s="168">
        <f>'Data eurostat_2009'!H223</f>
        <v>0</v>
      </c>
      <c r="I50" s="168">
        <f>'Data eurostat_2009'!I223</f>
        <v>0</v>
      </c>
      <c r="J50" s="168">
        <f>'Data eurostat_2009'!J223</f>
        <v>0</v>
      </c>
      <c r="K50" s="168">
        <f>'Data eurostat_2009'!K223</f>
        <v>0</v>
      </c>
      <c r="L50" s="168">
        <f>'Data eurostat_2009'!L223</f>
        <v>0</v>
      </c>
      <c r="M50" s="168">
        <f>'Data eurostat_2009'!M223</f>
        <v>0</v>
      </c>
      <c r="N50" s="168">
        <f>'Data eurostat_2009'!N223</f>
        <v>0</v>
      </c>
      <c r="O50" s="168">
        <f>'Data eurostat_2009'!O223</f>
        <v>0</v>
      </c>
      <c r="P50" s="168">
        <f>'Data eurostat_2009'!P223</f>
        <v>0</v>
      </c>
      <c r="Q50" s="168">
        <f>'Data eurostat_2009'!Q223</f>
        <v>0</v>
      </c>
      <c r="R50" s="168">
        <f>'Data eurostat_2009'!R223</f>
        <v>0</v>
      </c>
      <c r="S50" s="168">
        <f>'Data eurostat_2009'!S223</f>
        <v>0</v>
      </c>
    </row>
    <row r="51" spans="1:19" s="21" customFormat="1" ht="12.75">
      <c r="A51" s="167" t="s">
        <v>15</v>
      </c>
      <c r="B51" s="168">
        <f>'Data eurostat_2009'!B224</f>
        <v>5918</v>
      </c>
      <c r="C51" s="168">
        <f>'Data eurostat_2009'!C224</f>
        <v>5853</v>
      </c>
      <c r="D51" s="168">
        <f>'Data eurostat_2009'!D224</f>
        <v>6658</v>
      </c>
      <c r="E51" s="168">
        <f>'Data eurostat_2009'!E224</f>
        <v>6618</v>
      </c>
      <c r="F51" s="168">
        <f>'Data eurostat_2009'!F224</f>
        <v>6684</v>
      </c>
      <c r="G51" s="168">
        <f>'Data eurostat_2009'!G224</f>
        <v>7018</v>
      </c>
      <c r="H51" s="168">
        <f>'Data eurostat_2009'!H224</f>
        <v>6992</v>
      </c>
      <c r="I51" s="168">
        <f>'Data eurostat_2009'!I224</f>
        <v>6787</v>
      </c>
      <c r="J51" s="168">
        <f>'Data eurostat_2009'!J224</f>
        <v>6740</v>
      </c>
      <c r="K51" s="168">
        <f>'Data eurostat_2009'!K224</f>
        <v>5832</v>
      </c>
      <c r="L51" s="168">
        <f>'Data eurostat_2009'!L224</f>
        <v>6817</v>
      </c>
      <c r="M51" s="168">
        <f>'Data eurostat_2009'!M224</f>
        <v>7062</v>
      </c>
      <c r="N51" s="168">
        <f>'Data eurostat_2009'!N224</f>
        <v>6821</v>
      </c>
      <c r="O51" s="168">
        <f>'Data eurostat_2009'!O224</f>
        <v>6203</v>
      </c>
      <c r="P51" s="168">
        <f>'Data eurostat_2009'!P224</f>
        <v>6229</v>
      </c>
      <c r="Q51" s="168">
        <f>'Data eurostat_2009'!Q224</f>
        <v>6389</v>
      </c>
      <c r="R51" s="168">
        <f>'Data eurostat_2009'!R224</f>
        <v>5884</v>
      </c>
      <c r="S51" s="168">
        <f>'Data eurostat_2009'!S224</f>
        <v>5499</v>
      </c>
    </row>
    <row r="52" spans="1:19" s="21" customFormat="1" ht="12.75">
      <c r="A52" s="167" t="s">
        <v>16</v>
      </c>
      <c r="B52" s="168">
        <f>'Data eurostat_2009'!B225</f>
        <v>0</v>
      </c>
      <c r="C52" s="168">
        <f>'Data eurostat_2009'!C225</f>
        <v>133</v>
      </c>
      <c r="D52" s="168">
        <f>'Data eurostat_2009'!D225</f>
        <v>1338</v>
      </c>
      <c r="E52" s="168">
        <f>'Data eurostat_2009'!E225</f>
        <v>214</v>
      </c>
      <c r="F52" s="168">
        <f>'Data eurostat_2009'!F225</f>
        <v>146</v>
      </c>
      <c r="G52" s="168">
        <f>'Data eurostat_2009'!G225</f>
        <v>266</v>
      </c>
      <c r="H52" s="168">
        <f>'Data eurostat_2009'!H225</f>
        <v>438</v>
      </c>
      <c r="I52" s="168">
        <f>'Data eurostat_2009'!I225</f>
        <v>282</v>
      </c>
      <c r="J52" s="168">
        <f>'Data eurostat_2009'!J225</f>
        <v>45</v>
      </c>
      <c r="K52" s="168">
        <f>'Data eurostat_2009'!K225</f>
        <v>12</v>
      </c>
      <c r="L52" s="168">
        <f>'Data eurostat_2009'!L225</f>
        <v>14</v>
      </c>
      <c r="M52" s="168">
        <f>'Data eurostat_2009'!M225</f>
        <v>6</v>
      </c>
      <c r="N52" s="168">
        <f>'Data eurostat_2009'!N225</f>
        <v>20</v>
      </c>
      <c r="O52" s="168">
        <f>'Data eurostat_2009'!O225</f>
        <v>78</v>
      </c>
      <c r="P52" s="168">
        <f>'Data eurostat_2009'!P225</f>
        <v>0</v>
      </c>
      <c r="Q52" s="168">
        <f>'Data eurostat_2009'!Q225</f>
        <v>0</v>
      </c>
      <c r="R52" s="168">
        <f>'Data eurostat_2009'!R225</f>
        <v>0</v>
      </c>
      <c r="S52" s="168">
        <f>'Data eurostat_2009'!S225</f>
        <v>0</v>
      </c>
    </row>
    <row r="53" spans="1:19" s="21" customFormat="1" ht="12.75">
      <c r="A53" s="167" t="s">
        <v>17</v>
      </c>
      <c r="B53" s="168">
        <f>'Data eurostat_2009'!B226</f>
        <v>48486</v>
      </c>
      <c r="C53" s="168">
        <f>'Data eurostat_2009'!C226</f>
        <v>48317</v>
      </c>
      <c r="D53" s="168">
        <f>'Data eurostat_2009'!D226</f>
        <v>54222</v>
      </c>
      <c r="E53" s="168">
        <f>'Data eurostat_2009'!E226</f>
        <v>53097</v>
      </c>
      <c r="F53" s="168">
        <f>'Data eurostat_2009'!F226</f>
        <v>47423</v>
      </c>
      <c r="G53" s="168">
        <f>'Data eurostat_2009'!G226</f>
        <v>58489</v>
      </c>
      <c r="H53" s="168">
        <f>'Data eurostat_2009'!H226</f>
        <v>46964</v>
      </c>
      <c r="I53" s="168">
        <f>'Data eurostat_2009'!I226</f>
        <v>57307</v>
      </c>
      <c r="J53" s="168">
        <f>'Data eurostat_2009'!J226</f>
        <v>51285</v>
      </c>
      <c r="K53" s="168">
        <f>'Data eurostat_2009'!K226</f>
        <v>66788</v>
      </c>
      <c r="L53" s="168">
        <f>'Data eurostat_2009'!L226</f>
        <v>72886</v>
      </c>
      <c r="M53" s="168">
        <f>'Data eurostat_2009'!M226</f>
        <v>64006</v>
      </c>
      <c r="N53" s="168">
        <f>'Data eurostat_2009'!N226</f>
        <v>74627</v>
      </c>
      <c r="O53" s="168">
        <f>'Data eurostat_2009'!O226</f>
        <v>68817</v>
      </c>
      <c r="P53" s="168">
        <f>'Data eurostat_2009'!P226</f>
        <v>73114</v>
      </c>
      <c r="Q53" s="168">
        <f>'Data eurostat_2009'!Q226</f>
        <v>74284</v>
      </c>
      <c r="R53" s="168">
        <f>'Data eurostat_2009'!R226</f>
        <v>62238</v>
      </c>
      <c r="S53" s="168">
        <f>'Data eurostat_2009'!S226</f>
        <v>68720</v>
      </c>
    </row>
    <row r="54" spans="1:19" s="21" customFormat="1" ht="12.75">
      <c r="A54" s="167" t="s">
        <v>18</v>
      </c>
      <c r="B54" s="168">
        <f>'Data eurostat_2009'!B227</f>
        <v>29053</v>
      </c>
      <c r="C54" s="168">
        <f>'Data eurostat_2009'!C227</f>
        <v>36760</v>
      </c>
      <c r="D54" s="168">
        <f>'Data eurostat_2009'!D227</f>
        <v>32273</v>
      </c>
      <c r="E54" s="168">
        <f>'Data eurostat_2009'!E227</f>
        <v>18586</v>
      </c>
      <c r="F54" s="168">
        <f>'Data eurostat_2009'!F227</f>
        <v>19217</v>
      </c>
      <c r="G54" s="168">
        <f>'Data eurostat_2009'!G227</f>
        <v>22142</v>
      </c>
      <c r="H54" s="168">
        <f>'Data eurostat_2009'!H227</f>
        <v>26038</v>
      </c>
      <c r="I54" s="168">
        <f>'Data eurostat_2009'!I227</f>
        <v>20618</v>
      </c>
      <c r="J54" s="168">
        <f>'Data eurostat_2009'!J227</f>
        <v>31770</v>
      </c>
      <c r="K54" s="168">
        <f>'Data eurostat_2009'!K227</f>
        <v>28371</v>
      </c>
      <c r="L54" s="168">
        <f>'Data eurostat_2009'!L227</f>
        <v>26595</v>
      </c>
      <c r="M54" s="168">
        <f>'Data eurostat_2009'!M227</f>
        <v>20077</v>
      </c>
      <c r="N54" s="168">
        <f>'Data eurostat_2009'!N227</f>
        <v>23413</v>
      </c>
      <c r="O54" s="168">
        <f>'Data eurostat_2009'!O227</f>
        <v>26260</v>
      </c>
      <c r="P54" s="168">
        <f>'Data eurostat_2009'!P227</f>
        <v>24372</v>
      </c>
      <c r="Q54" s="168">
        <f>'Data eurostat_2009'!Q227</f>
        <v>27515</v>
      </c>
      <c r="R54" s="168">
        <f>'Data eurostat_2009'!R227</f>
        <v>22889</v>
      </c>
      <c r="S54" s="168">
        <f>'Data eurostat_2009'!S227</f>
        <v>24446</v>
      </c>
    </row>
    <row r="55" spans="1:19" s="21" customFormat="1" ht="12.75">
      <c r="A55" s="167" t="s">
        <v>19</v>
      </c>
      <c r="B55" s="168">
        <f>'Data eurostat_2009'!B228</f>
        <v>30874</v>
      </c>
      <c r="C55" s="168">
        <f>'Data eurostat_2009'!C228</f>
        <v>27504</v>
      </c>
      <c r="D55" s="168">
        <f>'Data eurostat_2009'!D228</f>
        <v>20466</v>
      </c>
      <c r="E55" s="168">
        <f>'Data eurostat_2009'!E228</f>
        <v>15942</v>
      </c>
      <c r="F55" s="168">
        <f>'Data eurostat_2009'!F228</f>
        <v>19577</v>
      </c>
      <c r="G55" s="168">
        <f>'Data eurostat_2009'!G228</f>
        <v>23970</v>
      </c>
      <c r="H55" s="168">
        <f>'Data eurostat_2009'!H228</f>
        <v>21966</v>
      </c>
      <c r="I55" s="168">
        <f>'Data eurostat_2009'!I228</f>
        <v>20384</v>
      </c>
      <c r="J55" s="168">
        <f>'Data eurostat_2009'!J228</f>
        <v>22987</v>
      </c>
      <c r="K55" s="168">
        <f>'Data eurostat_2009'!K228</f>
        <v>23551</v>
      </c>
      <c r="L55" s="168">
        <f>'Data eurostat_2009'!L228</f>
        <v>25990</v>
      </c>
      <c r="M55" s="168">
        <f>'Data eurostat_2009'!M228</f>
        <v>31727</v>
      </c>
      <c r="N55" s="168">
        <f>'Data eurostat_2009'!N228</f>
        <v>35447</v>
      </c>
      <c r="O55" s="168">
        <f>'Data eurostat_2009'!O228</f>
        <v>38813</v>
      </c>
      <c r="P55" s="168">
        <f>'Data eurostat_2009'!P228</f>
        <v>45518</v>
      </c>
      <c r="Q55" s="168">
        <f>'Data eurostat_2009'!Q228</f>
        <v>43606</v>
      </c>
      <c r="R55" s="168">
        <f>'Data eurostat_2009'!R228</f>
        <v>44208</v>
      </c>
      <c r="S55" s="168">
        <f>'Data eurostat_2009'!S228</f>
        <v>44112</v>
      </c>
    </row>
    <row r="56" spans="1:19" s="21" customFormat="1" ht="12.75">
      <c r="A56" s="167" t="s">
        <v>20</v>
      </c>
      <c r="B56" s="168">
        <f>'Data eurostat_2009'!B229</f>
        <v>0</v>
      </c>
      <c r="C56" s="168">
        <f>'Data eurostat_2009'!C229</f>
        <v>0</v>
      </c>
      <c r="D56" s="168">
        <f>'Data eurostat_2009'!D229</f>
        <v>0</v>
      </c>
      <c r="E56" s="168">
        <f>'Data eurostat_2009'!E229</f>
        <v>0</v>
      </c>
      <c r="F56" s="168">
        <f>'Data eurostat_2009'!F229</f>
        <v>0</v>
      </c>
      <c r="G56" s="168">
        <f>'Data eurostat_2009'!G229</f>
        <v>0</v>
      </c>
      <c r="H56" s="168">
        <f>'Data eurostat_2009'!H229</f>
        <v>0</v>
      </c>
      <c r="I56" s="168">
        <f>'Data eurostat_2009'!I229</f>
        <v>0</v>
      </c>
      <c r="J56" s="168">
        <f>'Data eurostat_2009'!J229</f>
        <v>0</v>
      </c>
      <c r="K56" s="168">
        <f>'Data eurostat_2009'!K229</f>
        <v>0</v>
      </c>
      <c r="L56" s="168">
        <f>'Data eurostat_2009'!L229</f>
        <v>0</v>
      </c>
      <c r="M56" s="168">
        <f>'Data eurostat_2009'!M229</f>
        <v>0</v>
      </c>
      <c r="N56" s="168">
        <f>'Data eurostat_2009'!N229</f>
        <v>0</v>
      </c>
      <c r="O56" s="168">
        <f>'Data eurostat_2009'!O229</f>
        <v>0</v>
      </c>
      <c r="P56" s="168">
        <f>'Data eurostat_2009'!P229</f>
        <v>0</v>
      </c>
      <c r="Q56" s="168">
        <f>'Data eurostat_2009'!Q229</f>
        <v>0</v>
      </c>
      <c r="R56" s="168">
        <f>'Data eurostat_2009'!R229</f>
        <v>0</v>
      </c>
      <c r="S56" s="168">
        <f>'Data eurostat_2009'!S229</f>
        <v>0</v>
      </c>
    </row>
    <row r="57" spans="1:19" s="21" customFormat="1" ht="12.75">
      <c r="A57" s="167" t="s">
        <v>21</v>
      </c>
      <c r="B57" s="168">
        <f>'Data eurostat_2009'!B230</f>
        <v>0</v>
      </c>
      <c r="C57" s="168">
        <f>'Data eurostat_2009'!C230</f>
        <v>0</v>
      </c>
      <c r="D57" s="168">
        <f>'Data eurostat_2009'!D230</f>
        <v>0</v>
      </c>
      <c r="E57" s="168">
        <f>'Data eurostat_2009'!E230</f>
        <v>0</v>
      </c>
      <c r="F57" s="168">
        <f>'Data eurostat_2009'!F230</f>
        <v>0</v>
      </c>
      <c r="G57" s="168">
        <f>'Data eurostat_2009'!G230</f>
        <v>0</v>
      </c>
      <c r="H57" s="168">
        <f>'Data eurostat_2009'!H230</f>
        <v>0</v>
      </c>
      <c r="I57" s="168">
        <f>'Data eurostat_2009'!I230</f>
        <v>0</v>
      </c>
      <c r="J57" s="168">
        <f>'Data eurostat_2009'!J230</f>
        <v>0</v>
      </c>
      <c r="K57" s="168">
        <f>'Data eurostat_2009'!K230</f>
        <v>0</v>
      </c>
      <c r="L57" s="168">
        <f>'Data eurostat_2009'!L230</f>
        <v>0</v>
      </c>
      <c r="M57" s="168">
        <f>'Data eurostat_2009'!M230</f>
        <v>0</v>
      </c>
      <c r="N57" s="168">
        <f>'Data eurostat_2009'!N230</f>
        <v>0</v>
      </c>
      <c r="O57" s="168">
        <f>'Data eurostat_2009'!O230</f>
        <v>0</v>
      </c>
      <c r="P57" s="168">
        <f>'Data eurostat_2009'!P230</f>
        <v>0</v>
      </c>
      <c r="Q57" s="168">
        <f>'Data eurostat_2009'!Q230</f>
        <v>0</v>
      </c>
      <c r="R57" s="168">
        <f>'Data eurostat_2009'!R230</f>
        <v>0</v>
      </c>
      <c r="S57" s="168">
        <f>'Data eurostat_2009'!S230</f>
        <v>1</v>
      </c>
    </row>
    <row r="58" spans="1:19" s="21" customFormat="1" ht="12.75">
      <c r="A58" s="167" t="s">
        <v>22</v>
      </c>
      <c r="B58" s="168">
        <f>'Data eurostat_2009'!B231</f>
        <v>0</v>
      </c>
      <c r="C58" s="168">
        <f>'Data eurostat_2009'!C231</f>
        <v>0</v>
      </c>
      <c r="D58" s="168">
        <f>'Data eurostat_2009'!D231</f>
        <v>0</v>
      </c>
      <c r="E58" s="168">
        <f>'Data eurostat_2009'!E231</f>
        <v>0</v>
      </c>
      <c r="F58" s="168">
        <f>'Data eurostat_2009'!F231</f>
        <v>0</v>
      </c>
      <c r="G58" s="168">
        <f>'Data eurostat_2009'!G231</f>
        <v>0</v>
      </c>
      <c r="H58" s="168">
        <f>'Data eurostat_2009'!H231</f>
        <v>0</v>
      </c>
      <c r="I58" s="168">
        <f>'Data eurostat_2009'!I231</f>
        <v>0</v>
      </c>
      <c r="J58" s="168">
        <f>'Data eurostat_2009'!J231</f>
        <v>0</v>
      </c>
      <c r="K58" s="168">
        <f>'Data eurostat_2009'!K231</f>
        <v>0</v>
      </c>
      <c r="L58" s="168">
        <f>'Data eurostat_2009'!L231</f>
        <v>0</v>
      </c>
      <c r="M58" s="168">
        <f>'Data eurostat_2009'!M231</f>
        <v>0</v>
      </c>
      <c r="N58" s="168">
        <f>'Data eurostat_2009'!N231</f>
        <v>0</v>
      </c>
      <c r="O58" s="168">
        <f>'Data eurostat_2009'!O231</f>
        <v>0</v>
      </c>
      <c r="P58" s="168">
        <f>'Data eurostat_2009'!P231</f>
        <v>0</v>
      </c>
      <c r="Q58" s="168">
        <f>'Data eurostat_2009'!Q231</f>
        <v>0</v>
      </c>
      <c r="R58" s="168">
        <f>'Data eurostat_2009'!R231</f>
        <v>0</v>
      </c>
      <c r="S58" s="168">
        <f>'Data eurostat_2009'!S231</f>
        <v>0</v>
      </c>
    </row>
    <row r="59" spans="1:19" s="21" customFormat="1" ht="12.75">
      <c r="A59" s="167" t="s">
        <v>49</v>
      </c>
      <c r="B59" s="168">
        <f>'Data eurostat_2009'!B232</f>
        <v>0</v>
      </c>
      <c r="C59" s="168">
        <f>'Data eurostat_2009'!C232</f>
        <v>0</v>
      </c>
      <c r="D59" s="168">
        <f>'Data eurostat_2009'!D232</f>
        <v>0</v>
      </c>
      <c r="E59" s="168">
        <f>'Data eurostat_2009'!E232</f>
        <v>0</v>
      </c>
      <c r="F59" s="168">
        <f>'Data eurostat_2009'!F232</f>
        <v>0</v>
      </c>
      <c r="G59" s="168">
        <f>'Data eurostat_2009'!G232</f>
        <v>0</v>
      </c>
      <c r="H59" s="168">
        <f>'Data eurostat_2009'!H232</f>
        <v>0</v>
      </c>
      <c r="I59" s="168">
        <f>'Data eurostat_2009'!I232</f>
        <v>0</v>
      </c>
      <c r="J59" s="168">
        <f>'Data eurostat_2009'!J232</f>
        <v>0</v>
      </c>
      <c r="K59" s="168">
        <f>'Data eurostat_2009'!K232</f>
        <v>0</v>
      </c>
      <c r="L59" s="168">
        <f>'Data eurostat_2009'!L232</f>
        <v>0</v>
      </c>
      <c r="M59" s="168">
        <f>'Data eurostat_2009'!M232</f>
        <v>0</v>
      </c>
      <c r="N59" s="168">
        <f>'Data eurostat_2009'!N232</f>
        <v>0</v>
      </c>
      <c r="O59" s="168">
        <f>'Data eurostat_2009'!O232</f>
        <v>0</v>
      </c>
      <c r="P59" s="168">
        <f>'Data eurostat_2009'!P232</f>
        <v>0</v>
      </c>
      <c r="Q59" s="168">
        <f>'Data eurostat_2009'!Q232</f>
        <v>0</v>
      </c>
      <c r="R59" s="168">
        <f>'Data eurostat_2009'!R232</f>
        <v>0</v>
      </c>
      <c r="S59" s="168">
        <f>'Data eurostat_2009'!S232</f>
        <v>0</v>
      </c>
    </row>
    <row r="60" spans="1:19" s="21" customFormat="1" ht="12.75">
      <c r="A60" s="167" t="s">
        <v>24</v>
      </c>
      <c r="B60" s="168">
        <f>'Data eurostat_2009'!B233</f>
        <v>0</v>
      </c>
      <c r="C60" s="168">
        <f>'Data eurostat_2009'!C233</f>
        <v>0</v>
      </c>
      <c r="D60" s="168">
        <f>'Data eurostat_2009'!D233</f>
        <v>0</v>
      </c>
      <c r="E60" s="168">
        <f>'Data eurostat_2009'!E233</f>
        <v>0</v>
      </c>
      <c r="F60" s="168">
        <f>'Data eurostat_2009'!F233</f>
        <v>0</v>
      </c>
      <c r="G60" s="168">
        <f>'Data eurostat_2009'!G233</f>
        <v>0</v>
      </c>
      <c r="H60" s="168">
        <f>'Data eurostat_2009'!H233</f>
        <v>0</v>
      </c>
      <c r="I60" s="168">
        <f>'Data eurostat_2009'!I233</f>
        <v>0</v>
      </c>
      <c r="J60" s="168">
        <f>'Data eurostat_2009'!J233</f>
        <v>0</v>
      </c>
      <c r="K60" s="168">
        <f>'Data eurostat_2009'!K233</f>
        <v>0</v>
      </c>
      <c r="L60" s="168">
        <f>'Data eurostat_2009'!L233</f>
        <v>67</v>
      </c>
      <c r="M60" s="168">
        <f>'Data eurostat_2009'!M233</f>
        <v>50</v>
      </c>
      <c r="N60" s="168">
        <f>'Data eurostat_2009'!N233</f>
        <v>93</v>
      </c>
      <c r="O60" s="168">
        <f>'Data eurostat_2009'!O233</f>
        <v>307</v>
      </c>
      <c r="P60" s="168">
        <f>'Data eurostat_2009'!P233</f>
        <v>432</v>
      </c>
      <c r="Q60" s="168">
        <f>'Data eurostat_2009'!Q233</f>
        <v>343</v>
      </c>
      <c r="R60" s="168">
        <f>'Data eurostat_2009'!R233</f>
        <v>352</v>
      </c>
      <c r="S60" s="168">
        <f>'Data eurostat_2009'!S233</f>
        <v>550</v>
      </c>
    </row>
    <row r="61" spans="1:19" s="21" customFormat="1" ht="12.75">
      <c r="A61" s="167" t="s">
        <v>25</v>
      </c>
      <c r="B61" s="168">
        <f>'Data eurostat_2009'!B234</f>
        <v>615</v>
      </c>
      <c r="C61" s="168">
        <f>'Data eurostat_2009'!C234</f>
        <v>590</v>
      </c>
      <c r="D61" s="168">
        <f>'Data eurostat_2009'!D234</f>
        <v>560</v>
      </c>
      <c r="E61" s="168">
        <f>'Data eurostat_2009'!E234</f>
        <v>600</v>
      </c>
      <c r="F61" s="168">
        <f>'Data eurostat_2009'!F234</f>
        <v>359</v>
      </c>
      <c r="G61" s="168">
        <f>'Data eurostat_2009'!G234</f>
        <v>90</v>
      </c>
      <c r="H61" s="168">
        <f>'Data eurostat_2009'!H234</f>
        <v>0</v>
      </c>
      <c r="I61" s="168">
        <f>'Data eurostat_2009'!I234</f>
        <v>0</v>
      </c>
      <c r="J61" s="168">
        <f>'Data eurostat_2009'!J234</f>
        <v>0</v>
      </c>
      <c r="K61" s="168">
        <f>'Data eurostat_2009'!K234</f>
        <v>0</v>
      </c>
      <c r="L61" s="168">
        <f>'Data eurostat_2009'!L234</f>
        <v>0</v>
      </c>
      <c r="M61" s="168">
        <f>'Data eurostat_2009'!M234</f>
        <v>0</v>
      </c>
      <c r="N61" s="168">
        <f>'Data eurostat_2009'!N234</f>
        <v>0</v>
      </c>
      <c r="O61" s="168">
        <f>'Data eurostat_2009'!O234</f>
        <v>0</v>
      </c>
      <c r="P61" s="168">
        <f>'Data eurostat_2009'!P234</f>
        <v>0</v>
      </c>
      <c r="Q61" s="168">
        <f>'Data eurostat_2009'!Q234</f>
        <v>0</v>
      </c>
      <c r="R61" s="168">
        <f>'Data eurostat_2009'!R234</f>
        <v>0</v>
      </c>
      <c r="S61" s="168">
        <f>'Data eurostat_2009'!S234</f>
        <v>0</v>
      </c>
    </row>
    <row r="62" spans="1:19" s="21" customFormat="1" ht="12.75">
      <c r="A62" s="167" t="s">
        <v>26</v>
      </c>
      <c r="B62" s="168">
        <f>'Data eurostat_2009'!B235</f>
        <v>25054</v>
      </c>
      <c r="C62" s="168">
        <f>'Data eurostat_2009'!C235</f>
        <v>22664</v>
      </c>
      <c r="D62" s="168">
        <f>'Data eurostat_2009'!D235</f>
        <v>22629</v>
      </c>
      <c r="E62" s="168">
        <f>'Data eurostat_2009'!E235</f>
        <v>21406</v>
      </c>
      <c r="F62" s="168">
        <f>'Data eurostat_2009'!F235</f>
        <v>24463</v>
      </c>
      <c r="G62" s="168">
        <f>'Data eurostat_2009'!G235</f>
        <v>26075</v>
      </c>
      <c r="H62" s="168">
        <f>'Data eurostat_2009'!H235</f>
        <v>24050</v>
      </c>
      <c r="I62" s="168">
        <f>'Data eurostat_2009'!I235</f>
        <v>22983</v>
      </c>
      <c r="J62" s="168">
        <f>'Data eurostat_2009'!J235</f>
        <v>24169</v>
      </c>
      <c r="K62" s="168">
        <f>'Data eurostat_2009'!K235</f>
        <v>19000</v>
      </c>
      <c r="L62" s="168">
        <f>'Data eurostat_2009'!L235</f>
        <v>22600</v>
      </c>
      <c r="M62" s="168">
        <f>'Data eurostat_2009'!M235</f>
        <v>23720</v>
      </c>
      <c r="N62" s="168">
        <f>'Data eurostat_2009'!N235</f>
        <v>23936</v>
      </c>
      <c r="O62" s="168">
        <f>'Data eurostat_2009'!O235</f>
        <v>24339</v>
      </c>
      <c r="P62" s="168">
        <f>'Data eurostat_2009'!P235</f>
        <v>23495</v>
      </c>
      <c r="Q62" s="168">
        <f>'Data eurostat_2009'!Q235</f>
        <v>23500</v>
      </c>
      <c r="R62" s="168">
        <f>'Data eurostat_2009'!R235</f>
        <v>23737</v>
      </c>
      <c r="S62" s="168">
        <f>'Data eurostat_2009'!S235</f>
        <v>24917</v>
      </c>
    </row>
    <row r="63" spans="1:19" s="21" customFormat="1" ht="12.75">
      <c r="A63" s="167" t="s">
        <v>27</v>
      </c>
      <c r="B63" s="168">
        <f>'Data eurostat_2009'!B236</f>
        <v>3810</v>
      </c>
      <c r="C63" s="168">
        <f>'Data eurostat_2009'!C236</f>
        <v>4121</v>
      </c>
      <c r="D63" s="168">
        <f>'Data eurostat_2009'!D236</f>
        <v>2839</v>
      </c>
      <c r="E63" s="168">
        <f>'Data eurostat_2009'!E236</f>
        <v>1901</v>
      </c>
      <c r="F63" s="168">
        <f>'Data eurostat_2009'!F236</f>
        <v>2084</v>
      </c>
      <c r="G63" s="168">
        <f>'Data eurostat_2009'!G236</f>
        <v>2817</v>
      </c>
      <c r="H63" s="168">
        <f>'Data eurostat_2009'!H236</f>
        <v>3878</v>
      </c>
      <c r="I63" s="168">
        <f>'Data eurostat_2009'!I236</f>
        <v>4583</v>
      </c>
      <c r="J63" s="168">
        <f>'Data eurostat_2009'!J236</f>
        <v>3306</v>
      </c>
      <c r="K63" s="168">
        <f>'Data eurostat_2009'!K236</f>
        <v>2918</v>
      </c>
      <c r="L63" s="168">
        <f>'Data eurostat_2009'!L236</f>
        <v>4435</v>
      </c>
      <c r="M63" s="168">
        <f>'Data eurostat_2009'!M236</f>
        <v>5286</v>
      </c>
      <c r="N63" s="168">
        <f>'Data eurostat_2009'!N236</f>
        <v>5142</v>
      </c>
      <c r="O63" s="168">
        <f>'Data eurostat_2009'!O236</f>
        <v>6933</v>
      </c>
      <c r="P63" s="168">
        <f>'Data eurostat_2009'!P236</f>
        <v>6906</v>
      </c>
      <c r="Q63" s="168">
        <f>'Data eurostat_2009'!Q236</f>
        <v>6071</v>
      </c>
      <c r="R63" s="168">
        <f>'Data eurostat_2009'!R236</f>
        <v>6381</v>
      </c>
      <c r="S63" s="168">
        <f>'Data eurostat_2009'!S236</f>
        <v>6264</v>
      </c>
    </row>
    <row r="64" spans="1:19" s="21" customFormat="1" ht="12.75">
      <c r="A64" s="167" t="s">
        <v>28</v>
      </c>
      <c r="B64" s="168">
        <f>'Data eurostat_2009'!B237</f>
        <v>75751</v>
      </c>
      <c r="C64" s="168">
        <f>'Data eurostat_2009'!C237</f>
        <v>73298</v>
      </c>
      <c r="D64" s="168">
        <f>'Data eurostat_2009'!D237</f>
        <v>71975</v>
      </c>
      <c r="E64" s="168">
        <f>'Data eurostat_2009'!E237</f>
        <v>72290</v>
      </c>
      <c r="F64" s="168">
        <f>'Data eurostat_2009'!F237</f>
        <v>73737</v>
      </c>
      <c r="G64" s="168">
        <f>'Data eurostat_2009'!G237</f>
        <v>77425</v>
      </c>
      <c r="H64" s="168">
        <f>'Data eurostat_2009'!H237</f>
        <v>80523</v>
      </c>
      <c r="I64" s="168">
        <f>'Data eurostat_2009'!I237</f>
        <v>79777</v>
      </c>
      <c r="J64" s="168">
        <f>'Data eurostat_2009'!J237</f>
        <v>78088</v>
      </c>
      <c r="K64" s="168">
        <f>'Data eurostat_2009'!K237</f>
        <v>78391</v>
      </c>
      <c r="L64" s="168">
        <f>'Data eurostat_2009'!L237</f>
        <v>82419</v>
      </c>
      <c r="M64" s="168">
        <f>'Data eurostat_2009'!M237</f>
        <v>80367</v>
      </c>
      <c r="N64" s="168">
        <f>'Data eurostat_2009'!N237</f>
        <v>79914</v>
      </c>
      <c r="O64" s="168">
        <f>'Data eurostat_2009'!O237</f>
        <v>84720</v>
      </c>
      <c r="P64" s="168">
        <f>'Data eurostat_2009'!P237</f>
        <v>85559</v>
      </c>
      <c r="Q64" s="168">
        <f>'Data eurostat_2009'!Q237</f>
        <v>84772</v>
      </c>
      <c r="R64" s="168">
        <f>'Data eurostat_2009'!R237</f>
        <v>90910</v>
      </c>
      <c r="S64" s="168">
        <f>'Data eurostat_2009'!S237</f>
        <v>90807</v>
      </c>
    </row>
    <row r="65" spans="1:19" s="21" customFormat="1" ht="12.75">
      <c r="A65" s="167" t="s">
        <v>29</v>
      </c>
      <c r="B65" s="168">
        <f>'Data eurostat_2009'!B238</f>
        <v>9059</v>
      </c>
      <c r="C65" s="168">
        <f>'Data eurostat_2009'!C238</f>
        <v>9748</v>
      </c>
      <c r="D65" s="168">
        <f>'Data eurostat_2009'!D238</f>
        <v>10171</v>
      </c>
      <c r="E65" s="168">
        <f>'Data eurostat_2009'!E238</f>
        <v>11375</v>
      </c>
      <c r="F65" s="168">
        <f>'Data eurostat_2009'!F238</f>
        <v>11570</v>
      </c>
      <c r="G65" s="168">
        <f>'Data eurostat_2009'!G238</f>
        <v>13406</v>
      </c>
      <c r="H65" s="168">
        <f>'Data eurostat_2009'!H238</f>
        <v>12553</v>
      </c>
      <c r="I65" s="168">
        <f>'Data eurostat_2009'!I238</f>
        <v>12956</v>
      </c>
      <c r="J65" s="168">
        <f>'Data eurostat_2009'!J238</f>
        <v>11979</v>
      </c>
      <c r="K65" s="168">
        <f>'Data eurostat_2009'!K238</f>
        <v>15046</v>
      </c>
      <c r="L65" s="168">
        <f>'Data eurostat_2009'!L238</f>
        <v>14595</v>
      </c>
      <c r="M65" s="168">
        <f>'Data eurostat_2009'!M238</f>
        <v>13606</v>
      </c>
      <c r="N65" s="168">
        <f>'Data eurostat_2009'!N238</f>
        <v>15212</v>
      </c>
      <c r="O65" s="168">
        <f>'Data eurostat_2009'!O238</f>
        <v>14527</v>
      </c>
      <c r="P65" s="168">
        <f>'Data eurostat_2009'!P238</f>
        <v>14858</v>
      </c>
      <c r="Q65" s="168">
        <f>'Data eurostat_2009'!Q238</f>
        <v>15226</v>
      </c>
      <c r="R65" s="168">
        <f>'Data eurostat_2009'!R238</f>
        <v>14958</v>
      </c>
      <c r="S65" s="168">
        <f>'Data eurostat_2009'!S238</f>
        <v>12398</v>
      </c>
    </row>
    <row r="66" spans="1:19" s="21" customFormat="1" ht="12.75">
      <c r="A66" s="167" t="s">
        <v>30</v>
      </c>
      <c r="B66" s="168">
        <f>'Data eurostat_2009'!B239</f>
        <v>1412</v>
      </c>
      <c r="C66" s="168">
        <f>'Data eurostat_2009'!C239</f>
        <v>1250</v>
      </c>
      <c r="D66" s="168">
        <f>'Data eurostat_2009'!D239</f>
        <v>1190</v>
      </c>
      <c r="E66" s="168">
        <f>'Data eurostat_2009'!E239</f>
        <v>1191</v>
      </c>
      <c r="F66" s="168">
        <f>'Data eurostat_2009'!F239</f>
        <v>1403</v>
      </c>
      <c r="G66" s="168">
        <f>'Data eurostat_2009'!G239</f>
        <v>1181</v>
      </c>
      <c r="H66" s="168">
        <f>'Data eurostat_2009'!H239</f>
        <v>0</v>
      </c>
      <c r="I66" s="168">
        <f>'Data eurostat_2009'!I239</f>
        <v>0</v>
      </c>
      <c r="J66" s="168">
        <f>'Data eurostat_2009'!J239</f>
        <v>0</v>
      </c>
      <c r="K66" s="168">
        <f>'Data eurostat_2009'!K239</f>
        <v>0</v>
      </c>
      <c r="L66" s="168">
        <f>'Data eurostat_2009'!L239</f>
        <v>383</v>
      </c>
      <c r="M66" s="168">
        <f>'Data eurostat_2009'!M239</f>
        <v>926</v>
      </c>
      <c r="N66" s="168">
        <f>'Data eurostat_2009'!N239</f>
        <v>400</v>
      </c>
      <c r="O66" s="168">
        <f>'Data eurostat_2009'!O239</f>
        <v>0</v>
      </c>
      <c r="P66" s="168">
        <f>'Data eurostat_2009'!P239</f>
        <v>734</v>
      </c>
      <c r="Q66" s="168">
        <f>'Data eurostat_2009'!Q239</f>
        <v>454</v>
      </c>
      <c r="R66" s="168">
        <f>'Data eurostat_2009'!R239</f>
        <v>589</v>
      </c>
      <c r="S66" s="168">
        <f>'Data eurostat_2009'!S239</f>
        <v>1888</v>
      </c>
    </row>
    <row r="67" spans="1:19" s="21" customFormat="1" ht="12.75">
      <c r="A67" s="167" t="s">
        <v>31</v>
      </c>
      <c r="B67" s="168">
        <f>'Data eurostat_2009'!B240</f>
        <v>478</v>
      </c>
      <c r="C67" s="168">
        <f>'Data eurostat_2009'!C240</f>
        <v>434</v>
      </c>
      <c r="D67" s="168">
        <f>'Data eurostat_2009'!D240</f>
        <v>471</v>
      </c>
      <c r="E67" s="168">
        <f>'Data eurostat_2009'!E240</f>
        <v>459</v>
      </c>
      <c r="F67" s="168">
        <f>'Data eurostat_2009'!F240</f>
        <v>485</v>
      </c>
      <c r="G67" s="168">
        <f>'Data eurostat_2009'!G240</f>
        <v>460</v>
      </c>
      <c r="H67" s="168">
        <f>'Data eurostat_2009'!H240</f>
        <v>421</v>
      </c>
      <c r="I67" s="168">
        <f>'Data eurostat_2009'!I240</f>
        <v>980</v>
      </c>
      <c r="J67" s="168">
        <f>'Data eurostat_2009'!J240</f>
        <v>1199</v>
      </c>
      <c r="K67" s="168">
        <f>'Data eurostat_2009'!K240</f>
        <v>1019</v>
      </c>
      <c r="L67" s="168">
        <f>'Data eurostat_2009'!L240</f>
        <v>307</v>
      </c>
      <c r="M67" s="168">
        <f>'Data eurostat_2009'!M240</f>
        <v>352</v>
      </c>
      <c r="N67" s="168">
        <f>'Data eurostat_2009'!N240</f>
        <v>494</v>
      </c>
      <c r="O67" s="168">
        <f>'Data eurostat_2009'!O240</f>
        <v>508</v>
      </c>
      <c r="P67" s="168">
        <f>'Data eurostat_2009'!P240</f>
        <v>525</v>
      </c>
      <c r="Q67" s="168">
        <f>'Data eurostat_2009'!Q240</f>
        <v>519</v>
      </c>
      <c r="R67" s="168">
        <f>'Data eurostat_2009'!R240</f>
        <v>504</v>
      </c>
      <c r="S67" s="168">
        <f>'Data eurostat_2009'!S240</f>
        <v>543</v>
      </c>
    </row>
    <row r="68" spans="1:19" s="21" customFormat="1" ht="12.75">
      <c r="A68" s="167" t="s">
        <v>32</v>
      </c>
      <c r="B68" s="168">
        <f>'Data eurostat_2009'!B241</f>
        <v>4472</v>
      </c>
      <c r="C68" s="168">
        <f>'Data eurostat_2009'!C241</f>
        <v>3568</v>
      </c>
      <c r="D68" s="168">
        <f>'Data eurostat_2009'!D241</f>
        <v>3458</v>
      </c>
      <c r="E68" s="168">
        <f>'Data eurostat_2009'!E241</f>
        <v>3463</v>
      </c>
      <c r="F68" s="168">
        <f>'Data eurostat_2009'!F241</f>
        <v>2484</v>
      </c>
      <c r="G68" s="168">
        <f>'Data eurostat_2009'!G241</f>
        <v>3054</v>
      </c>
      <c r="H68" s="168">
        <f>'Data eurostat_2009'!H241</f>
        <v>3035</v>
      </c>
      <c r="I68" s="168">
        <f>'Data eurostat_2009'!I241</f>
        <v>2976</v>
      </c>
      <c r="J68" s="168">
        <f>'Data eurostat_2009'!J241</f>
        <v>3013</v>
      </c>
      <c r="K68" s="168">
        <f>'Data eurostat_2009'!K241</f>
        <v>3657</v>
      </c>
      <c r="L68" s="168">
        <f>'Data eurostat_2009'!L241</f>
        <v>3369</v>
      </c>
      <c r="M68" s="168">
        <f>'Data eurostat_2009'!M241</f>
        <v>3184</v>
      </c>
      <c r="N68" s="168">
        <f>'Data eurostat_2009'!N241</f>
        <v>3141</v>
      </c>
      <c r="O68" s="168">
        <f>'Data eurostat_2009'!O241</f>
        <v>3553</v>
      </c>
      <c r="P68" s="168">
        <f>'Data eurostat_2009'!P241</f>
        <v>3342</v>
      </c>
      <c r="Q68" s="168">
        <f>'Data eurostat_2009'!Q241</f>
        <v>3520</v>
      </c>
      <c r="R68" s="168">
        <f>'Data eurostat_2009'!R241</f>
        <v>3365</v>
      </c>
      <c r="S68" s="168">
        <f>'Data eurostat_2009'!S241</f>
        <v>2894</v>
      </c>
    </row>
    <row r="69" spans="1:19" s="21" customFormat="1" ht="12.75">
      <c r="A69" s="167" t="s">
        <v>33</v>
      </c>
      <c r="B69" s="168">
        <f>'Data eurostat_2009'!B242</f>
        <v>9762</v>
      </c>
      <c r="C69" s="168">
        <f>'Data eurostat_2009'!C242</f>
        <v>9790</v>
      </c>
      <c r="D69" s="168">
        <f>'Data eurostat_2009'!D242</f>
        <v>7642</v>
      </c>
      <c r="E69" s="168">
        <f>'Data eurostat_2009'!E242</f>
        <v>9843</v>
      </c>
      <c r="F69" s="168">
        <f>'Data eurostat_2009'!F242</f>
        <v>13949</v>
      </c>
      <c r="G69" s="168">
        <f>'Data eurostat_2009'!G242</f>
        <v>11074</v>
      </c>
      <c r="H69" s="168">
        <f>'Data eurostat_2009'!H242</f>
        <v>14982</v>
      </c>
      <c r="I69" s="168">
        <f>'Data eurostat_2009'!I242</f>
        <v>13111</v>
      </c>
      <c r="J69" s="168">
        <f>'Data eurostat_2009'!J242</f>
        <v>8272</v>
      </c>
      <c r="K69" s="168">
        <f>'Data eurostat_2009'!K242</f>
        <v>8522</v>
      </c>
      <c r="L69" s="168">
        <f>'Data eurostat_2009'!L242</f>
        <v>8535</v>
      </c>
      <c r="M69" s="168">
        <f>'Data eurostat_2009'!M242</f>
        <v>10659</v>
      </c>
      <c r="N69" s="168">
        <f>'Data eurostat_2009'!N242</f>
        <v>12611</v>
      </c>
      <c r="O69" s="168">
        <f>'Data eurostat_2009'!O242</f>
        <v>18880</v>
      </c>
      <c r="P69" s="168">
        <f>'Data eurostat_2009'!P242</f>
        <v>16503</v>
      </c>
      <c r="Q69" s="168">
        <f>'Data eurostat_2009'!Q242</f>
        <v>6492</v>
      </c>
      <c r="R69" s="168">
        <f>'Data eurostat_2009'!R242</f>
        <v>16320</v>
      </c>
      <c r="S69" s="168">
        <f>'Data eurostat_2009'!S242</f>
        <v>13969</v>
      </c>
    </row>
    <row r="70" spans="1:19" s="21" customFormat="1" ht="12.75">
      <c r="A70" s="167" t="s">
        <v>34</v>
      </c>
      <c r="B70" s="168">
        <f>'Data eurostat_2009'!B243</f>
        <v>1740</v>
      </c>
      <c r="C70" s="168">
        <f>'Data eurostat_2009'!C243</f>
        <v>2450</v>
      </c>
      <c r="D70" s="168">
        <f>'Data eurostat_2009'!D243</f>
        <v>2680</v>
      </c>
      <c r="E70" s="168">
        <f>'Data eurostat_2009'!E243</f>
        <v>2266</v>
      </c>
      <c r="F70" s="168">
        <f>'Data eurostat_2009'!F243</f>
        <v>2696</v>
      </c>
      <c r="G70" s="168">
        <f>'Data eurostat_2009'!G243</f>
        <v>2445</v>
      </c>
      <c r="H70" s="168">
        <f>'Data eurostat_2009'!H243</f>
        <v>3860</v>
      </c>
      <c r="I70" s="168">
        <f>'Data eurostat_2009'!I243</f>
        <v>2106</v>
      </c>
      <c r="J70" s="168">
        <f>'Data eurostat_2009'!J243</f>
        <v>2102</v>
      </c>
      <c r="K70" s="168">
        <f>'Data eurostat_2009'!K243</f>
        <v>2242</v>
      </c>
      <c r="L70" s="168">
        <f>'Data eurostat_2009'!L243</f>
        <v>1636</v>
      </c>
      <c r="M70" s="168">
        <f>'Data eurostat_2009'!M243</f>
        <v>1879</v>
      </c>
      <c r="N70" s="168">
        <f>'Data eurostat_2009'!N243</f>
        <v>2357</v>
      </c>
      <c r="O70" s="168">
        <f>'Data eurostat_2009'!O243</f>
        <v>2846</v>
      </c>
      <c r="P70" s="168">
        <f>'Data eurostat_2009'!P243</f>
        <v>1010</v>
      </c>
      <c r="Q70" s="168">
        <f>'Data eurostat_2009'!Q243</f>
        <v>648</v>
      </c>
      <c r="R70" s="168">
        <f>'Data eurostat_2009'!R243</f>
        <v>879</v>
      </c>
      <c r="S70" s="168">
        <f>'Data eurostat_2009'!S243</f>
        <v>653</v>
      </c>
    </row>
    <row r="71" spans="1:19" s="21" customFormat="1" ht="12.75">
      <c r="A71" s="167" t="s">
        <v>35</v>
      </c>
      <c r="B71" s="168">
        <f>'Data eurostat_2009'!B244</f>
        <v>204919</v>
      </c>
      <c r="C71" s="168">
        <f>'Data eurostat_2009'!C244</f>
        <v>207916</v>
      </c>
      <c r="D71" s="168">
        <f>'Data eurostat_2009'!D244</f>
        <v>194828</v>
      </c>
      <c r="E71" s="168">
        <f>'Data eurostat_2009'!E244</f>
        <v>167084</v>
      </c>
      <c r="F71" s="168">
        <f>'Data eurostat_2009'!F244</f>
        <v>162417</v>
      </c>
      <c r="G71" s="168">
        <f>'Data eurostat_2009'!G244</f>
        <v>157240</v>
      </c>
      <c r="H71" s="168">
        <f>'Data eurostat_2009'!H244</f>
        <v>145830</v>
      </c>
      <c r="I71" s="168">
        <f>'Data eurostat_2009'!I244</f>
        <v>119793</v>
      </c>
      <c r="J71" s="168">
        <f>'Data eurostat_2009'!J244</f>
        <v>122862</v>
      </c>
      <c r="K71" s="168">
        <f>'Data eurostat_2009'!K244</f>
        <v>106112</v>
      </c>
      <c r="L71" s="168">
        <f>'Data eurostat_2009'!L244</f>
        <v>119950</v>
      </c>
      <c r="M71" s="168">
        <f>'Data eurostat_2009'!M244</f>
        <v>131461</v>
      </c>
      <c r="N71" s="168">
        <f>'Data eurostat_2009'!N244</f>
        <v>124279</v>
      </c>
      <c r="O71" s="168">
        <f>'Data eurostat_2009'!O244</f>
        <v>138305</v>
      </c>
      <c r="P71" s="168">
        <f>'Data eurostat_2009'!P244</f>
        <v>131788</v>
      </c>
      <c r="Q71" s="168">
        <f>'Data eurostat_2009'!Q244</f>
        <v>134637</v>
      </c>
      <c r="R71" s="168">
        <f>'Data eurostat_2009'!R244</f>
        <v>149347</v>
      </c>
      <c r="S71" s="168">
        <f>'Data eurostat_2009'!S244</f>
        <v>136686</v>
      </c>
    </row>
    <row r="72" spans="1:19" s="21" customFormat="1" ht="12.75">
      <c r="A72" s="167" t="s">
        <v>36</v>
      </c>
      <c r="B72" s="168">
        <f>'Data eurostat_2009'!B245</f>
        <v>621</v>
      </c>
      <c r="C72" s="168">
        <f>'Data eurostat_2009'!C245</f>
        <v>998</v>
      </c>
      <c r="D72" s="168">
        <f>'Data eurostat_2009'!D245</f>
        <v>1750</v>
      </c>
      <c r="E72" s="168">
        <f>'Data eurostat_2009'!E245</f>
        <v>1738</v>
      </c>
      <c r="F72" s="168">
        <f>'Data eurostat_2009'!F245</f>
        <v>1926</v>
      </c>
      <c r="G72" s="168">
        <f>'Data eurostat_2009'!G245</f>
        <v>1596</v>
      </c>
      <c r="H72" s="168">
        <f>'Data eurostat_2009'!H245</f>
        <v>1877</v>
      </c>
      <c r="I72" s="168">
        <f>'Data eurostat_2009'!I245</f>
        <v>2323</v>
      </c>
      <c r="J72" s="168">
        <f>'Data eurostat_2009'!J245</f>
        <v>2318</v>
      </c>
      <c r="K72" s="168">
        <f>'Data eurostat_2009'!K245</f>
        <v>2312</v>
      </c>
      <c r="L72" s="168">
        <f>'Data eurostat_2009'!L245</f>
        <v>2964</v>
      </c>
      <c r="M72" s="168">
        <f>'Data eurostat_2009'!M245</f>
        <v>3367</v>
      </c>
      <c r="N72" s="168">
        <f>'Data eurostat_2009'!N245</f>
        <v>3370</v>
      </c>
      <c r="O72" s="168">
        <f>'Data eurostat_2009'!O245</f>
        <v>7830</v>
      </c>
      <c r="P72" s="168">
        <f>'Data eurostat_2009'!P245</f>
        <v>11116</v>
      </c>
      <c r="Q72" s="168">
        <f>'Data eurostat_2009'!Q245</f>
        <v>12253</v>
      </c>
      <c r="R72" s="168">
        <f>'Data eurostat_2009'!R245</f>
        <v>13175</v>
      </c>
      <c r="S72" s="168">
        <f>'Data eurostat_2009'!S245</f>
        <v>14039</v>
      </c>
    </row>
    <row r="73" spans="1:19" s="21" customFormat="1" ht="12.75">
      <c r="A73" s="167" t="s">
        <v>37</v>
      </c>
      <c r="B73" s="168">
        <f>'Data eurostat_2009'!B246</f>
        <v>0</v>
      </c>
      <c r="C73" s="168">
        <f>'Data eurostat_2009'!C246</f>
        <v>0</v>
      </c>
      <c r="D73" s="168">
        <f>'Data eurostat_2009'!D246</f>
        <v>0</v>
      </c>
      <c r="E73" s="168">
        <f>'Data eurostat_2009'!E246</f>
        <v>0</v>
      </c>
      <c r="F73" s="168">
        <f>'Data eurostat_2009'!F246</f>
        <v>0</v>
      </c>
      <c r="G73" s="168">
        <f>'Data eurostat_2009'!G246</f>
        <v>0</v>
      </c>
      <c r="H73" s="168">
        <f>'Data eurostat_2009'!H246</f>
        <v>0</v>
      </c>
      <c r="I73" s="168">
        <f>'Data eurostat_2009'!I246</f>
        <v>0</v>
      </c>
      <c r="J73" s="168">
        <f>'Data eurostat_2009'!J246</f>
        <v>0</v>
      </c>
      <c r="K73" s="168">
        <f>'Data eurostat_2009'!K246</f>
        <v>0</v>
      </c>
      <c r="L73" s="168">
        <f>'Data eurostat_2009'!L246</f>
        <v>0</v>
      </c>
      <c r="M73" s="168">
        <f>'Data eurostat_2009'!M246</f>
        <v>0</v>
      </c>
      <c r="N73" s="168">
        <f>'Data eurostat_2009'!N246</f>
        <v>0</v>
      </c>
      <c r="O73" s="168">
        <f>'Data eurostat_2009'!O246</f>
        <v>0</v>
      </c>
      <c r="P73" s="168">
        <f>'Data eurostat_2009'!P246</f>
        <v>0</v>
      </c>
      <c r="Q73" s="168">
        <f>'Data eurostat_2009'!Q246</f>
        <v>0</v>
      </c>
      <c r="R73" s="168">
        <f>'Data eurostat_2009'!R246</f>
        <v>0</v>
      </c>
      <c r="S73" s="168">
        <f>'Data eurostat_2009'!S246</f>
        <v>0</v>
      </c>
    </row>
    <row r="74" spans="1:19" s="21" customFormat="1" ht="12.75">
      <c r="A74" s="167" t="s">
        <v>38</v>
      </c>
      <c r="B74" s="168">
        <f>'Data eurostat_2009'!B247</f>
        <v>0</v>
      </c>
      <c r="C74" s="168">
        <f>'Data eurostat_2009'!C247</f>
        <v>0</v>
      </c>
      <c r="D74" s="168">
        <f>'Data eurostat_2009'!D247</f>
        <v>0</v>
      </c>
      <c r="E74" s="168">
        <f>'Data eurostat_2009'!E247</f>
        <v>0</v>
      </c>
      <c r="F74" s="168">
        <f>'Data eurostat_2009'!F247</f>
        <v>0</v>
      </c>
      <c r="G74" s="168">
        <f>'Data eurostat_2009'!G247</f>
        <v>58</v>
      </c>
      <c r="H74" s="168">
        <f>'Data eurostat_2009'!H247</f>
        <v>49</v>
      </c>
      <c r="I74" s="168">
        <f>'Data eurostat_2009'!I247</f>
        <v>43</v>
      </c>
      <c r="J74" s="168">
        <f>'Data eurostat_2009'!J247</f>
        <v>42</v>
      </c>
      <c r="K74" s="168">
        <f>'Data eurostat_2009'!K247</f>
        <v>41</v>
      </c>
      <c r="L74" s="168">
        <f>'Data eurostat_2009'!L247</f>
        <v>40</v>
      </c>
      <c r="M74" s="168">
        <f>'Data eurostat_2009'!M247</f>
        <v>41</v>
      </c>
      <c r="N74" s="168">
        <f>'Data eurostat_2009'!N247</f>
        <v>41</v>
      </c>
      <c r="O74" s="168">
        <f>'Data eurostat_2009'!O247</f>
        <v>42</v>
      </c>
      <c r="P74" s="168">
        <f>'Data eurostat_2009'!P247</f>
        <v>43</v>
      </c>
      <c r="Q74" s="168">
        <f>'Data eurostat_2009'!Q247</f>
        <v>42</v>
      </c>
      <c r="R74" s="168">
        <f>'Data eurostat_2009'!R247</f>
        <v>43</v>
      </c>
      <c r="S74" s="168">
        <f>'Data eurostat_2009'!S247</f>
        <v>50</v>
      </c>
    </row>
    <row r="75" spans="1:19" s="21" customFormat="1" ht="12.75">
      <c r="A75" s="167" t="s">
        <v>39</v>
      </c>
      <c r="B75" s="168">
        <f>'Data eurostat_2009'!B248</f>
        <v>40</v>
      </c>
      <c r="C75" s="168">
        <f>'Data eurostat_2009'!C248</f>
        <v>9</v>
      </c>
      <c r="D75" s="168">
        <f>'Data eurostat_2009'!D248</f>
        <v>9</v>
      </c>
      <c r="E75" s="168">
        <f>'Data eurostat_2009'!E248</f>
        <v>1</v>
      </c>
      <c r="F75" s="168">
        <f>'Data eurostat_2009'!F248</f>
        <v>1</v>
      </c>
      <c r="G75" s="168">
        <f>'Data eurostat_2009'!G248</f>
        <v>1</v>
      </c>
      <c r="H75" s="168">
        <f>'Data eurostat_2009'!H248</f>
        <v>0</v>
      </c>
      <c r="I75" s="168">
        <f>'Data eurostat_2009'!I248</f>
        <v>0</v>
      </c>
      <c r="J75" s="168">
        <f>'Data eurostat_2009'!J248</f>
        <v>0</v>
      </c>
      <c r="K75" s="168">
        <f>'Data eurostat_2009'!K248</f>
        <v>0</v>
      </c>
      <c r="L75" s="168">
        <f>'Data eurostat_2009'!L248</f>
        <v>0</v>
      </c>
      <c r="M75" s="168">
        <f>'Data eurostat_2009'!M248</f>
        <v>0</v>
      </c>
      <c r="N75" s="168">
        <f>'Data eurostat_2009'!N248</f>
        <v>0</v>
      </c>
      <c r="O75" s="168">
        <f>'Data eurostat_2009'!O248</f>
        <v>0</v>
      </c>
      <c r="P75" s="168">
        <f>'Data eurostat_2009'!P248</f>
        <v>0</v>
      </c>
      <c r="Q75" s="168">
        <f>'Data eurostat_2009'!Q248</f>
        <v>0</v>
      </c>
      <c r="R75" s="168">
        <f>'Data eurostat_2009'!R248</f>
        <v>0</v>
      </c>
      <c r="S75" s="168">
        <f>'Data eurostat_2009'!S248</f>
        <v>0</v>
      </c>
    </row>
    <row r="76" spans="1:18" s="21" customFormat="1" ht="11.25">
      <c r="A76" s="22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23"/>
    </row>
    <row r="77" spans="2:17" s="21" customFormat="1" ht="11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8" s="21" customFormat="1" ht="11.25">
      <c r="A78" s="22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23"/>
    </row>
    <row r="79" spans="1:17" s="21" customFormat="1" ht="11.25">
      <c r="A79" s="2"/>
      <c r="B79" s="31" t="s">
        <v>1</v>
      </c>
      <c r="C79" s="6" t="s">
        <v>41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  <row r="80" spans="1:17" s="21" customFormat="1" ht="11.25">
      <c r="A80" s="2"/>
      <c r="B80" s="31" t="s">
        <v>2</v>
      </c>
      <c r="C80" s="6" t="s">
        <v>3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s="21" customFormat="1" ht="11.25">
      <c r="A81" s="2"/>
      <c r="B81" s="31" t="s">
        <v>4</v>
      </c>
      <c r="C81" s="6" t="s">
        <v>5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</row>
    <row r="82" spans="1:18" s="21" customFormat="1" ht="11.25">
      <c r="A82" s="2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23"/>
    </row>
    <row r="83" spans="1:19" s="21" customFormat="1" ht="12.75">
      <c r="A83" s="165" t="s">
        <v>6</v>
      </c>
      <c r="B83" s="164">
        <v>1990</v>
      </c>
      <c r="C83" s="164">
        <v>1991</v>
      </c>
      <c r="D83" s="164">
        <v>1992</v>
      </c>
      <c r="E83" s="164">
        <v>1993</v>
      </c>
      <c r="F83" s="164">
        <v>1994</v>
      </c>
      <c r="G83" s="164">
        <v>1995</v>
      </c>
      <c r="H83" s="164">
        <v>1996</v>
      </c>
      <c r="I83" s="164">
        <v>1997</v>
      </c>
      <c r="J83" s="164">
        <v>1998</v>
      </c>
      <c r="K83" s="164">
        <v>1999</v>
      </c>
      <c r="L83" s="164">
        <v>2000</v>
      </c>
      <c r="M83" s="164">
        <v>2001</v>
      </c>
      <c r="N83" s="164">
        <v>2002</v>
      </c>
      <c r="O83" s="164">
        <v>2003</v>
      </c>
      <c r="P83" s="164">
        <v>2004</v>
      </c>
      <c r="Q83" s="164">
        <v>2005</v>
      </c>
      <c r="R83" s="164">
        <v>2006</v>
      </c>
      <c r="S83" s="164">
        <v>2007</v>
      </c>
    </row>
    <row r="84" spans="1:19" s="21" customFormat="1" ht="12.75">
      <c r="A84" s="166" t="s">
        <v>7</v>
      </c>
      <c r="B84" s="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8"/>
    </row>
    <row r="85" spans="1:19" s="21" customFormat="1" ht="12.75">
      <c r="A85" s="167" t="s">
        <v>8</v>
      </c>
      <c r="B85" s="168">
        <f>'Data eurostat_2009'!B258</f>
        <v>275754</v>
      </c>
      <c r="C85" s="168">
        <f>'Data eurostat_2009'!C258</f>
        <v>356291</v>
      </c>
      <c r="D85" s="168">
        <f>'Data eurostat_2009'!D258</f>
        <v>350134</v>
      </c>
      <c r="E85" s="168">
        <f>'Data eurostat_2009'!E258</f>
        <v>342389</v>
      </c>
      <c r="F85" s="168">
        <f>'Data eurostat_2009'!F258</f>
        <v>347570</v>
      </c>
      <c r="G85" s="168">
        <f>'Data eurostat_2009'!G258</f>
        <v>340198</v>
      </c>
      <c r="H85" s="168">
        <f>'Data eurostat_2009'!H258</f>
        <v>345506</v>
      </c>
      <c r="I85" s="168">
        <f>'Data eurostat_2009'!I258</f>
        <v>341786</v>
      </c>
      <c r="J85" s="168">
        <f>'Data eurostat_2009'!J258</f>
        <v>342444</v>
      </c>
      <c r="K85" s="168">
        <f>'Data eurostat_2009'!K258</f>
        <v>330323</v>
      </c>
      <c r="L85" s="168">
        <f>'Data eurostat_2009'!L258</f>
        <v>353381</v>
      </c>
      <c r="M85" s="168">
        <f>'Data eurostat_2009'!M258</f>
        <v>365764</v>
      </c>
      <c r="N85" s="168">
        <f>'Data eurostat_2009'!N258</f>
        <v>356210</v>
      </c>
      <c r="O85" s="168">
        <f>'Data eurostat_2009'!O258</f>
        <v>380533</v>
      </c>
      <c r="P85" s="168">
        <f>'Data eurostat_2009'!P258</f>
        <v>368657</v>
      </c>
      <c r="Q85" s="168">
        <f>'Data eurostat_2009'!Q258</f>
        <v>379719</v>
      </c>
      <c r="R85" s="168">
        <f>'Data eurostat_2009'!R258</f>
        <v>374045</v>
      </c>
      <c r="S85" s="168">
        <f>'Data eurostat_2009'!S258</f>
        <v>382202</v>
      </c>
    </row>
    <row r="86" spans="1:19" s="21" customFormat="1" ht="12.75">
      <c r="A86" s="167" t="s">
        <v>9</v>
      </c>
      <c r="B86" s="168">
        <f>'Data eurostat_2009'!B259</f>
        <v>0</v>
      </c>
      <c r="C86" s="168">
        <f>'Data eurostat_2009'!C259</f>
        <v>0</v>
      </c>
      <c r="D86" s="168">
        <f>'Data eurostat_2009'!D259</f>
        <v>0</v>
      </c>
      <c r="E86" s="168">
        <f>'Data eurostat_2009'!E259</f>
        <v>0</v>
      </c>
      <c r="F86" s="168">
        <f>'Data eurostat_2009'!F259</f>
        <v>0</v>
      </c>
      <c r="G86" s="168">
        <f>'Data eurostat_2009'!G259</f>
        <v>0</v>
      </c>
      <c r="H86" s="168">
        <f>'Data eurostat_2009'!H259</f>
        <v>0</v>
      </c>
      <c r="I86" s="168">
        <f>'Data eurostat_2009'!I259</f>
        <v>0</v>
      </c>
      <c r="J86" s="168">
        <f>'Data eurostat_2009'!J259</f>
        <v>0</v>
      </c>
      <c r="K86" s="168">
        <f>'Data eurostat_2009'!K259</f>
        <v>0</v>
      </c>
      <c r="L86" s="168">
        <f>'Data eurostat_2009'!L259</f>
        <v>0</v>
      </c>
      <c r="M86" s="168">
        <f>'Data eurostat_2009'!M259</f>
        <v>0</v>
      </c>
      <c r="N86" s="168">
        <f>'Data eurostat_2009'!N259</f>
        <v>0</v>
      </c>
      <c r="O86" s="168">
        <f>'Data eurostat_2009'!O259</f>
        <v>0</v>
      </c>
      <c r="P86" s="168">
        <f>'Data eurostat_2009'!P259</f>
        <v>0</v>
      </c>
      <c r="Q86" s="168">
        <f>'Data eurostat_2009'!Q259</f>
        <v>0</v>
      </c>
      <c r="R86" s="168">
        <f>'Data eurostat_2009'!R259</f>
        <v>0</v>
      </c>
      <c r="S86" s="168">
        <f>'Data eurostat_2009'!S259</f>
        <v>0</v>
      </c>
    </row>
    <row r="87" spans="1:19" s="21" customFormat="1" ht="12.75">
      <c r="A87" s="167" t="s">
        <v>10</v>
      </c>
      <c r="B87" s="168">
        <f>'Data eurostat_2009'!B260</f>
        <v>0</v>
      </c>
      <c r="C87" s="168">
        <f>'Data eurostat_2009'!C260</f>
        <v>10940</v>
      </c>
      <c r="D87" s="168">
        <f>'Data eurostat_2009'!D260</f>
        <v>13352</v>
      </c>
      <c r="E87" s="168">
        <f>'Data eurostat_2009'!E260</f>
        <v>12695</v>
      </c>
      <c r="F87" s="168">
        <f>'Data eurostat_2009'!F260</f>
        <v>14129</v>
      </c>
      <c r="G87" s="168">
        <f>'Data eurostat_2009'!G260</f>
        <v>15101</v>
      </c>
      <c r="H87" s="168">
        <f>'Data eurostat_2009'!H260</f>
        <v>14866</v>
      </c>
      <c r="I87" s="168">
        <f>'Data eurostat_2009'!I260</f>
        <v>15193</v>
      </c>
      <c r="J87" s="168">
        <f>'Data eurostat_2009'!J260</f>
        <v>14636</v>
      </c>
      <c r="K87" s="168">
        <f>'Data eurostat_2009'!K260</f>
        <v>13205</v>
      </c>
      <c r="L87" s="168">
        <f>'Data eurostat_2009'!L260</f>
        <v>13969</v>
      </c>
      <c r="M87" s="168">
        <f>'Data eurostat_2009'!M260</f>
        <v>15051</v>
      </c>
      <c r="N87" s="168">
        <f>'Data eurostat_2009'!N260</f>
        <v>13319</v>
      </c>
      <c r="O87" s="168">
        <f>'Data eurostat_2009'!O260</f>
        <v>14712</v>
      </c>
      <c r="P87" s="168">
        <f>'Data eurostat_2009'!P260</f>
        <v>14952</v>
      </c>
      <c r="Q87" s="168">
        <f>'Data eurostat_2009'!Q260</f>
        <v>14116</v>
      </c>
      <c r="R87" s="168">
        <f>'Data eurostat_2009'!R260</f>
        <v>14287</v>
      </c>
      <c r="S87" s="168">
        <f>'Data eurostat_2009'!S260</f>
        <v>16428</v>
      </c>
    </row>
    <row r="88" spans="1:19" s="21" customFormat="1" ht="12.75">
      <c r="A88" s="167" t="s">
        <v>11</v>
      </c>
      <c r="B88" s="168">
        <f>'Data eurostat_2009'!B261</f>
        <v>41286</v>
      </c>
      <c r="C88" s="168">
        <f>'Data eurostat_2009'!C261</f>
        <v>40016</v>
      </c>
      <c r="D88" s="168">
        <f>'Data eurostat_2009'!D261</f>
        <v>38528</v>
      </c>
      <c r="E88" s="168">
        <f>'Data eurostat_2009'!E261</f>
        <v>37845</v>
      </c>
      <c r="F88" s="168">
        <f>'Data eurostat_2009'!F261</f>
        <v>37114</v>
      </c>
      <c r="G88" s="168">
        <f>'Data eurostat_2009'!G261</f>
        <v>37368</v>
      </c>
      <c r="H88" s="168">
        <f>'Data eurostat_2009'!H261</f>
        <v>37990</v>
      </c>
      <c r="I88" s="168">
        <f>'Data eurostat_2009'!I261</f>
        <v>41342</v>
      </c>
      <c r="J88" s="168">
        <f>'Data eurostat_2009'!J261</f>
        <v>40793</v>
      </c>
      <c r="K88" s="168">
        <f>'Data eurostat_2009'!K261</f>
        <v>39742</v>
      </c>
      <c r="L88" s="168">
        <f>'Data eurostat_2009'!L261</f>
        <v>47046</v>
      </c>
      <c r="M88" s="168">
        <f>'Data eurostat_2009'!M261</f>
        <v>46736</v>
      </c>
      <c r="N88" s="168">
        <f>'Data eurostat_2009'!N261</f>
        <v>44288</v>
      </c>
      <c r="O88" s="168">
        <f>'Data eurostat_2009'!O261</f>
        <v>45136</v>
      </c>
      <c r="P88" s="168">
        <f>'Data eurostat_2009'!P261</f>
        <v>44355</v>
      </c>
      <c r="Q88" s="168">
        <f>'Data eurostat_2009'!Q261</f>
        <v>43960</v>
      </c>
      <c r="R88" s="168">
        <f>'Data eurostat_2009'!R261</f>
        <v>43619</v>
      </c>
      <c r="S88" s="168">
        <f>'Data eurostat_2009'!S261</f>
        <v>46560</v>
      </c>
    </row>
    <row r="89" spans="1:19" s="21" customFormat="1" ht="12.75">
      <c r="A89" s="167" t="s">
        <v>12</v>
      </c>
      <c r="B89" s="168">
        <f>'Data eurostat_2009'!B262</f>
        <v>0</v>
      </c>
      <c r="C89" s="168">
        <f>'Data eurostat_2009'!C262</f>
        <v>0</v>
      </c>
      <c r="D89" s="168">
        <f>'Data eurostat_2009'!D262</f>
        <v>0</v>
      </c>
      <c r="E89" s="168">
        <f>'Data eurostat_2009'!E262</f>
        <v>0</v>
      </c>
      <c r="F89" s="168">
        <f>'Data eurostat_2009'!F262</f>
        <v>0</v>
      </c>
      <c r="G89" s="168">
        <f>'Data eurostat_2009'!G262</f>
        <v>0</v>
      </c>
      <c r="H89" s="168">
        <f>'Data eurostat_2009'!H262</f>
        <v>0</v>
      </c>
      <c r="I89" s="168">
        <f>'Data eurostat_2009'!I262</f>
        <v>0</v>
      </c>
      <c r="J89" s="168">
        <f>'Data eurostat_2009'!J262</f>
        <v>0</v>
      </c>
      <c r="K89" s="168">
        <f>'Data eurostat_2009'!K262</f>
        <v>0</v>
      </c>
      <c r="L89" s="168">
        <f>'Data eurostat_2009'!L262</f>
        <v>0</v>
      </c>
      <c r="M89" s="168">
        <f>'Data eurostat_2009'!M262</f>
        <v>0</v>
      </c>
      <c r="N89" s="168">
        <f>'Data eurostat_2009'!N262</f>
        <v>0</v>
      </c>
      <c r="O89" s="168">
        <f>'Data eurostat_2009'!O262</f>
        <v>0</v>
      </c>
      <c r="P89" s="168">
        <f>'Data eurostat_2009'!P262</f>
        <v>0</v>
      </c>
      <c r="Q89" s="168">
        <f>'Data eurostat_2009'!Q262</f>
        <v>0</v>
      </c>
      <c r="R89" s="168">
        <f>'Data eurostat_2009'!R262</f>
        <v>0</v>
      </c>
      <c r="S89" s="168">
        <f>'Data eurostat_2009'!S262</f>
        <v>0</v>
      </c>
    </row>
    <row r="90" spans="1:19" s="21" customFormat="1" ht="12.75" customHeight="1">
      <c r="A90" s="167" t="s">
        <v>13</v>
      </c>
      <c r="B90" s="168">
        <f>'Data eurostat_2009'!B263</f>
        <v>81236</v>
      </c>
      <c r="C90" s="168">
        <f>'Data eurostat_2009'!C263</f>
        <v>158359</v>
      </c>
      <c r="D90" s="168">
        <f>'Data eurostat_2009'!D263</f>
        <v>154525</v>
      </c>
      <c r="E90" s="168">
        <f>'Data eurostat_2009'!E263</f>
        <v>147481</v>
      </c>
      <c r="F90" s="168">
        <f>'Data eurostat_2009'!F263</f>
        <v>146103</v>
      </c>
      <c r="G90" s="168">
        <f>'Data eurostat_2009'!G263</f>
        <v>142600</v>
      </c>
      <c r="H90" s="168">
        <f>'Data eurostat_2009'!H263</f>
        <v>144286</v>
      </c>
      <c r="I90" s="168">
        <f>'Data eurostat_2009'!I263</f>
        <v>141719</v>
      </c>
      <c r="J90" s="168">
        <f>'Data eurostat_2009'!J263</f>
        <v>139402</v>
      </c>
      <c r="K90" s="168">
        <f>'Data eurostat_2009'!K263</f>
        <v>135984</v>
      </c>
      <c r="L90" s="168">
        <f>'Data eurostat_2009'!L263</f>
        <v>148332</v>
      </c>
      <c r="M90" s="168">
        <f>'Data eurostat_2009'!M263</f>
        <v>154669</v>
      </c>
      <c r="N90" s="168">
        <f>'Data eurostat_2009'!N263</f>
        <v>150816</v>
      </c>
      <c r="O90" s="168">
        <f>'Data eurostat_2009'!O263</f>
        <v>164277</v>
      </c>
      <c r="P90" s="168">
        <f>'Data eurostat_2009'!P263</f>
        <v>157911</v>
      </c>
      <c r="Q90" s="168">
        <f>'Data eurostat_2009'!Q263</f>
        <v>169534</v>
      </c>
      <c r="R90" s="168">
        <f>'Data eurostat_2009'!R263</f>
        <v>165370</v>
      </c>
      <c r="S90" s="168">
        <f>'Data eurostat_2009'!S263</f>
        <v>167513</v>
      </c>
    </row>
    <row r="91" spans="1:19" s="21" customFormat="1" ht="12.75">
      <c r="A91" s="167" t="s">
        <v>14</v>
      </c>
      <c r="B91" s="168">
        <f>'Data eurostat_2009'!B264</f>
        <v>14920</v>
      </c>
      <c r="C91" s="168">
        <f>'Data eurostat_2009'!C264</f>
        <v>12584</v>
      </c>
      <c r="D91" s="168">
        <f>'Data eurostat_2009'!D264</f>
        <v>10650</v>
      </c>
      <c r="E91" s="168">
        <f>'Data eurostat_2009'!E264</f>
        <v>8171</v>
      </c>
      <c r="F91" s="168">
        <f>'Data eurostat_2009'!F264</f>
        <v>8675</v>
      </c>
      <c r="G91" s="168">
        <f>'Data eurostat_2009'!G264</f>
        <v>8381</v>
      </c>
      <c r="H91" s="168">
        <f>'Data eurostat_2009'!H264</f>
        <v>8798</v>
      </c>
      <c r="I91" s="168">
        <f>'Data eurostat_2009'!I264</f>
        <v>8788</v>
      </c>
      <c r="J91" s="168">
        <f>'Data eurostat_2009'!J264</f>
        <v>7958</v>
      </c>
      <c r="K91" s="168">
        <f>'Data eurostat_2009'!K264</f>
        <v>7646</v>
      </c>
      <c r="L91" s="168">
        <f>'Data eurostat_2009'!L264</f>
        <v>7678</v>
      </c>
      <c r="M91" s="168">
        <f>'Data eurostat_2009'!M264</f>
        <v>7656</v>
      </c>
      <c r="N91" s="168">
        <f>'Data eurostat_2009'!N264</f>
        <v>7748</v>
      </c>
      <c r="O91" s="168">
        <f>'Data eurostat_2009'!O264</f>
        <v>9371</v>
      </c>
      <c r="P91" s="168">
        <f>'Data eurostat_2009'!P264</f>
        <v>9524</v>
      </c>
      <c r="Q91" s="168">
        <f>'Data eurostat_2009'!Q264</f>
        <v>9302</v>
      </c>
      <c r="R91" s="168">
        <f>'Data eurostat_2009'!R264</f>
        <v>8789</v>
      </c>
      <c r="S91" s="168">
        <f>'Data eurostat_2009'!S264</f>
        <v>11418</v>
      </c>
    </row>
    <row r="92" spans="1:19" s="21" customFormat="1" ht="12.75">
      <c r="A92" s="167" t="s">
        <v>15</v>
      </c>
      <c r="B92" s="168">
        <f>'Data eurostat_2009'!B265</f>
        <v>2245</v>
      </c>
      <c r="C92" s="168">
        <f>'Data eurostat_2009'!C265</f>
        <v>2147</v>
      </c>
      <c r="D92" s="168">
        <f>'Data eurostat_2009'!D265</f>
        <v>2180</v>
      </c>
      <c r="E92" s="168">
        <f>'Data eurostat_2009'!E265</f>
        <v>1875</v>
      </c>
      <c r="F92" s="168">
        <f>'Data eurostat_2009'!F265</f>
        <v>1913</v>
      </c>
      <c r="G92" s="168">
        <f>'Data eurostat_2009'!G265</f>
        <v>2017</v>
      </c>
      <c r="H92" s="168">
        <f>'Data eurostat_2009'!H265</f>
        <v>2187</v>
      </c>
      <c r="I92" s="168">
        <f>'Data eurostat_2009'!I265</f>
        <v>2059</v>
      </c>
      <c r="J92" s="168">
        <f>'Data eurostat_2009'!J265</f>
        <v>1694</v>
      </c>
      <c r="K92" s="168">
        <f>'Data eurostat_2009'!K265</f>
        <v>1682</v>
      </c>
      <c r="L92" s="168">
        <f>'Data eurostat_2009'!L265</f>
        <v>1770</v>
      </c>
      <c r="M92" s="168">
        <f>'Data eurostat_2009'!M265</f>
        <v>2193</v>
      </c>
      <c r="N92" s="168">
        <f>'Data eurostat_2009'!N265</f>
        <v>2082</v>
      </c>
      <c r="O92" s="168">
        <f>'Data eurostat_2009'!O265</f>
        <v>2028</v>
      </c>
      <c r="P92" s="168">
        <f>'Data eurostat_2009'!P265</f>
        <v>1487</v>
      </c>
      <c r="Q92" s="168">
        <f>'Data eurostat_2009'!Q265</f>
        <v>2450</v>
      </c>
      <c r="R92" s="168">
        <f>'Data eurostat_2009'!R265</f>
        <v>2138</v>
      </c>
      <c r="S92" s="168">
        <f>'Data eurostat_2009'!S265</f>
        <v>2172</v>
      </c>
    </row>
    <row r="93" spans="1:19" s="21" customFormat="1" ht="12.75">
      <c r="A93" s="167" t="s">
        <v>16</v>
      </c>
      <c r="B93" s="168">
        <f>'Data eurostat_2009'!B266</f>
        <v>25170</v>
      </c>
      <c r="C93" s="168">
        <f>'Data eurostat_2009'!C266</f>
        <v>23569</v>
      </c>
      <c r="D93" s="168">
        <f>'Data eurostat_2009'!D266</f>
        <v>25274</v>
      </c>
      <c r="E93" s="168">
        <f>'Data eurostat_2009'!E266</f>
        <v>27581</v>
      </c>
      <c r="F93" s="168">
        <f>'Data eurostat_2009'!F266</f>
        <v>29432</v>
      </c>
      <c r="G93" s="168">
        <f>'Data eurostat_2009'!G266</f>
        <v>28431</v>
      </c>
      <c r="H93" s="168">
        <f>'Data eurostat_2009'!H266</f>
        <v>28859</v>
      </c>
      <c r="I93" s="168">
        <f>'Data eurostat_2009'!I266</f>
        <v>30347</v>
      </c>
      <c r="J93" s="168">
        <f>'Data eurostat_2009'!J266</f>
        <v>32397</v>
      </c>
      <c r="K93" s="168">
        <f>'Data eurostat_2009'!K266</f>
        <v>32369</v>
      </c>
      <c r="L93" s="168">
        <f>'Data eurostat_2009'!L266</f>
        <v>34299</v>
      </c>
      <c r="M93" s="168">
        <f>'Data eurostat_2009'!M266</f>
        <v>35425</v>
      </c>
      <c r="N93" s="168">
        <f>'Data eurostat_2009'!N266</f>
        <v>34546</v>
      </c>
      <c r="O93" s="168">
        <f>'Data eurostat_2009'!O266</f>
        <v>35092</v>
      </c>
      <c r="P93" s="168">
        <f>'Data eurostat_2009'!P266</f>
        <v>35380</v>
      </c>
      <c r="Q93" s="168">
        <f>'Data eurostat_2009'!Q266</f>
        <v>35543</v>
      </c>
      <c r="R93" s="168">
        <f>'Data eurostat_2009'!R266</f>
        <v>32264</v>
      </c>
      <c r="S93" s="168">
        <f>'Data eurostat_2009'!S266</f>
        <v>34676</v>
      </c>
    </row>
    <row r="94" spans="1:19" s="21" customFormat="1" ht="12.75">
      <c r="A94" s="167" t="s">
        <v>17</v>
      </c>
      <c r="B94" s="168">
        <f>'Data eurostat_2009'!B267</f>
        <v>11248</v>
      </c>
      <c r="C94" s="168">
        <f>'Data eurostat_2009'!C267</f>
        <v>10479</v>
      </c>
      <c r="D94" s="168">
        <f>'Data eurostat_2009'!D267</f>
        <v>10000</v>
      </c>
      <c r="E94" s="168">
        <f>'Data eurostat_2009'!E267</f>
        <v>9659</v>
      </c>
      <c r="F94" s="168">
        <f>'Data eurostat_2009'!F267</f>
        <v>14143</v>
      </c>
      <c r="G94" s="168">
        <f>'Data eurostat_2009'!G267</f>
        <v>7424</v>
      </c>
      <c r="H94" s="168">
        <f>'Data eurostat_2009'!H267</f>
        <v>6979</v>
      </c>
      <c r="I94" s="168">
        <f>'Data eurostat_2009'!I267</f>
        <v>5527</v>
      </c>
      <c r="J94" s="168">
        <f>'Data eurostat_2009'!J267</f>
        <v>10300</v>
      </c>
      <c r="K94" s="168">
        <f>'Data eurostat_2009'!K267</f>
        <v>6821</v>
      </c>
      <c r="L94" s="168">
        <f>'Data eurostat_2009'!L267</f>
        <v>6210</v>
      </c>
      <c r="M94" s="168">
        <f>'Data eurostat_2009'!M267</f>
        <v>6419</v>
      </c>
      <c r="N94" s="168">
        <f>'Data eurostat_2009'!N267</f>
        <v>6555</v>
      </c>
      <c r="O94" s="168">
        <f>'Data eurostat_2009'!O267</f>
        <v>5905</v>
      </c>
      <c r="P94" s="168">
        <f>'Data eurostat_2009'!P267</f>
        <v>5991</v>
      </c>
      <c r="Q94" s="168">
        <f>'Data eurostat_2009'!Q267</f>
        <v>5417</v>
      </c>
      <c r="R94" s="168">
        <f>'Data eurostat_2009'!R267</f>
        <v>4501</v>
      </c>
      <c r="S94" s="168">
        <f>'Data eurostat_2009'!S267</f>
        <v>4379</v>
      </c>
    </row>
    <row r="95" spans="1:19" s="21" customFormat="1" ht="12.75">
      <c r="A95" s="167" t="s">
        <v>18</v>
      </c>
      <c r="B95" s="168">
        <f>'Data eurostat_2009'!B268</f>
        <v>2420</v>
      </c>
      <c r="C95" s="168">
        <f>'Data eurostat_2009'!C268</f>
        <v>2850</v>
      </c>
      <c r="D95" s="168">
        <f>'Data eurostat_2009'!D268</f>
        <v>1961</v>
      </c>
      <c r="E95" s="168">
        <f>'Data eurostat_2009'!E268</f>
        <v>2365</v>
      </c>
      <c r="F95" s="168">
        <f>'Data eurostat_2009'!F268</f>
        <v>1676</v>
      </c>
      <c r="G95" s="168">
        <f>'Data eurostat_2009'!G268</f>
        <v>2037</v>
      </c>
      <c r="H95" s="168">
        <f>'Data eurostat_2009'!H268</f>
        <v>2000</v>
      </c>
      <c r="I95" s="168">
        <f>'Data eurostat_2009'!I268</f>
        <v>1560</v>
      </c>
      <c r="J95" s="168">
        <f>'Data eurostat_2009'!J268</f>
        <v>1762</v>
      </c>
      <c r="K95" s="168">
        <f>'Data eurostat_2009'!K268</f>
        <v>908</v>
      </c>
      <c r="L95" s="168">
        <f>'Data eurostat_2009'!L268</f>
        <v>409</v>
      </c>
      <c r="M95" s="168">
        <f>'Data eurostat_2009'!M268</f>
        <v>401</v>
      </c>
      <c r="N95" s="168">
        <f>'Data eurostat_2009'!N268</f>
        <v>245</v>
      </c>
      <c r="O95" s="168">
        <f>'Data eurostat_2009'!O268</f>
        <v>0</v>
      </c>
      <c r="P95" s="168">
        <f>'Data eurostat_2009'!P268</f>
        <v>0</v>
      </c>
      <c r="Q95" s="168">
        <f>'Data eurostat_2009'!Q268</f>
        <v>0</v>
      </c>
      <c r="R95" s="168">
        <f>'Data eurostat_2009'!R268</f>
        <v>0</v>
      </c>
      <c r="S95" s="168">
        <f>'Data eurostat_2009'!S268</f>
        <v>0</v>
      </c>
    </row>
    <row r="96" spans="1:19" s="21" customFormat="1" ht="12.75">
      <c r="A96" s="167" t="s">
        <v>19</v>
      </c>
      <c r="B96" s="168">
        <f>'Data eurostat_2009'!B269</f>
        <v>1165</v>
      </c>
      <c r="C96" s="168">
        <f>'Data eurostat_2009'!C269</f>
        <v>978</v>
      </c>
      <c r="D96" s="168">
        <f>'Data eurostat_2009'!D269</f>
        <v>848</v>
      </c>
      <c r="E96" s="168">
        <f>'Data eurostat_2009'!E269</f>
        <v>713</v>
      </c>
      <c r="F96" s="168">
        <f>'Data eurostat_2009'!F269</f>
        <v>279</v>
      </c>
      <c r="G96" s="168">
        <f>'Data eurostat_2009'!G269</f>
        <v>152</v>
      </c>
      <c r="H96" s="168">
        <f>'Data eurostat_2009'!H269</f>
        <v>114</v>
      </c>
      <c r="I96" s="168">
        <f>'Data eurostat_2009'!I269</f>
        <v>134</v>
      </c>
      <c r="J96" s="168">
        <f>'Data eurostat_2009'!J269</f>
        <v>324</v>
      </c>
      <c r="K96" s="168">
        <f>'Data eurostat_2009'!K269</f>
        <v>261</v>
      </c>
      <c r="L96" s="168">
        <f>'Data eurostat_2009'!L269</f>
        <v>282</v>
      </c>
      <c r="M96" s="168">
        <f>'Data eurostat_2009'!M269</f>
        <v>3</v>
      </c>
      <c r="N96" s="168">
        <f>'Data eurostat_2009'!N269</f>
        <v>0</v>
      </c>
      <c r="O96" s="168">
        <f>'Data eurostat_2009'!O269</f>
        <v>0</v>
      </c>
      <c r="P96" s="168">
        <f>'Data eurostat_2009'!P269</f>
        <v>0</v>
      </c>
      <c r="Q96" s="168">
        <f>'Data eurostat_2009'!Q269</f>
        <v>0</v>
      </c>
      <c r="R96" s="168">
        <f>'Data eurostat_2009'!R269</f>
        <v>0</v>
      </c>
      <c r="S96" s="168">
        <f>'Data eurostat_2009'!S269</f>
        <v>0</v>
      </c>
    </row>
    <row r="97" spans="1:19" s="21" customFormat="1" ht="12.75">
      <c r="A97" s="167" t="s">
        <v>20</v>
      </c>
      <c r="B97" s="168">
        <f>'Data eurostat_2009'!B270</f>
        <v>0</v>
      </c>
      <c r="C97" s="168">
        <f>'Data eurostat_2009'!C270</f>
        <v>0</v>
      </c>
      <c r="D97" s="168">
        <f>'Data eurostat_2009'!D270</f>
        <v>0</v>
      </c>
      <c r="E97" s="168">
        <f>'Data eurostat_2009'!E270</f>
        <v>0</v>
      </c>
      <c r="F97" s="168">
        <f>'Data eurostat_2009'!F270</f>
        <v>0</v>
      </c>
      <c r="G97" s="168">
        <f>'Data eurostat_2009'!G270</f>
        <v>0</v>
      </c>
      <c r="H97" s="168">
        <f>'Data eurostat_2009'!H270</f>
        <v>0</v>
      </c>
      <c r="I97" s="168">
        <f>'Data eurostat_2009'!I270</f>
        <v>0</v>
      </c>
      <c r="J97" s="168">
        <f>'Data eurostat_2009'!J270</f>
        <v>0</v>
      </c>
      <c r="K97" s="168">
        <f>'Data eurostat_2009'!K270</f>
        <v>0</v>
      </c>
      <c r="L97" s="168">
        <f>'Data eurostat_2009'!L270</f>
        <v>0</v>
      </c>
      <c r="M97" s="168">
        <f>'Data eurostat_2009'!M270</f>
        <v>0</v>
      </c>
      <c r="N97" s="168">
        <f>'Data eurostat_2009'!N270</f>
        <v>0</v>
      </c>
      <c r="O97" s="168">
        <f>'Data eurostat_2009'!O270</f>
        <v>0</v>
      </c>
      <c r="P97" s="168">
        <f>'Data eurostat_2009'!P270</f>
        <v>0</v>
      </c>
      <c r="Q97" s="168">
        <f>'Data eurostat_2009'!Q270</f>
        <v>0</v>
      </c>
      <c r="R97" s="168">
        <f>'Data eurostat_2009'!R270</f>
        <v>0</v>
      </c>
      <c r="S97" s="168">
        <f>'Data eurostat_2009'!S270</f>
        <v>0</v>
      </c>
    </row>
    <row r="98" spans="1:19" s="21" customFormat="1" ht="12.75">
      <c r="A98" s="167" t="s">
        <v>21</v>
      </c>
      <c r="B98" s="168">
        <f>'Data eurostat_2009'!B271</f>
        <v>62</v>
      </c>
      <c r="C98" s="168">
        <f>'Data eurostat_2009'!C271</f>
        <v>59</v>
      </c>
      <c r="D98" s="168">
        <f>'Data eurostat_2009'!D271</f>
        <v>70</v>
      </c>
      <c r="E98" s="168">
        <f>'Data eurostat_2009'!E271</f>
        <v>79</v>
      </c>
      <c r="F98" s="168">
        <f>'Data eurostat_2009'!F271</f>
        <v>78</v>
      </c>
      <c r="G98" s="168">
        <f>'Data eurostat_2009'!G271</f>
        <v>98</v>
      </c>
      <c r="H98" s="168">
        <f>'Data eurostat_2009'!H271</f>
        <v>97</v>
      </c>
      <c r="I98" s="168">
        <f>'Data eurostat_2009'!I271</f>
        <v>104</v>
      </c>
      <c r="J98" s="168">
        <f>'Data eurostat_2009'!J271</f>
        <v>99</v>
      </c>
      <c r="K98" s="168">
        <f>'Data eurostat_2009'!K271</f>
        <v>37</v>
      </c>
      <c r="L98" s="168">
        <f>'Data eurostat_2009'!L271</f>
        <v>78</v>
      </c>
      <c r="M98" s="168">
        <f>'Data eurostat_2009'!M271</f>
        <v>42</v>
      </c>
      <c r="N98" s="168">
        <f>'Data eurostat_2009'!N271</f>
        <v>38</v>
      </c>
      <c r="O98" s="168">
        <f>'Data eurostat_2009'!O271</f>
        <v>22</v>
      </c>
      <c r="P98" s="168">
        <f>'Data eurostat_2009'!P271</f>
        <v>0</v>
      </c>
      <c r="Q98" s="168">
        <f>'Data eurostat_2009'!Q271</f>
        <v>0</v>
      </c>
      <c r="R98" s="168">
        <f>'Data eurostat_2009'!R271</f>
        <v>0</v>
      </c>
      <c r="S98" s="168">
        <f>'Data eurostat_2009'!S271</f>
        <v>0</v>
      </c>
    </row>
    <row r="99" spans="1:19" s="21" customFormat="1" ht="12.75">
      <c r="A99" s="167" t="s">
        <v>22</v>
      </c>
      <c r="B99" s="168">
        <f>'Data eurostat_2009'!B272</f>
        <v>0</v>
      </c>
      <c r="C99" s="168">
        <f>'Data eurostat_2009'!C272</f>
        <v>0</v>
      </c>
      <c r="D99" s="168">
        <f>'Data eurostat_2009'!D272</f>
        <v>0</v>
      </c>
      <c r="E99" s="168">
        <f>'Data eurostat_2009'!E272</f>
        <v>0</v>
      </c>
      <c r="F99" s="168">
        <f>'Data eurostat_2009'!F272</f>
        <v>0</v>
      </c>
      <c r="G99" s="168">
        <f>'Data eurostat_2009'!G272</f>
        <v>0</v>
      </c>
      <c r="H99" s="168">
        <f>'Data eurostat_2009'!H272</f>
        <v>0</v>
      </c>
      <c r="I99" s="168">
        <f>'Data eurostat_2009'!I272</f>
        <v>0</v>
      </c>
      <c r="J99" s="168">
        <f>'Data eurostat_2009'!J272</f>
        <v>0</v>
      </c>
      <c r="K99" s="168">
        <f>'Data eurostat_2009'!K272</f>
        <v>0</v>
      </c>
      <c r="L99" s="168">
        <f>'Data eurostat_2009'!L272</f>
        <v>0</v>
      </c>
      <c r="M99" s="168">
        <f>'Data eurostat_2009'!M272</f>
        <v>0</v>
      </c>
      <c r="N99" s="168">
        <f>'Data eurostat_2009'!N272</f>
        <v>0</v>
      </c>
      <c r="O99" s="168">
        <f>'Data eurostat_2009'!O272</f>
        <v>0</v>
      </c>
      <c r="P99" s="168">
        <f>'Data eurostat_2009'!P272</f>
        <v>0</v>
      </c>
      <c r="Q99" s="168">
        <f>'Data eurostat_2009'!Q272</f>
        <v>0</v>
      </c>
      <c r="R99" s="168">
        <f>'Data eurostat_2009'!R272</f>
        <v>1</v>
      </c>
      <c r="S99" s="168">
        <f>'Data eurostat_2009'!S272</f>
        <v>12</v>
      </c>
    </row>
    <row r="100" spans="1:19" s="21" customFormat="1" ht="12.75">
      <c r="A100" s="167" t="s">
        <v>23</v>
      </c>
      <c r="B100" s="168">
        <f>'Data eurostat_2009'!B273</f>
        <v>0</v>
      </c>
      <c r="C100" s="168">
        <f>'Data eurostat_2009'!C273</f>
        <v>0</v>
      </c>
      <c r="D100" s="168">
        <f>'Data eurostat_2009'!D273</f>
        <v>0</v>
      </c>
      <c r="E100" s="168">
        <f>'Data eurostat_2009'!E273</f>
        <v>0</v>
      </c>
      <c r="F100" s="168">
        <f>'Data eurostat_2009'!F273</f>
        <v>0</v>
      </c>
      <c r="G100" s="168">
        <f>'Data eurostat_2009'!G273</f>
        <v>0</v>
      </c>
      <c r="H100" s="168">
        <f>'Data eurostat_2009'!H273</f>
        <v>0</v>
      </c>
      <c r="I100" s="168">
        <f>'Data eurostat_2009'!I273</f>
        <v>0</v>
      </c>
      <c r="J100" s="168">
        <f>'Data eurostat_2009'!J273</f>
        <v>0</v>
      </c>
      <c r="K100" s="168">
        <f>'Data eurostat_2009'!K273</f>
        <v>0</v>
      </c>
      <c r="L100" s="168">
        <f>'Data eurostat_2009'!L273</f>
        <v>0</v>
      </c>
      <c r="M100" s="168">
        <f>'Data eurostat_2009'!M273</f>
        <v>0</v>
      </c>
      <c r="N100" s="168">
        <f>'Data eurostat_2009'!N273</f>
        <v>0</v>
      </c>
      <c r="O100" s="168">
        <f>'Data eurostat_2009'!O273</f>
        <v>0</v>
      </c>
      <c r="P100" s="168">
        <f>'Data eurostat_2009'!P273</f>
        <v>0</v>
      </c>
      <c r="Q100" s="168">
        <f>'Data eurostat_2009'!Q273</f>
        <v>0</v>
      </c>
      <c r="R100" s="168">
        <f>'Data eurostat_2009'!R273</f>
        <v>0</v>
      </c>
      <c r="S100" s="168">
        <f>'Data eurostat_2009'!S273</f>
        <v>0</v>
      </c>
    </row>
    <row r="101" spans="1:19" s="21" customFormat="1" ht="12.75">
      <c r="A101" s="167" t="s">
        <v>24</v>
      </c>
      <c r="B101" s="168">
        <f>'Data eurostat_2009'!B274</f>
        <v>8549</v>
      </c>
      <c r="C101" s="168">
        <f>'Data eurostat_2009'!C274</f>
        <v>8040</v>
      </c>
      <c r="D101" s="168">
        <f>'Data eurostat_2009'!D274</f>
        <v>9110</v>
      </c>
      <c r="E101" s="168">
        <f>'Data eurostat_2009'!E274</f>
        <v>9025</v>
      </c>
      <c r="F101" s="168">
        <f>'Data eurostat_2009'!F274</f>
        <v>8731</v>
      </c>
      <c r="G101" s="168">
        <f>'Data eurostat_2009'!G274</f>
        <v>9080</v>
      </c>
      <c r="H101" s="168">
        <f>'Data eurostat_2009'!H274</f>
        <v>9606</v>
      </c>
      <c r="I101" s="168">
        <f>'Data eurostat_2009'!I274</f>
        <v>9386</v>
      </c>
      <c r="J101" s="168">
        <f>'Data eurostat_2009'!J274</f>
        <v>9557</v>
      </c>
      <c r="K101" s="168">
        <f>'Data eurostat_2009'!K274</f>
        <v>9505</v>
      </c>
      <c r="L101" s="168">
        <f>'Data eurostat_2009'!L274</f>
        <v>9523</v>
      </c>
      <c r="M101" s="168">
        <f>'Data eurostat_2009'!M274</f>
        <v>8789</v>
      </c>
      <c r="N101" s="168">
        <f>'Data eurostat_2009'!N274</f>
        <v>8890</v>
      </c>
      <c r="O101" s="168">
        <f>'Data eurostat_2009'!O274</f>
        <v>8863</v>
      </c>
      <c r="P101" s="168">
        <f>'Data eurostat_2009'!P274</f>
        <v>7746</v>
      </c>
      <c r="Q101" s="168">
        <f>'Data eurostat_2009'!Q274</f>
        <v>6680</v>
      </c>
      <c r="R101" s="168">
        <f>'Data eurostat_2009'!R274</f>
        <v>6650</v>
      </c>
      <c r="S101" s="168">
        <f>'Data eurostat_2009'!S274</f>
        <v>6823</v>
      </c>
    </row>
    <row r="102" spans="1:19" s="21" customFormat="1" ht="12.75">
      <c r="A102" s="167" t="s">
        <v>25</v>
      </c>
      <c r="B102" s="168">
        <f>'Data eurostat_2009'!B275</f>
        <v>0</v>
      </c>
      <c r="C102" s="168">
        <f>'Data eurostat_2009'!C275</f>
        <v>0</v>
      </c>
      <c r="D102" s="168">
        <f>'Data eurostat_2009'!D275</f>
        <v>0</v>
      </c>
      <c r="E102" s="168">
        <f>'Data eurostat_2009'!E275</f>
        <v>0</v>
      </c>
      <c r="F102" s="168">
        <f>'Data eurostat_2009'!F275</f>
        <v>0</v>
      </c>
      <c r="G102" s="168">
        <f>'Data eurostat_2009'!G275</f>
        <v>0</v>
      </c>
      <c r="H102" s="168">
        <f>'Data eurostat_2009'!H275</f>
        <v>0</v>
      </c>
      <c r="I102" s="168">
        <f>'Data eurostat_2009'!I275</f>
        <v>0</v>
      </c>
      <c r="J102" s="168">
        <f>'Data eurostat_2009'!J275</f>
        <v>0</v>
      </c>
      <c r="K102" s="168">
        <f>'Data eurostat_2009'!K275</f>
        <v>0</v>
      </c>
      <c r="L102" s="168">
        <f>'Data eurostat_2009'!L275</f>
        <v>0</v>
      </c>
      <c r="M102" s="168">
        <f>'Data eurostat_2009'!M275</f>
        <v>0</v>
      </c>
      <c r="N102" s="168">
        <f>'Data eurostat_2009'!N275</f>
        <v>0</v>
      </c>
      <c r="O102" s="168">
        <f>'Data eurostat_2009'!O275</f>
        <v>0</v>
      </c>
      <c r="P102" s="168">
        <f>'Data eurostat_2009'!P275</f>
        <v>0</v>
      </c>
      <c r="Q102" s="168">
        <f>'Data eurostat_2009'!Q275</f>
        <v>0</v>
      </c>
      <c r="R102" s="168">
        <f>'Data eurostat_2009'!R275</f>
        <v>0</v>
      </c>
      <c r="S102" s="168">
        <f>'Data eurostat_2009'!S275</f>
        <v>0</v>
      </c>
    </row>
    <row r="103" spans="1:19" s="21" customFormat="1" ht="12.75">
      <c r="A103" s="167" t="s">
        <v>26</v>
      </c>
      <c r="B103" s="168">
        <f>'Data eurostat_2009'!B276</f>
        <v>0</v>
      </c>
      <c r="C103" s="168">
        <f>'Data eurostat_2009'!C276</f>
        <v>0</v>
      </c>
      <c r="D103" s="168">
        <f>'Data eurostat_2009'!D276</f>
        <v>0</v>
      </c>
      <c r="E103" s="168">
        <f>'Data eurostat_2009'!E276</f>
        <v>0</v>
      </c>
      <c r="F103" s="168">
        <f>'Data eurostat_2009'!F276</f>
        <v>0</v>
      </c>
      <c r="G103" s="168">
        <f>'Data eurostat_2009'!G276</f>
        <v>0</v>
      </c>
      <c r="H103" s="168">
        <f>'Data eurostat_2009'!H276</f>
        <v>0</v>
      </c>
      <c r="I103" s="168">
        <f>'Data eurostat_2009'!I276</f>
        <v>0</v>
      </c>
      <c r="J103" s="168">
        <f>'Data eurostat_2009'!J276</f>
        <v>0</v>
      </c>
      <c r="K103" s="168">
        <f>'Data eurostat_2009'!K276</f>
        <v>0</v>
      </c>
      <c r="L103" s="168">
        <f>'Data eurostat_2009'!L276</f>
        <v>0</v>
      </c>
      <c r="M103" s="168">
        <f>'Data eurostat_2009'!M276</f>
        <v>0</v>
      </c>
      <c r="N103" s="168">
        <f>'Data eurostat_2009'!N276</f>
        <v>0</v>
      </c>
      <c r="O103" s="168">
        <f>'Data eurostat_2009'!O276</f>
        <v>0</v>
      </c>
      <c r="P103" s="168">
        <f>'Data eurostat_2009'!P276</f>
        <v>0</v>
      </c>
      <c r="Q103" s="168">
        <f>'Data eurostat_2009'!Q276</f>
        <v>0</v>
      </c>
      <c r="R103" s="168">
        <f>'Data eurostat_2009'!R276</f>
        <v>0</v>
      </c>
      <c r="S103" s="168">
        <f>'Data eurostat_2009'!S276</f>
        <v>0</v>
      </c>
    </row>
    <row r="104" spans="1:19" s="21" customFormat="1" ht="12.75">
      <c r="A104" s="167" t="s">
        <v>27</v>
      </c>
      <c r="B104" s="168">
        <f>'Data eurostat_2009'!B277</f>
        <v>2381</v>
      </c>
      <c r="C104" s="168">
        <f>'Data eurostat_2009'!C277</f>
        <v>2720</v>
      </c>
      <c r="D104" s="168">
        <f>'Data eurostat_2009'!D277</f>
        <v>1272</v>
      </c>
      <c r="E104" s="168">
        <f>'Data eurostat_2009'!E277</f>
        <v>1084</v>
      </c>
      <c r="F104" s="168">
        <f>'Data eurostat_2009'!F277</f>
        <v>1016</v>
      </c>
      <c r="G104" s="168">
        <f>'Data eurostat_2009'!G277</f>
        <v>1504</v>
      </c>
      <c r="H104" s="168">
        <f>'Data eurostat_2009'!H277</f>
        <v>1400</v>
      </c>
      <c r="I104" s="168">
        <f>'Data eurostat_2009'!I277</f>
        <v>1248</v>
      </c>
      <c r="J104" s="168">
        <f>'Data eurostat_2009'!J277</f>
        <v>817</v>
      </c>
      <c r="K104" s="168">
        <f>'Data eurostat_2009'!K277</f>
        <v>1496</v>
      </c>
      <c r="L104" s="168">
        <f>'Data eurostat_2009'!L277</f>
        <v>1292</v>
      </c>
      <c r="M104" s="168">
        <f>'Data eurostat_2009'!M277</f>
        <v>1594</v>
      </c>
      <c r="N104" s="168">
        <f>'Data eurostat_2009'!N277</f>
        <v>1461</v>
      </c>
      <c r="O104" s="168">
        <f>'Data eurostat_2009'!O277</f>
        <v>1512</v>
      </c>
      <c r="P104" s="168">
        <f>'Data eurostat_2009'!P277</f>
        <v>999</v>
      </c>
      <c r="Q104" s="168">
        <f>'Data eurostat_2009'!Q277</f>
        <v>1096</v>
      </c>
      <c r="R104" s="168">
        <f>'Data eurostat_2009'!R277</f>
        <v>651</v>
      </c>
      <c r="S104" s="168">
        <f>'Data eurostat_2009'!S277</f>
        <v>0</v>
      </c>
    </row>
    <row r="105" spans="1:19" s="21" customFormat="1" ht="12.75">
      <c r="A105" s="167" t="s">
        <v>28</v>
      </c>
      <c r="B105" s="168">
        <f>'Data eurostat_2009'!B278</f>
        <v>54587</v>
      </c>
      <c r="C105" s="168">
        <f>'Data eurostat_2009'!C278</f>
        <v>55416</v>
      </c>
      <c r="D105" s="168">
        <f>'Data eurostat_2009'!D278</f>
        <v>54580</v>
      </c>
      <c r="E105" s="168">
        <f>'Data eurostat_2009'!E278</f>
        <v>55353</v>
      </c>
      <c r="F105" s="168">
        <f>'Data eurostat_2009'!F278</f>
        <v>54610</v>
      </c>
      <c r="G105" s="168">
        <f>'Data eurostat_2009'!G278</f>
        <v>54267</v>
      </c>
      <c r="H105" s="168">
        <f>'Data eurostat_2009'!H278</f>
        <v>54958</v>
      </c>
      <c r="I105" s="168">
        <f>'Data eurostat_2009'!I278</f>
        <v>54964</v>
      </c>
      <c r="J105" s="168">
        <f>'Data eurostat_2009'!J278</f>
        <v>56141</v>
      </c>
      <c r="K105" s="168">
        <f>'Data eurostat_2009'!K278</f>
        <v>54935</v>
      </c>
      <c r="L105" s="168">
        <f>'Data eurostat_2009'!L278</f>
        <v>53469</v>
      </c>
      <c r="M105" s="168">
        <f>'Data eurostat_2009'!M278</f>
        <v>54603</v>
      </c>
      <c r="N105" s="168">
        <f>'Data eurostat_2009'!N278</f>
        <v>53040</v>
      </c>
      <c r="O105" s="168">
        <f>'Data eurostat_2009'!O278</f>
        <v>55938</v>
      </c>
      <c r="P105" s="168">
        <f>'Data eurostat_2009'!P278</f>
        <v>56050</v>
      </c>
      <c r="Q105" s="168">
        <f>'Data eurostat_2009'!Q278</f>
        <v>58909</v>
      </c>
      <c r="R105" s="168">
        <f>'Data eurostat_2009'!R278</f>
        <v>57699</v>
      </c>
      <c r="S105" s="168">
        <f>'Data eurostat_2009'!S278</f>
        <v>54762</v>
      </c>
    </row>
    <row r="106" spans="1:19" s="21" customFormat="1" ht="12.75">
      <c r="A106" s="167" t="s">
        <v>29</v>
      </c>
      <c r="B106" s="168">
        <f>'Data eurostat_2009'!B279</f>
        <v>0</v>
      </c>
      <c r="C106" s="168">
        <f>'Data eurostat_2009'!C279</f>
        <v>0</v>
      </c>
      <c r="D106" s="168">
        <f>'Data eurostat_2009'!D279</f>
        <v>0</v>
      </c>
      <c r="E106" s="168">
        <f>'Data eurostat_2009'!E279</f>
        <v>0</v>
      </c>
      <c r="F106" s="168">
        <f>'Data eurostat_2009'!F279</f>
        <v>0</v>
      </c>
      <c r="G106" s="168">
        <f>'Data eurostat_2009'!G279</f>
        <v>0</v>
      </c>
      <c r="H106" s="168">
        <f>'Data eurostat_2009'!H279</f>
        <v>0</v>
      </c>
      <c r="I106" s="168">
        <f>'Data eurostat_2009'!I279</f>
        <v>0</v>
      </c>
      <c r="J106" s="168">
        <f>'Data eurostat_2009'!J279</f>
        <v>0</v>
      </c>
      <c r="K106" s="168">
        <f>'Data eurostat_2009'!K279</f>
        <v>0</v>
      </c>
      <c r="L106" s="168">
        <f>'Data eurostat_2009'!L279</f>
        <v>0</v>
      </c>
      <c r="M106" s="168">
        <f>'Data eurostat_2009'!M279</f>
        <v>0</v>
      </c>
      <c r="N106" s="168">
        <f>'Data eurostat_2009'!N279</f>
        <v>0</v>
      </c>
      <c r="O106" s="168">
        <f>'Data eurostat_2009'!O279</f>
        <v>0</v>
      </c>
      <c r="P106" s="168">
        <f>'Data eurostat_2009'!P279</f>
        <v>0</v>
      </c>
      <c r="Q106" s="168">
        <f>'Data eurostat_2009'!Q279</f>
        <v>0</v>
      </c>
      <c r="R106" s="168">
        <f>'Data eurostat_2009'!R279</f>
        <v>0</v>
      </c>
      <c r="S106" s="168">
        <f>'Data eurostat_2009'!S279</f>
        <v>0</v>
      </c>
    </row>
    <row r="107" spans="1:19" s="21" customFormat="1" ht="12.75">
      <c r="A107" s="167" t="s">
        <v>30</v>
      </c>
      <c r="B107" s="168">
        <f>'Data eurostat_2009'!B280</f>
        <v>21128</v>
      </c>
      <c r="C107" s="168">
        <f>'Data eurostat_2009'!C280</f>
        <v>18697</v>
      </c>
      <c r="D107" s="168">
        <f>'Data eurostat_2009'!D280</f>
        <v>17805</v>
      </c>
      <c r="E107" s="168">
        <f>'Data eurostat_2009'!E280</f>
        <v>17901</v>
      </c>
      <c r="F107" s="168">
        <f>'Data eurostat_2009'!F280</f>
        <v>18226</v>
      </c>
      <c r="G107" s="168">
        <f>'Data eurostat_2009'!G280</f>
        <v>19412</v>
      </c>
      <c r="H107" s="168">
        <f>'Data eurostat_2009'!H280</f>
        <v>20471</v>
      </c>
      <c r="I107" s="168">
        <f>'Data eurostat_2009'!I280</f>
        <v>16862</v>
      </c>
      <c r="J107" s="168">
        <f>'Data eurostat_2009'!J280</f>
        <v>14485</v>
      </c>
      <c r="K107" s="168">
        <f>'Data eurostat_2009'!K280</f>
        <v>14684</v>
      </c>
      <c r="L107" s="168">
        <f>'Data eurostat_2009'!L280</f>
        <v>18543</v>
      </c>
      <c r="M107" s="168">
        <f>'Data eurostat_2009'!M280</f>
        <v>18768</v>
      </c>
      <c r="N107" s="168">
        <f>'Data eurostat_2009'!N280</f>
        <v>19912</v>
      </c>
      <c r="O107" s="168">
        <f>'Data eurostat_2009'!O280</f>
        <v>23344</v>
      </c>
      <c r="P107" s="168">
        <f>'Data eurostat_2009'!P280</f>
        <v>20732</v>
      </c>
      <c r="Q107" s="168">
        <f>'Data eurostat_2009'!Q280</f>
        <v>21462</v>
      </c>
      <c r="R107" s="168">
        <f>'Data eurostat_2009'!R280</f>
        <v>24557</v>
      </c>
      <c r="S107" s="168">
        <f>'Data eurostat_2009'!S280</f>
        <v>23207</v>
      </c>
    </row>
    <row r="108" spans="1:19" s="21" customFormat="1" ht="12.75">
      <c r="A108" s="167" t="s">
        <v>31</v>
      </c>
      <c r="B108" s="168">
        <f>'Data eurostat_2009'!B281</f>
        <v>3339</v>
      </c>
      <c r="C108" s="168">
        <f>'Data eurostat_2009'!C281</f>
        <v>3102</v>
      </c>
      <c r="D108" s="168">
        <f>'Data eurostat_2009'!D281</f>
        <v>3899</v>
      </c>
      <c r="E108" s="168">
        <f>'Data eurostat_2009'!E281</f>
        <v>3973</v>
      </c>
      <c r="F108" s="168">
        <f>'Data eurostat_2009'!F281</f>
        <v>3851</v>
      </c>
      <c r="G108" s="168">
        <f>'Data eurostat_2009'!G281</f>
        <v>3883</v>
      </c>
      <c r="H108" s="168">
        <f>'Data eurostat_2009'!H281</f>
        <v>3768</v>
      </c>
      <c r="I108" s="168">
        <f>'Data eurostat_2009'!I281</f>
        <v>3730</v>
      </c>
      <c r="J108" s="168">
        <f>'Data eurostat_2009'!J281</f>
        <v>3789</v>
      </c>
      <c r="K108" s="168">
        <f>'Data eurostat_2009'!K281</f>
        <v>3461</v>
      </c>
      <c r="L108" s="168">
        <f>'Data eurostat_2009'!L281</f>
        <v>4304</v>
      </c>
      <c r="M108" s="168">
        <f>'Data eurostat_2009'!M281</f>
        <v>4567</v>
      </c>
      <c r="N108" s="168">
        <f>'Data eurostat_2009'!N281</f>
        <v>4808</v>
      </c>
      <c r="O108" s="168">
        <f>'Data eurostat_2009'!O281</f>
        <v>4600</v>
      </c>
      <c r="P108" s="168">
        <f>'Data eurostat_2009'!P281</f>
        <v>4666</v>
      </c>
      <c r="Q108" s="168">
        <f>'Data eurostat_2009'!Q281</f>
        <v>4752</v>
      </c>
      <c r="R108" s="168">
        <f>'Data eurostat_2009'!R281</f>
        <v>4932</v>
      </c>
      <c r="S108" s="168">
        <f>'Data eurostat_2009'!S281</f>
        <v>4941</v>
      </c>
    </row>
    <row r="109" spans="1:19" s="21" customFormat="1" ht="12.75">
      <c r="A109" s="167" t="s">
        <v>32</v>
      </c>
      <c r="B109" s="168">
        <f>'Data eurostat_2009'!B282</f>
        <v>3034</v>
      </c>
      <c r="C109" s="168">
        <f>'Data eurostat_2009'!C282</f>
        <v>2383</v>
      </c>
      <c r="D109" s="168">
        <f>'Data eurostat_2009'!D282</f>
        <v>2370</v>
      </c>
      <c r="E109" s="168">
        <f>'Data eurostat_2009'!E282</f>
        <v>2288</v>
      </c>
      <c r="F109" s="168">
        <f>'Data eurostat_2009'!F282</f>
        <v>2379</v>
      </c>
      <c r="G109" s="168">
        <f>'Data eurostat_2009'!G282</f>
        <v>2901</v>
      </c>
      <c r="H109" s="168">
        <f>'Data eurostat_2009'!H282</f>
        <v>2854</v>
      </c>
      <c r="I109" s="168">
        <f>'Data eurostat_2009'!I282</f>
        <v>2814</v>
      </c>
      <c r="J109" s="168">
        <f>'Data eurostat_2009'!J282</f>
        <v>2848</v>
      </c>
      <c r="K109" s="168">
        <f>'Data eurostat_2009'!K282</f>
        <v>2716</v>
      </c>
      <c r="L109" s="168">
        <f>'Data eurostat_2009'!L282</f>
        <v>2215</v>
      </c>
      <c r="M109" s="168">
        <f>'Data eurostat_2009'!M282</f>
        <v>2638</v>
      </c>
      <c r="N109" s="168">
        <f>'Data eurostat_2009'!N282</f>
        <v>2014</v>
      </c>
      <c r="O109" s="168">
        <f>'Data eurostat_2009'!O282</f>
        <v>2413</v>
      </c>
      <c r="P109" s="168">
        <f>'Data eurostat_2009'!P282</f>
        <v>2339</v>
      </c>
      <c r="Q109" s="168">
        <f>'Data eurostat_2009'!Q282</f>
        <v>2016</v>
      </c>
      <c r="R109" s="168">
        <f>'Data eurostat_2009'!R282</f>
        <v>1944</v>
      </c>
      <c r="S109" s="168">
        <f>'Data eurostat_2009'!S282</f>
        <v>1908</v>
      </c>
    </row>
    <row r="110" spans="1:19" s="21" customFormat="1" ht="12.75">
      <c r="A110" s="167" t="s">
        <v>33</v>
      </c>
      <c r="B110" s="168">
        <f>'Data eurostat_2009'!B283</f>
        <v>2984</v>
      </c>
      <c r="C110" s="168">
        <f>'Data eurostat_2009'!C283</f>
        <v>3952</v>
      </c>
      <c r="D110" s="168">
        <f>'Data eurostat_2009'!D283</f>
        <v>3710</v>
      </c>
      <c r="E110" s="168">
        <f>'Data eurostat_2009'!E283</f>
        <v>4301</v>
      </c>
      <c r="F110" s="168">
        <f>'Data eurostat_2009'!F283</f>
        <v>5215</v>
      </c>
      <c r="G110" s="168">
        <f>'Data eurostat_2009'!G283</f>
        <v>5542</v>
      </c>
      <c r="H110" s="168">
        <f>'Data eurostat_2009'!H283</f>
        <v>6273</v>
      </c>
      <c r="I110" s="168">
        <f>'Data eurostat_2009'!I283</f>
        <v>6009</v>
      </c>
      <c r="J110" s="168">
        <f>'Data eurostat_2009'!J283</f>
        <v>5442</v>
      </c>
      <c r="K110" s="168">
        <f>'Data eurostat_2009'!K283</f>
        <v>4871</v>
      </c>
      <c r="L110" s="168">
        <f>'Data eurostat_2009'!L283</f>
        <v>3962</v>
      </c>
      <c r="M110" s="168">
        <f>'Data eurostat_2009'!M283</f>
        <v>6210</v>
      </c>
      <c r="N110" s="168">
        <f>'Data eurostat_2009'!N283</f>
        <v>6448</v>
      </c>
      <c r="O110" s="168">
        <f>'Data eurostat_2009'!O283</f>
        <v>7320</v>
      </c>
      <c r="P110" s="168">
        <f>'Data eurostat_2009'!P283</f>
        <v>6525</v>
      </c>
      <c r="Q110" s="168">
        <f>'Data eurostat_2009'!Q283</f>
        <v>4482</v>
      </c>
      <c r="R110" s="168">
        <f>'Data eurostat_2009'!R283</f>
        <v>6643</v>
      </c>
      <c r="S110" s="168">
        <f>'Data eurostat_2009'!S283</f>
        <v>7403</v>
      </c>
    </row>
    <row r="111" spans="1:19" s="21" customFormat="1" ht="12.75">
      <c r="A111" s="167" t="s">
        <v>34</v>
      </c>
      <c r="B111" s="168">
        <f>'Data eurostat_2009'!B284</f>
        <v>0</v>
      </c>
      <c r="C111" s="168">
        <f>'Data eurostat_2009'!C284</f>
        <v>0</v>
      </c>
      <c r="D111" s="168">
        <f>'Data eurostat_2009'!D284</f>
        <v>0</v>
      </c>
      <c r="E111" s="168">
        <f>'Data eurostat_2009'!E284</f>
        <v>0</v>
      </c>
      <c r="F111" s="168">
        <f>'Data eurostat_2009'!F284</f>
        <v>0</v>
      </c>
      <c r="G111" s="168">
        <f>'Data eurostat_2009'!G284</f>
        <v>0</v>
      </c>
      <c r="H111" s="168">
        <f>'Data eurostat_2009'!H284</f>
        <v>0</v>
      </c>
      <c r="I111" s="168">
        <f>'Data eurostat_2009'!I284</f>
        <v>0</v>
      </c>
      <c r="J111" s="168">
        <f>'Data eurostat_2009'!J284</f>
        <v>0</v>
      </c>
      <c r="K111" s="168">
        <f>'Data eurostat_2009'!K284</f>
        <v>0</v>
      </c>
      <c r="L111" s="168">
        <f>'Data eurostat_2009'!L284</f>
        <v>0</v>
      </c>
      <c r="M111" s="168">
        <f>'Data eurostat_2009'!M284</f>
        <v>0</v>
      </c>
      <c r="N111" s="168">
        <f>'Data eurostat_2009'!N284</f>
        <v>0</v>
      </c>
      <c r="O111" s="168">
        <f>'Data eurostat_2009'!O284</f>
        <v>0</v>
      </c>
      <c r="P111" s="168">
        <f>'Data eurostat_2009'!P284</f>
        <v>0</v>
      </c>
      <c r="Q111" s="168">
        <f>'Data eurostat_2009'!Q284</f>
        <v>0</v>
      </c>
      <c r="R111" s="168">
        <f>'Data eurostat_2009'!R284</f>
        <v>0</v>
      </c>
      <c r="S111" s="168">
        <f>'Data eurostat_2009'!S284</f>
        <v>0</v>
      </c>
    </row>
    <row r="112" spans="1:19" s="21" customFormat="1" ht="12.75">
      <c r="A112" s="167" t="s">
        <v>35</v>
      </c>
      <c r="B112" s="168">
        <f>'Data eurostat_2009'!B285</f>
        <v>0</v>
      </c>
      <c r="C112" s="168">
        <f>'Data eurostat_2009'!C285</f>
        <v>0</v>
      </c>
      <c r="D112" s="168">
        <f>'Data eurostat_2009'!D285</f>
        <v>0</v>
      </c>
      <c r="E112" s="168">
        <f>'Data eurostat_2009'!E285</f>
        <v>0</v>
      </c>
      <c r="F112" s="168">
        <f>'Data eurostat_2009'!F285</f>
        <v>0</v>
      </c>
      <c r="G112" s="168">
        <f>'Data eurostat_2009'!G285</f>
        <v>0</v>
      </c>
      <c r="H112" s="168">
        <f>'Data eurostat_2009'!H285</f>
        <v>0</v>
      </c>
      <c r="I112" s="168">
        <f>'Data eurostat_2009'!I285</f>
        <v>0</v>
      </c>
      <c r="J112" s="168">
        <f>'Data eurostat_2009'!J285</f>
        <v>0</v>
      </c>
      <c r="K112" s="168">
        <f>'Data eurostat_2009'!K285</f>
        <v>0</v>
      </c>
      <c r="L112" s="168">
        <f>'Data eurostat_2009'!L285</f>
        <v>0</v>
      </c>
      <c r="M112" s="168">
        <f>'Data eurostat_2009'!M285</f>
        <v>0</v>
      </c>
      <c r="N112" s="168">
        <f>'Data eurostat_2009'!N285</f>
        <v>0</v>
      </c>
      <c r="O112" s="168">
        <f>'Data eurostat_2009'!O285</f>
        <v>0</v>
      </c>
      <c r="P112" s="168">
        <f>'Data eurostat_2009'!P285</f>
        <v>0</v>
      </c>
      <c r="Q112" s="168">
        <f>'Data eurostat_2009'!Q285</f>
        <v>0</v>
      </c>
      <c r="R112" s="168">
        <f>'Data eurostat_2009'!R285</f>
        <v>0</v>
      </c>
      <c r="S112" s="168">
        <f>'Data eurostat_2009'!S285</f>
        <v>0</v>
      </c>
    </row>
    <row r="113" spans="1:19" s="21" customFormat="1" ht="12.75">
      <c r="A113" s="167" t="s">
        <v>36</v>
      </c>
      <c r="B113" s="168">
        <f>'Data eurostat_2009'!B286</f>
        <v>19560</v>
      </c>
      <c r="C113" s="168">
        <f>'Data eurostat_2009'!C286</f>
        <v>20563</v>
      </c>
      <c r="D113" s="168">
        <f>'Data eurostat_2009'!D286</f>
        <v>22756</v>
      </c>
      <c r="E113" s="168">
        <f>'Data eurostat_2009'!E286</f>
        <v>21964</v>
      </c>
      <c r="F113" s="168">
        <f>'Data eurostat_2009'!F286</f>
        <v>26257</v>
      </c>
      <c r="G113" s="168">
        <f>'Data eurostat_2009'!G286</f>
        <v>25814</v>
      </c>
      <c r="H113" s="168">
        <f>'Data eurostat_2009'!H286</f>
        <v>27839</v>
      </c>
      <c r="I113" s="168">
        <f>'Data eurostat_2009'!I286</f>
        <v>30587</v>
      </c>
      <c r="J113" s="168">
        <f>'Data eurostat_2009'!J286</f>
        <v>32707</v>
      </c>
      <c r="K113" s="168">
        <f>'Data eurostat_2009'!K286</f>
        <v>33908</v>
      </c>
      <c r="L113" s="168">
        <f>'Data eurostat_2009'!L286</f>
        <v>34366</v>
      </c>
      <c r="M113" s="168">
        <f>'Data eurostat_2009'!M286</f>
        <v>34371</v>
      </c>
      <c r="N113" s="168">
        <f>'Data eurostat_2009'!N286</f>
        <v>28056</v>
      </c>
      <c r="O113" s="168">
        <f>'Data eurostat_2009'!O286</f>
        <v>23590</v>
      </c>
      <c r="P113" s="168">
        <f>'Data eurostat_2009'!P286</f>
        <v>22449</v>
      </c>
      <c r="Q113" s="168">
        <f>'Data eurostat_2009'!Q286</f>
        <v>29946</v>
      </c>
      <c r="R113" s="168">
        <f>'Data eurostat_2009'!R286</f>
        <v>32433</v>
      </c>
      <c r="S113" s="168">
        <f>'Data eurostat_2009'!S286</f>
        <v>38294</v>
      </c>
    </row>
    <row r="114" spans="1:19" s="21" customFormat="1" ht="12.75">
      <c r="A114" s="167" t="s">
        <v>37</v>
      </c>
      <c r="B114" s="168">
        <f>'Data eurostat_2009'!B287</f>
        <v>0</v>
      </c>
      <c r="C114" s="168">
        <f>'Data eurostat_2009'!C287</f>
        <v>0</v>
      </c>
      <c r="D114" s="168">
        <f>'Data eurostat_2009'!D287</f>
        <v>0</v>
      </c>
      <c r="E114" s="168">
        <f>'Data eurostat_2009'!E287</f>
        <v>0</v>
      </c>
      <c r="F114" s="168">
        <f>'Data eurostat_2009'!F287</f>
        <v>0</v>
      </c>
      <c r="G114" s="168">
        <f>'Data eurostat_2009'!G287</f>
        <v>0</v>
      </c>
      <c r="H114" s="168">
        <f>'Data eurostat_2009'!H287</f>
        <v>0</v>
      </c>
      <c r="I114" s="168">
        <f>'Data eurostat_2009'!I287</f>
        <v>0</v>
      </c>
      <c r="J114" s="168">
        <f>'Data eurostat_2009'!J287</f>
        <v>0</v>
      </c>
      <c r="K114" s="168">
        <f>'Data eurostat_2009'!K287</f>
        <v>0</v>
      </c>
      <c r="L114" s="168">
        <f>'Data eurostat_2009'!L287</f>
        <v>0</v>
      </c>
      <c r="M114" s="168">
        <f>'Data eurostat_2009'!M287</f>
        <v>0</v>
      </c>
      <c r="N114" s="168">
        <f>'Data eurostat_2009'!N287</f>
        <v>0</v>
      </c>
      <c r="O114" s="168">
        <f>'Data eurostat_2009'!O287</f>
        <v>0</v>
      </c>
      <c r="P114" s="168">
        <f>'Data eurostat_2009'!P287</f>
        <v>0</v>
      </c>
      <c r="Q114" s="168">
        <f>'Data eurostat_2009'!Q287</f>
        <v>0</v>
      </c>
      <c r="R114" s="168">
        <f>'Data eurostat_2009'!R287</f>
        <v>0</v>
      </c>
      <c r="S114" s="168">
        <f>'Data eurostat_2009'!S287</f>
        <v>0</v>
      </c>
    </row>
    <row r="115" spans="1:19" s="21" customFormat="1" ht="12.75">
      <c r="A115" s="167" t="s">
        <v>38</v>
      </c>
      <c r="B115" s="168">
        <f>'Data eurostat_2009'!B288</f>
        <v>0</v>
      </c>
      <c r="C115" s="168">
        <f>'Data eurostat_2009'!C288</f>
        <v>0</v>
      </c>
      <c r="D115" s="168">
        <f>'Data eurostat_2009'!D288</f>
        <v>0</v>
      </c>
      <c r="E115" s="168">
        <f>'Data eurostat_2009'!E288</f>
        <v>0</v>
      </c>
      <c r="F115" s="168">
        <f>'Data eurostat_2009'!F288</f>
        <v>0</v>
      </c>
      <c r="G115" s="168">
        <f>'Data eurostat_2009'!G288</f>
        <v>0</v>
      </c>
      <c r="H115" s="168">
        <f>'Data eurostat_2009'!H288</f>
        <v>0</v>
      </c>
      <c r="I115" s="168">
        <f>'Data eurostat_2009'!I288</f>
        <v>0</v>
      </c>
      <c r="J115" s="168">
        <f>'Data eurostat_2009'!J288</f>
        <v>0</v>
      </c>
      <c r="K115" s="168">
        <f>'Data eurostat_2009'!K288</f>
        <v>0</v>
      </c>
      <c r="L115" s="168">
        <f>'Data eurostat_2009'!L288</f>
        <v>0</v>
      </c>
      <c r="M115" s="168">
        <f>'Data eurostat_2009'!M288</f>
        <v>0</v>
      </c>
      <c r="N115" s="168">
        <f>'Data eurostat_2009'!N288</f>
        <v>0</v>
      </c>
      <c r="O115" s="168">
        <f>'Data eurostat_2009'!O288</f>
        <v>0</v>
      </c>
      <c r="P115" s="168">
        <f>'Data eurostat_2009'!P288</f>
        <v>0</v>
      </c>
      <c r="Q115" s="168">
        <f>'Data eurostat_2009'!Q288</f>
        <v>0</v>
      </c>
      <c r="R115" s="168">
        <f>'Data eurostat_2009'!R288</f>
        <v>0</v>
      </c>
      <c r="S115" s="168">
        <f>'Data eurostat_2009'!S288</f>
        <v>0</v>
      </c>
    </row>
    <row r="116" spans="1:19" s="21" customFormat="1" ht="12.75">
      <c r="A116" s="167" t="s">
        <v>39</v>
      </c>
      <c r="B116" s="168">
        <f>'Data eurostat_2009'!B289</f>
        <v>0</v>
      </c>
      <c r="C116" s="168">
        <f>'Data eurostat_2009'!C289</f>
        <v>0</v>
      </c>
      <c r="D116" s="168">
        <f>'Data eurostat_2009'!D289</f>
        <v>0</v>
      </c>
      <c r="E116" s="168">
        <f>'Data eurostat_2009'!E289</f>
        <v>0</v>
      </c>
      <c r="F116" s="168">
        <f>'Data eurostat_2009'!F289</f>
        <v>0</v>
      </c>
      <c r="G116" s="168">
        <f>'Data eurostat_2009'!G289</f>
        <v>0</v>
      </c>
      <c r="H116" s="168">
        <f>'Data eurostat_2009'!H289</f>
        <v>0</v>
      </c>
      <c r="I116" s="168">
        <f>'Data eurostat_2009'!I289</f>
        <v>0</v>
      </c>
      <c r="J116" s="168">
        <f>'Data eurostat_2009'!J289</f>
        <v>0</v>
      </c>
      <c r="K116" s="168">
        <f>'Data eurostat_2009'!K289</f>
        <v>0</v>
      </c>
      <c r="L116" s="168">
        <f>'Data eurostat_2009'!L289</f>
        <v>0</v>
      </c>
      <c r="M116" s="168">
        <f>'Data eurostat_2009'!M289</f>
        <v>0</v>
      </c>
      <c r="N116" s="168">
        <f>'Data eurostat_2009'!N289</f>
        <v>0</v>
      </c>
      <c r="O116" s="168">
        <f>'Data eurostat_2009'!O289</f>
        <v>0</v>
      </c>
      <c r="P116" s="168">
        <f>'Data eurostat_2009'!P289</f>
        <v>0</v>
      </c>
      <c r="Q116" s="168">
        <f>'Data eurostat_2009'!Q289</f>
        <v>0</v>
      </c>
      <c r="R116" s="168">
        <f>'Data eurostat_2009'!R289</f>
        <v>0</v>
      </c>
      <c r="S116" s="168">
        <f>'Data eurostat_2009'!S289</f>
        <v>0</v>
      </c>
    </row>
    <row r="117" ht="11.25">
      <c r="Q117" s="1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6"/>
  <sheetViews>
    <sheetView workbookViewId="0" topLeftCell="A25">
      <selection activeCell="E46" sqref="E46"/>
    </sheetView>
  </sheetViews>
  <sheetFormatPr defaultColWidth="9.140625" defaultRowHeight="12.75"/>
  <cols>
    <col min="1" max="1" width="23.00390625" style="84" customWidth="1"/>
    <col min="2" max="16384" width="9.140625" style="34" customWidth="1"/>
  </cols>
  <sheetData>
    <row r="1" ht="11.25">
      <c r="A1" s="14" t="s">
        <v>168</v>
      </c>
    </row>
    <row r="3" spans="2:19" ht="11.25">
      <c r="B3" s="42">
        <v>1990</v>
      </c>
      <c r="C3" s="42">
        <v>1991</v>
      </c>
      <c r="D3" s="42">
        <v>1992</v>
      </c>
      <c r="E3" s="42">
        <v>1993</v>
      </c>
      <c r="F3" s="42">
        <v>1994</v>
      </c>
      <c r="G3" s="42">
        <v>1995</v>
      </c>
      <c r="H3" s="42">
        <v>1996</v>
      </c>
      <c r="I3" s="42">
        <v>1997</v>
      </c>
      <c r="J3" s="42">
        <v>1998</v>
      </c>
      <c r="K3" s="42">
        <v>1999</v>
      </c>
      <c r="L3" s="42">
        <v>2000</v>
      </c>
      <c r="M3" s="42">
        <v>2001</v>
      </c>
      <c r="N3" s="42">
        <v>2002</v>
      </c>
      <c r="O3" s="42">
        <v>2003</v>
      </c>
      <c r="P3" s="42">
        <v>2004</v>
      </c>
      <c r="Q3" s="42">
        <v>2005</v>
      </c>
      <c r="R3" s="42">
        <v>2006</v>
      </c>
      <c r="S3" s="24">
        <v>2007</v>
      </c>
    </row>
    <row r="4" spans="1:19" ht="11.25">
      <c r="A4" s="62" t="s">
        <v>54</v>
      </c>
      <c r="B4" s="34">
        <f aca="true" t="shared" si="0" ref="B4:R4">B44+B85</f>
        <v>215925</v>
      </c>
      <c r="C4" s="34">
        <f t="shared" si="0"/>
        <v>211227</v>
      </c>
      <c r="D4" s="34">
        <f t="shared" si="0"/>
        <v>203551</v>
      </c>
      <c r="E4" s="34">
        <f t="shared" si="0"/>
        <v>238214</v>
      </c>
      <c r="F4" s="34">
        <f t="shared" si="0"/>
        <v>261100</v>
      </c>
      <c r="G4" s="34">
        <f t="shared" si="0"/>
        <v>294928</v>
      </c>
      <c r="H4" s="34">
        <f t="shared" si="0"/>
        <v>338577</v>
      </c>
      <c r="I4" s="34">
        <f t="shared" si="0"/>
        <v>390231</v>
      </c>
      <c r="J4" s="34">
        <f t="shared" si="0"/>
        <v>426205</v>
      </c>
      <c r="K4" s="34">
        <f t="shared" si="0"/>
        <v>488300</v>
      </c>
      <c r="L4" s="34">
        <f t="shared" si="0"/>
        <v>512023</v>
      </c>
      <c r="M4" s="34">
        <f t="shared" si="0"/>
        <v>520499</v>
      </c>
      <c r="N4" s="34">
        <f t="shared" si="0"/>
        <v>555491</v>
      </c>
      <c r="O4" s="34">
        <f t="shared" si="0"/>
        <v>597150</v>
      </c>
      <c r="P4" s="34">
        <f t="shared" si="0"/>
        <v>647128</v>
      </c>
      <c r="Q4" s="34">
        <f t="shared" si="0"/>
        <v>692678</v>
      </c>
      <c r="R4" s="34">
        <f t="shared" si="0"/>
        <v>712498</v>
      </c>
      <c r="S4" s="34">
        <f>S44+S85</f>
        <v>760181</v>
      </c>
    </row>
    <row r="5" spans="1:19" ht="11.25">
      <c r="A5" s="62" t="s">
        <v>55</v>
      </c>
      <c r="B5" s="34">
        <f aca="true" t="shared" si="1" ref="B5:Q5">B45+B86</f>
        <v>8165</v>
      </c>
      <c r="C5" s="34">
        <f t="shared" si="1"/>
        <v>8944</v>
      </c>
      <c r="D5" s="34">
        <f t="shared" si="1"/>
        <v>9190</v>
      </c>
      <c r="E5" s="34">
        <f t="shared" si="1"/>
        <v>9238</v>
      </c>
      <c r="F5" s="34">
        <f t="shared" si="1"/>
        <v>10881</v>
      </c>
      <c r="G5" s="34">
        <f t="shared" si="1"/>
        <v>12941</v>
      </c>
      <c r="H5" s="34">
        <f t="shared" si="1"/>
        <v>13665</v>
      </c>
      <c r="I5" s="34">
        <f t="shared" si="1"/>
        <v>14071</v>
      </c>
      <c r="J5" s="34">
        <f t="shared" si="1"/>
        <v>17739</v>
      </c>
      <c r="K5" s="34">
        <f t="shared" si="1"/>
        <v>21820</v>
      </c>
      <c r="L5" s="34">
        <f t="shared" si="1"/>
        <v>19091</v>
      </c>
      <c r="M5" s="34">
        <f t="shared" si="1"/>
        <v>18608</v>
      </c>
      <c r="N5" s="34">
        <f t="shared" si="1"/>
        <v>20499</v>
      </c>
      <c r="O5" s="34">
        <f t="shared" si="1"/>
        <v>23579</v>
      </c>
      <c r="P5" s="34">
        <f t="shared" si="1"/>
        <v>23813</v>
      </c>
      <c r="Q5" s="34">
        <f t="shared" si="1"/>
        <v>25143</v>
      </c>
      <c r="R5" s="34">
        <f aca="true" t="shared" si="2" ref="R5:S35">R45+R86</f>
        <v>25390</v>
      </c>
      <c r="S5" s="34">
        <f t="shared" si="2"/>
        <v>27238</v>
      </c>
    </row>
    <row r="6" spans="1:19" ht="11.25">
      <c r="A6" s="62" t="s">
        <v>56</v>
      </c>
      <c r="B6" s="34">
        <f aca="true" t="shared" si="3" ref="B6:Q6">B46+B87</f>
        <v>8700</v>
      </c>
      <c r="C6" s="34">
        <f t="shared" si="3"/>
        <v>3110</v>
      </c>
      <c r="D6" s="34">
        <f t="shared" si="3"/>
        <v>2966</v>
      </c>
      <c r="E6" s="34">
        <f t="shared" si="3"/>
        <v>3278</v>
      </c>
      <c r="F6" s="34">
        <f t="shared" si="3"/>
        <v>2817</v>
      </c>
      <c r="G6" s="34">
        <f t="shared" si="3"/>
        <v>3449</v>
      </c>
      <c r="H6" s="34">
        <f t="shared" si="3"/>
        <v>3213</v>
      </c>
      <c r="I6" s="34">
        <f t="shared" si="3"/>
        <v>2734</v>
      </c>
      <c r="J6" s="34">
        <f t="shared" si="3"/>
        <v>2281</v>
      </c>
      <c r="K6" s="34">
        <f t="shared" si="3"/>
        <v>2217</v>
      </c>
      <c r="L6" s="34">
        <f t="shared" si="3"/>
        <v>2178</v>
      </c>
      <c r="M6" s="34">
        <f t="shared" si="3"/>
        <v>2168</v>
      </c>
      <c r="N6" s="34">
        <f t="shared" si="3"/>
        <v>1730</v>
      </c>
      <c r="O6" s="34">
        <f t="shared" si="3"/>
        <v>1987</v>
      </c>
      <c r="P6" s="34">
        <f t="shared" si="3"/>
        <v>1699</v>
      </c>
      <c r="Q6" s="34">
        <f t="shared" si="3"/>
        <v>1896</v>
      </c>
      <c r="R6" s="34">
        <f t="shared" si="2"/>
        <v>2282</v>
      </c>
      <c r="S6" s="34">
        <f t="shared" si="2"/>
        <v>2431</v>
      </c>
    </row>
    <row r="7" spans="1:19" ht="11.25">
      <c r="A7" s="62" t="s">
        <v>57</v>
      </c>
      <c r="B7" s="34">
        <f aca="true" t="shared" si="4" ref="B7:Q7">B47+B88</f>
        <v>965</v>
      </c>
      <c r="C7" s="34">
        <f t="shared" si="4"/>
        <v>947</v>
      </c>
      <c r="D7" s="34">
        <f t="shared" si="4"/>
        <v>973</v>
      </c>
      <c r="E7" s="34">
        <f t="shared" si="4"/>
        <v>860</v>
      </c>
      <c r="F7" s="34">
        <f t="shared" si="4"/>
        <v>904</v>
      </c>
      <c r="G7" s="34">
        <f t="shared" si="4"/>
        <v>1002</v>
      </c>
      <c r="H7" s="34">
        <f t="shared" si="4"/>
        <v>2553</v>
      </c>
      <c r="I7" s="34">
        <f t="shared" si="4"/>
        <v>3174</v>
      </c>
      <c r="J7" s="34">
        <f t="shared" si="4"/>
        <v>3530</v>
      </c>
      <c r="K7" s="34">
        <f t="shared" si="4"/>
        <v>3866</v>
      </c>
      <c r="L7" s="34">
        <f t="shared" si="4"/>
        <v>3907</v>
      </c>
      <c r="M7" s="34">
        <f t="shared" si="4"/>
        <v>3923</v>
      </c>
      <c r="N7" s="34">
        <f t="shared" si="4"/>
        <v>3961</v>
      </c>
      <c r="O7" s="34">
        <f t="shared" si="4"/>
        <v>3911</v>
      </c>
      <c r="P7" s="34">
        <f t="shared" si="4"/>
        <v>4060</v>
      </c>
      <c r="Q7" s="34">
        <f t="shared" si="4"/>
        <v>4215</v>
      </c>
      <c r="R7" s="34">
        <f t="shared" si="2"/>
        <v>4173</v>
      </c>
      <c r="S7" s="34">
        <f t="shared" si="2"/>
        <v>4263</v>
      </c>
    </row>
    <row r="8" spans="1:19" ht="11.25">
      <c r="A8" s="62" t="s">
        <v>58</v>
      </c>
      <c r="B8" s="34">
        <f aca="true" t="shared" si="5" ref="B8:Q8">B48+B89</f>
        <v>694</v>
      </c>
      <c r="C8" s="34">
        <f t="shared" si="5"/>
        <v>829</v>
      </c>
      <c r="D8" s="34">
        <f t="shared" si="5"/>
        <v>1081</v>
      </c>
      <c r="E8" s="34">
        <f t="shared" si="5"/>
        <v>1589</v>
      </c>
      <c r="F8" s="34">
        <f t="shared" si="5"/>
        <v>2280</v>
      </c>
      <c r="G8" s="34">
        <f t="shared" si="5"/>
        <v>3635</v>
      </c>
      <c r="H8" s="34">
        <f t="shared" si="5"/>
        <v>5679</v>
      </c>
      <c r="I8" s="34">
        <f t="shared" si="5"/>
        <v>6780</v>
      </c>
      <c r="J8" s="34">
        <f t="shared" si="5"/>
        <v>8128</v>
      </c>
      <c r="K8" s="34">
        <f t="shared" si="5"/>
        <v>9056</v>
      </c>
      <c r="L8" s="34">
        <f t="shared" si="5"/>
        <v>8774</v>
      </c>
      <c r="M8" s="34">
        <f t="shared" si="5"/>
        <v>9273</v>
      </c>
      <c r="N8" s="34">
        <f t="shared" si="5"/>
        <v>9590</v>
      </c>
      <c r="O8" s="34">
        <f t="shared" si="5"/>
        <v>9764</v>
      </c>
      <c r="P8" s="34">
        <f t="shared" si="5"/>
        <v>9941</v>
      </c>
      <c r="Q8" s="34">
        <f t="shared" si="5"/>
        <v>8780</v>
      </c>
      <c r="R8" s="34">
        <f t="shared" si="2"/>
        <v>9418</v>
      </c>
      <c r="S8" s="34">
        <f t="shared" si="2"/>
        <v>6912</v>
      </c>
    </row>
    <row r="9" spans="1:19" ht="11.25">
      <c r="A9" s="62" t="s">
        <v>59</v>
      </c>
      <c r="B9" s="34">
        <f aca="true" t="shared" si="6" ref="B9:Q9">B49+B90</f>
        <v>45401</v>
      </c>
      <c r="C9" s="34">
        <f t="shared" si="6"/>
        <v>45453</v>
      </c>
      <c r="D9" s="34">
        <f t="shared" si="6"/>
        <v>42108</v>
      </c>
      <c r="E9" s="34">
        <f t="shared" si="6"/>
        <v>41121</v>
      </c>
      <c r="F9" s="34">
        <f t="shared" si="6"/>
        <v>46680</v>
      </c>
      <c r="G9" s="34">
        <f t="shared" si="6"/>
        <v>50391</v>
      </c>
      <c r="H9" s="34">
        <f t="shared" si="6"/>
        <v>54599</v>
      </c>
      <c r="I9" s="34">
        <f t="shared" si="6"/>
        <v>58247</v>
      </c>
      <c r="J9" s="34">
        <f t="shared" si="6"/>
        <v>60999</v>
      </c>
      <c r="K9" s="34">
        <f t="shared" si="6"/>
        <v>61970</v>
      </c>
      <c r="L9" s="34">
        <f t="shared" si="6"/>
        <v>59970</v>
      </c>
      <c r="M9" s="34">
        <f t="shared" si="6"/>
        <v>66343</v>
      </c>
      <c r="N9" s="34">
        <f t="shared" si="6"/>
        <v>61060</v>
      </c>
      <c r="O9" s="34">
        <f t="shared" si="6"/>
        <v>66133</v>
      </c>
      <c r="P9" s="34">
        <f t="shared" si="6"/>
        <v>70085</v>
      </c>
      <c r="Q9" s="34">
        <f t="shared" si="6"/>
        <v>76609</v>
      </c>
      <c r="R9" s="34">
        <f t="shared" si="2"/>
        <v>82846</v>
      </c>
      <c r="S9" s="34">
        <f t="shared" si="2"/>
        <v>84119</v>
      </c>
    </row>
    <row r="10" spans="1:19" ht="11.25">
      <c r="A10" s="62" t="s">
        <v>60</v>
      </c>
      <c r="B10" s="34">
        <f aca="true" t="shared" si="7" ref="B10:Q10">B50+B91</f>
        <v>821</v>
      </c>
      <c r="C10" s="34">
        <f t="shared" si="7"/>
        <v>772</v>
      </c>
      <c r="D10" s="34">
        <f t="shared" si="7"/>
        <v>652</v>
      </c>
      <c r="E10" s="34">
        <f t="shared" si="7"/>
        <v>326</v>
      </c>
      <c r="F10" s="34">
        <f t="shared" si="7"/>
        <v>343</v>
      </c>
      <c r="G10" s="34">
        <f t="shared" si="7"/>
        <v>201</v>
      </c>
      <c r="H10" s="34">
        <f t="shared" si="7"/>
        <v>198</v>
      </c>
      <c r="I10" s="34">
        <f t="shared" si="7"/>
        <v>241</v>
      </c>
      <c r="J10" s="34">
        <f t="shared" si="7"/>
        <v>287</v>
      </c>
      <c r="K10" s="34">
        <f t="shared" si="7"/>
        <v>308</v>
      </c>
      <c r="L10" s="34">
        <f t="shared" si="7"/>
        <v>759</v>
      </c>
      <c r="M10" s="34">
        <f t="shared" si="7"/>
        <v>768</v>
      </c>
      <c r="N10" s="34">
        <f t="shared" si="7"/>
        <v>713</v>
      </c>
      <c r="O10" s="34">
        <f t="shared" si="7"/>
        <v>699</v>
      </c>
      <c r="P10" s="34">
        <f t="shared" si="7"/>
        <v>684</v>
      </c>
      <c r="Q10" s="34">
        <f t="shared" si="7"/>
        <v>760</v>
      </c>
      <c r="R10" s="34">
        <f t="shared" si="2"/>
        <v>783</v>
      </c>
      <c r="S10" s="34">
        <f t="shared" si="2"/>
        <v>590</v>
      </c>
    </row>
    <row r="11" spans="1:19" ht="11.25">
      <c r="A11" s="62" t="s">
        <v>61</v>
      </c>
      <c r="B11" s="34">
        <f aca="true" t="shared" si="8" ref="B11:Q11">B51+B92</f>
        <v>3941</v>
      </c>
      <c r="C11" s="34">
        <f t="shared" si="8"/>
        <v>3752</v>
      </c>
      <c r="D11" s="34">
        <f t="shared" si="8"/>
        <v>3648</v>
      </c>
      <c r="E11" s="34">
        <f t="shared" si="8"/>
        <v>4535</v>
      </c>
      <c r="F11" s="34">
        <f t="shared" si="8"/>
        <v>4456</v>
      </c>
      <c r="G11" s="34">
        <f t="shared" si="8"/>
        <v>5160</v>
      </c>
      <c r="H11" s="34">
        <f t="shared" si="8"/>
        <v>6291</v>
      </c>
      <c r="I11" s="34">
        <f t="shared" si="8"/>
        <v>6569</v>
      </c>
      <c r="J11" s="34">
        <f t="shared" si="8"/>
        <v>6425</v>
      </c>
      <c r="K11" s="34">
        <f t="shared" si="8"/>
        <v>6958</v>
      </c>
      <c r="L11" s="34">
        <f t="shared" si="8"/>
        <v>9263</v>
      </c>
      <c r="M11" s="34">
        <f t="shared" si="8"/>
        <v>9147</v>
      </c>
      <c r="N11" s="34">
        <f t="shared" si="8"/>
        <v>10829</v>
      </c>
      <c r="O11" s="34">
        <f t="shared" si="8"/>
        <v>13038</v>
      </c>
      <c r="P11" s="34">
        <f t="shared" si="8"/>
        <v>12894</v>
      </c>
      <c r="Q11" s="34">
        <f t="shared" si="8"/>
        <v>10961</v>
      </c>
      <c r="R11" s="34">
        <f t="shared" si="2"/>
        <v>13907</v>
      </c>
      <c r="S11" s="34">
        <f t="shared" si="2"/>
        <v>15463</v>
      </c>
    </row>
    <row r="12" spans="1:19" ht="11.25">
      <c r="A12" s="62" t="s">
        <v>62</v>
      </c>
      <c r="B12" s="34">
        <f aca="true" t="shared" si="9" ref="B12:Q12">B52+B93</f>
        <v>90</v>
      </c>
      <c r="C12" s="34">
        <f t="shared" si="9"/>
        <v>93</v>
      </c>
      <c r="D12" s="34">
        <f t="shared" si="9"/>
        <v>79</v>
      </c>
      <c r="E12" s="34">
        <f t="shared" si="9"/>
        <v>84</v>
      </c>
      <c r="F12" s="34">
        <f t="shared" si="9"/>
        <v>80</v>
      </c>
      <c r="G12" s="34">
        <f t="shared" si="9"/>
        <v>75</v>
      </c>
      <c r="H12" s="34">
        <f t="shared" si="9"/>
        <v>78</v>
      </c>
      <c r="I12" s="34">
        <f t="shared" si="9"/>
        <v>332</v>
      </c>
      <c r="J12" s="34">
        <f t="shared" si="9"/>
        <v>1713</v>
      </c>
      <c r="K12" s="34">
        <f t="shared" si="9"/>
        <v>3907</v>
      </c>
      <c r="L12" s="34">
        <f t="shared" si="9"/>
        <v>5920</v>
      </c>
      <c r="M12" s="34">
        <f t="shared" si="9"/>
        <v>6133</v>
      </c>
      <c r="N12" s="34">
        <f t="shared" si="9"/>
        <v>7061</v>
      </c>
      <c r="O12" s="34">
        <f t="shared" si="9"/>
        <v>7995</v>
      </c>
      <c r="P12" s="34">
        <f t="shared" si="9"/>
        <v>8991</v>
      </c>
      <c r="Q12" s="34">
        <f t="shared" si="9"/>
        <v>8171</v>
      </c>
      <c r="R12" s="34">
        <f t="shared" si="2"/>
        <v>10610</v>
      </c>
      <c r="S12" s="34">
        <f t="shared" si="2"/>
        <v>13774</v>
      </c>
    </row>
    <row r="13" spans="1:19" ht="11.25">
      <c r="A13" s="62" t="s">
        <v>63</v>
      </c>
      <c r="B13" s="34">
        <f aca="true" t="shared" si="10" ref="B13:Q13">B53+B94</f>
        <v>2435</v>
      </c>
      <c r="C13" s="34">
        <f t="shared" si="10"/>
        <v>2280</v>
      </c>
      <c r="D13" s="34">
        <f t="shared" si="10"/>
        <v>2629</v>
      </c>
      <c r="E13" s="34">
        <f t="shared" si="10"/>
        <v>2171</v>
      </c>
      <c r="F13" s="34">
        <f t="shared" si="10"/>
        <v>4276</v>
      </c>
      <c r="G13" s="34">
        <f t="shared" si="10"/>
        <v>4916</v>
      </c>
      <c r="H13" s="34">
        <f t="shared" si="10"/>
        <v>7494</v>
      </c>
      <c r="I13" s="34">
        <f t="shared" si="10"/>
        <v>19316</v>
      </c>
      <c r="J13" s="34">
        <f t="shared" si="10"/>
        <v>17793</v>
      </c>
      <c r="K13" s="34">
        <f t="shared" si="10"/>
        <v>20819</v>
      </c>
      <c r="L13" s="34">
        <f t="shared" si="10"/>
        <v>22460</v>
      </c>
      <c r="M13" s="34">
        <f t="shared" si="10"/>
        <v>24664</v>
      </c>
      <c r="N13" s="34">
        <f t="shared" si="10"/>
        <v>33661</v>
      </c>
      <c r="O13" s="34">
        <f t="shared" si="10"/>
        <v>40601</v>
      </c>
      <c r="P13" s="34">
        <f t="shared" si="10"/>
        <v>56677</v>
      </c>
      <c r="Q13" s="34">
        <f t="shared" si="10"/>
        <v>80077</v>
      </c>
      <c r="R13" s="34">
        <f t="shared" si="2"/>
        <v>91809</v>
      </c>
      <c r="S13" s="34">
        <f t="shared" si="2"/>
        <v>93799</v>
      </c>
    </row>
    <row r="14" spans="1:19" ht="11.25">
      <c r="A14" s="62" t="s">
        <v>64</v>
      </c>
      <c r="B14" s="34">
        <f aca="true" t="shared" si="11" ref="B14:Q14">B54+B95</f>
        <v>6977</v>
      </c>
      <c r="C14" s="34">
        <f t="shared" si="11"/>
        <v>6648</v>
      </c>
      <c r="D14" s="34">
        <f t="shared" si="11"/>
        <v>6683</v>
      </c>
      <c r="E14" s="34">
        <f t="shared" si="11"/>
        <v>7294</v>
      </c>
      <c r="F14" s="34">
        <f t="shared" si="11"/>
        <v>6875</v>
      </c>
      <c r="G14" s="34">
        <f t="shared" si="11"/>
        <v>6147</v>
      </c>
      <c r="H14" s="34">
        <f t="shared" si="11"/>
        <v>7090</v>
      </c>
      <c r="I14" s="34">
        <f t="shared" si="11"/>
        <v>8585</v>
      </c>
      <c r="J14" s="34">
        <f t="shared" si="11"/>
        <v>8755</v>
      </c>
      <c r="K14" s="34">
        <f t="shared" si="11"/>
        <v>9998</v>
      </c>
      <c r="L14" s="34">
        <f t="shared" si="11"/>
        <v>15370</v>
      </c>
      <c r="M14" s="34">
        <f t="shared" si="11"/>
        <v>18569</v>
      </c>
      <c r="N14" s="34">
        <f t="shared" si="11"/>
        <v>21702</v>
      </c>
      <c r="O14" s="34">
        <f t="shared" si="11"/>
        <v>22374</v>
      </c>
      <c r="P14" s="34">
        <f t="shared" si="11"/>
        <v>23912</v>
      </c>
      <c r="Q14" s="34">
        <f t="shared" si="11"/>
        <v>26259</v>
      </c>
      <c r="R14" s="34">
        <f t="shared" si="2"/>
        <v>25275</v>
      </c>
      <c r="S14" s="34">
        <f t="shared" si="2"/>
        <v>25738</v>
      </c>
    </row>
    <row r="15" spans="1:19" ht="11.25">
      <c r="A15" s="62" t="s">
        <v>65</v>
      </c>
      <c r="B15" s="34">
        <f aca="true" t="shared" si="12" ref="B15:Q15">B55+B96</f>
        <v>42184</v>
      </c>
      <c r="C15" s="34">
        <f t="shared" si="12"/>
        <v>38924</v>
      </c>
      <c r="D15" s="34">
        <f t="shared" si="12"/>
        <v>38668</v>
      </c>
      <c r="E15" s="34">
        <f t="shared" si="12"/>
        <v>43015</v>
      </c>
      <c r="F15" s="34">
        <f t="shared" si="12"/>
        <v>43438</v>
      </c>
      <c r="G15" s="34">
        <f t="shared" si="12"/>
        <v>50444</v>
      </c>
      <c r="H15" s="34">
        <f t="shared" si="12"/>
        <v>53434</v>
      </c>
      <c r="I15" s="34">
        <f t="shared" si="12"/>
        <v>65544</v>
      </c>
      <c r="J15" s="34">
        <f t="shared" si="12"/>
        <v>75399</v>
      </c>
      <c r="K15" s="34">
        <f t="shared" si="12"/>
        <v>91396</v>
      </c>
      <c r="L15" s="34">
        <f t="shared" si="12"/>
        <v>105612</v>
      </c>
      <c r="M15" s="34">
        <f t="shared" si="12"/>
        <v>100951</v>
      </c>
      <c r="N15" s="34">
        <f t="shared" si="12"/>
        <v>104435</v>
      </c>
      <c r="O15" s="34">
        <f t="shared" si="12"/>
        <v>122604</v>
      </c>
      <c r="P15" s="34">
        <f t="shared" si="12"/>
        <v>135131</v>
      </c>
      <c r="Q15" s="34">
        <f t="shared" si="12"/>
        <v>155072</v>
      </c>
      <c r="R15" s="34">
        <f t="shared" si="2"/>
        <v>164309</v>
      </c>
      <c r="S15" s="34">
        <f t="shared" si="2"/>
        <v>178269</v>
      </c>
    </row>
    <row r="16" spans="1:19" ht="11.25">
      <c r="A16" s="62" t="s">
        <v>66</v>
      </c>
      <c r="B16" s="34">
        <f aca="true" t="shared" si="13" ref="B16:Q16">B56+B97</f>
        <v>0</v>
      </c>
      <c r="C16" s="34">
        <f t="shared" si="13"/>
        <v>0</v>
      </c>
      <c r="D16" s="34">
        <f t="shared" si="13"/>
        <v>0</v>
      </c>
      <c r="E16" s="34">
        <f t="shared" si="13"/>
        <v>0</v>
      </c>
      <c r="F16" s="34">
        <f t="shared" si="13"/>
        <v>0</v>
      </c>
      <c r="G16" s="34">
        <f t="shared" si="13"/>
        <v>0</v>
      </c>
      <c r="H16" s="34">
        <f t="shared" si="13"/>
        <v>0</v>
      </c>
      <c r="I16" s="34">
        <f t="shared" si="13"/>
        <v>0</v>
      </c>
      <c r="J16" s="34">
        <f t="shared" si="13"/>
        <v>0</v>
      </c>
      <c r="K16" s="34">
        <f t="shared" si="13"/>
        <v>0</v>
      </c>
      <c r="L16" s="34">
        <f t="shared" si="13"/>
        <v>0</v>
      </c>
      <c r="M16" s="34">
        <f t="shared" si="13"/>
        <v>0</v>
      </c>
      <c r="N16" s="34">
        <f t="shared" si="13"/>
        <v>0</v>
      </c>
      <c r="O16" s="34">
        <f t="shared" si="13"/>
        <v>0</v>
      </c>
      <c r="P16" s="34">
        <f t="shared" si="13"/>
        <v>0</v>
      </c>
      <c r="Q16" s="34">
        <f t="shared" si="13"/>
        <v>0</v>
      </c>
      <c r="R16" s="34">
        <f t="shared" si="2"/>
        <v>0</v>
      </c>
      <c r="S16" s="34">
        <f t="shared" si="2"/>
        <v>0</v>
      </c>
    </row>
    <row r="17" spans="1:19" ht="11.25">
      <c r="A17" s="62" t="s">
        <v>67</v>
      </c>
      <c r="B17" s="34">
        <f aca="true" t="shared" si="14" ref="B17:Q17">B57+B98</f>
        <v>1733</v>
      </c>
      <c r="C17" s="34">
        <f t="shared" si="14"/>
        <v>1811</v>
      </c>
      <c r="D17" s="34">
        <f t="shared" si="14"/>
        <v>1146</v>
      </c>
      <c r="E17" s="34">
        <f t="shared" si="14"/>
        <v>561</v>
      </c>
      <c r="F17" s="34">
        <f t="shared" si="14"/>
        <v>312</v>
      </c>
      <c r="G17" s="34">
        <f t="shared" si="14"/>
        <v>526</v>
      </c>
      <c r="H17" s="34">
        <f t="shared" si="14"/>
        <v>524</v>
      </c>
      <c r="I17" s="34">
        <f t="shared" si="14"/>
        <v>1246</v>
      </c>
      <c r="J17" s="34">
        <f t="shared" si="14"/>
        <v>1075</v>
      </c>
      <c r="K17" s="34">
        <f t="shared" si="14"/>
        <v>955</v>
      </c>
      <c r="L17" s="34">
        <f t="shared" si="14"/>
        <v>1128</v>
      </c>
      <c r="M17" s="34">
        <f t="shared" si="14"/>
        <v>1304</v>
      </c>
      <c r="N17" s="34">
        <f t="shared" si="14"/>
        <v>1314</v>
      </c>
      <c r="O17" s="34">
        <f t="shared" si="14"/>
        <v>1533</v>
      </c>
      <c r="P17" s="34">
        <f t="shared" si="14"/>
        <v>1433</v>
      </c>
      <c r="Q17" s="34">
        <f t="shared" si="14"/>
        <v>1485</v>
      </c>
      <c r="R17" s="34">
        <f t="shared" si="2"/>
        <v>2100</v>
      </c>
      <c r="S17" s="34">
        <f t="shared" si="2"/>
        <v>1924</v>
      </c>
    </row>
    <row r="18" spans="1:19" ht="11.25">
      <c r="A18" s="62" t="s">
        <v>68</v>
      </c>
      <c r="B18" s="34">
        <f aca="true" t="shared" si="15" ref="B18:Q18">B58+B99</f>
        <v>6770</v>
      </c>
      <c r="C18" s="34">
        <f t="shared" si="15"/>
        <v>6290</v>
      </c>
      <c r="D18" s="34">
        <f t="shared" si="15"/>
        <v>1261</v>
      </c>
      <c r="E18" s="34">
        <f t="shared" si="15"/>
        <v>266</v>
      </c>
      <c r="F18" s="34">
        <f t="shared" si="15"/>
        <v>331</v>
      </c>
      <c r="G18" s="34">
        <f t="shared" si="15"/>
        <v>228</v>
      </c>
      <c r="H18" s="34">
        <f t="shared" si="15"/>
        <v>655</v>
      </c>
      <c r="I18" s="34">
        <f t="shared" si="15"/>
        <v>485</v>
      </c>
      <c r="J18" s="34">
        <f t="shared" si="15"/>
        <v>278</v>
      </c>
      <c r="K18" s="34">
        <f t="shared" si="15"/>
        <v>999</v>
      </c>
      <c r="L18" s="34">
        <f t="shared" si="15"/>
        <v>1616</v>
      </c>
      <c r="M18" s="34">
        <f t="shared" si="15"/>
        <v>1884</v>
      </c>
      <c r="N18" s="34">
        <f t="shared" si="15"/>
        <v>2109</v>
      </c>
      <c r="O18" s="34">
        <f t="shared" si="15"/>
        <v>2518</v>
      </c>
      <c r="P18" s="34">
        <f t="shared" si="15"/>
        <v>2691</v>
      </c>
      <c r="Q18" s="34">
        <f t="shared" si="15"/>
        <v>3017</v>
      </c>
      <c r="R18" s="34">
        <f t="shared" si="2"/>
        <v>2464</v>
      </c>
      <c r="S18" s="34">
        <f t="shared" si="2"/>
        <v>2405</v>
      </c>
    </row>
    <row r="19" spans="1:19" ht="11.25">
      <c r="A19" s="62" t="s">
        <v>69</v>
      </c>
      <c r="B19" s="34">
        <f aca="true" t="shared" si="16" ref="B19:Q19">B59+B100</f>
        <v>487</v>
      </c>
      <c r="C19" s="34">
        <f t="shared" si="16"/>
        <v>553</v>
      </c>
      <c r="D19" s="34">
        <f t="shared" si="16"/>
        <v>502</v>
      </c>
      <c r="E19" s="34">
        <f t="shared" si="16"/>
        <v>526</v>
      </c>
      <c r="F19" s="34">
        <f t="shared" si="16"/>
        <v>417</v>
      </c>
      <c r="G19" s="34">
        <f t="shared" si="16"/>
        <v>344</v>
      </c>
      <c r="H19" s="34">
        <f t="shared" si="16"/>
        <v>372</v>
      </c>
      <c r="I19" s="34">
        <f t="shared" si="16"/>
        <v>264</v>
      </c>
      <c r="J19" s="34">
        <f t="shared" si="16"/>
        <v>204</v>
      </c>
      <c r="K19" s="34">
        <f t="shared" si="16"/>
        <v>204</v>
      </c>
      <c r="L19" s="34">
        <f t="shared" si="16"/>
        <v>234</v>
      </c>
      <c r="M19" s="34">
        <f t="shared" si="16"/>
        <v>279</v>
      </c>
      <c r="N19" s="34">
        <f t="shared" si="16"/>
        <v>2593</v>
      </c>
      <c r="O19" s="34">
        <f t="shared" si="16"/>
        <v>2603</v>
      </c>
      <c r="P19" s="34">
        <f t="shared" si="16"/>
        <v>3153</v>
      </c>
      <c r="Q19" s="34">
        <f t="shared" si="16"/>
        <v>3106</v>
      </c>
      <c r="R19" s="34">
        <f t="shared" si="2"/>
        <v>3247</v>
      </c>
      <c r="S19" s="34">
        <f t="shared" si="2"/>
        <v>2895</v>
      </c>
    </row>
    <row r="20" spans="1:19" ht="11.25">
      <c r="A20" s="62" t="s">
        <v>70</v>
      </c>
      <c r="B20" s="34">
        <f aca="true" t="shared" si="17" ref="B20:Q20">B60+B101</f>
        <v>4627</v>
      </c>
      <c r="C20" s="34">
        <f t="shared" si="17"/>
        <v>5176</v>
      </c>
      <c r="D20" s="34">
        <f t="shared" si="17"/>
        <v>4461</v>
      </c>
      <c r="E20" s="34">
        <f t="shared" si="17"/>
        <v>4306</v>
      </c>
      <c r="F20" s="34">
        <f t="shared" si="17"/>
        <v>5051</v>
      </c>
      <c r="G20" s="34">
        <f t="shared" si="17"/>
        <v>5464</v>
      </c>
      <c r="H20" s="34">
        <f t="shared" si="17"/>
        <v>6584</v>
      </c>
      <c r="I20" s="34">
        <f t="shared" si="17"/>
        <v>5880</v>
      </c>
      <c r="J20" s="34">
        <f t="shared" si="17"/>
        <v>7459</v>
      </c>
      <c r="K20" s="34">
        <f t="shared" si="17"/>
        <v>7822</v>
      </c>
      <c r="L20" s="34">
        <f t="shared" si="17"/>
        <v>6729</v>
      </c>
      <c r="M20" s="34">
        <f t="shared" si="17"/>
        <v>8950</v>
      </c>
      <c r="N20" s="34">
        <f t="shared" si="17"/>
        <v>10820</v>
      </c>
      <c r="O20" s="34">
        <f t="shared" si="17"/>
        <v>11967</v>
      </c>
      <c r="P20" s="34">
        <f t="shared" si="17"/>
        <v>11880</v>
      </c>
      <c r="Q20" s="34">
        <f t="shared" si="17"/>
        <v>12500</v>
      </c>
      <c r="R20" s="34">
        <f t="shared" si="2"/>
        <v>13250</v>
      </c>
      <c r="S20" s="34">
        <f t="shared" si="2"/>
        <v>15346</v>
      </c>
    </row>
    <row r="21" spans="1:19" ht="11.25">
      <c r="A21" s="62" t="s">
        <v>71</v>
      </c>
      <c r="B21" s="34">
        <f aca="true" t="shared" si="18" ref="B21:Q21">B61+B102</f>
        <v>0</v>
      </c>
      <c r="C21" s="34">
        <f t="shared" si="18"/>
        <v>0</v>
      </c>
      <c r="D21" s="34">
        <f t="shared" si="18"/>
        <v>0</v>
      </c>
      <c r="E21" s="34">
        <f t="shared" si="18"/>
        <v>0</v>
      </c>
      <c r="F21" s="34">
        <f t="shared" si="18"/>
        <v>0</v>
      </c>
      <c r="G21" s="34">
        <f t="shared" si="18"/>
        <v>0</v>
      </c>
      <c r="H21" s="34">
        <f t="shared" si="18"/>
        <v>0</v>
      </c>
      <c r="I21" s="34">
        <f t="shared" si="18"/>
        <v>0</v>
      </c>
      <c r="J21" s="34">
        <f t="shared" si="18"/>
        <v>0</v>
      </c>
      <c r="K21" s="34">
        <f t="shared" si="18"/>
        <v>0</v>
      </c>
      <c r="L21" s="34">
        <f t="shared" si="18"/>
        <v>0</v>
      </c>
      <c r="M21" s="34">
        <f t="shared" si="18"/>
        <v>0</v>
      </c>
      <c r="N21" s="34">
        <f t="shared" si="18"/>
        <v>0</v>
      </c>
      <c r="O21" s="34">
        <f t="shared" si="18"/>
        <v>0</v>
      </c>
      <c r="P21" s="34">
        <f t="shared" si="18"/>
        <v>0</v>
      </c>
      <c r="Q21" s="34">
        <f t="shared" si="18"/>
        <v>0</v>
      </c>
      <c r="R21" s="34">
        <f t="shared" si="2"/>
        <v>0</v>
      </c>
      <c r="S21" s="34">
        <f t="shared" si="2"/>
        <v>0</v>
      </c>
    </row>
    <row r="22" spans="1:19" ht="11.25">
      <c r="A22" s="62" t="s">
        <v>72</v>
      </c>
      <c r="B22" s="34">
        <f aca="true" t="shared" si="19" ref="B22:Q22">B62+B103</f>
        <v>39136</v>
      </c>
      <c r="C22" s="34">
        <f t="shared" si="19"/>
        <v>43712</v>
      </c>
      <c r="D22" s="34">
        <f t="shared" si="19"/>
        <v>45989</v>
      </c>
      <c r="E22" s="34">
        <f t="shared" si="19"/>
        <v>46916</v>
      </c>
      <c r="F22" s="34">
        <f t="shared" si="19"/>
        <v>46318</v>
      </c>
      <c r="G22" s="34">
        <f t="shared" si="19"/>
        <v>44831</v>
      </c>
      <c r="H22" s="34">
        <f t="shared" si="19"/>
        <v>50090</v>
      </c>
      <c r="I22" s="34">
        <f t="shared" si="19"/>
        <v>53525</v>
      </c>
      <c r="J22" s="34">
        <f t="shared" si="19"/>
        <v>55086</v>
      </c>
      <c r="K22" s="34">
        <f t="shared" si="19"/>
        <v>52660</v>
      </c>
      <c r="L22" s="34">
        <f t="shared" si="19"/>
        <v>54561</v>
      </c>
      <c r="M22" s="34">
        <f t="shared" si="19"/>
        <v>58284</v>
      </c>
      <c r="N22" s="34">
        <f t="shared" si="19"/>
        <v>59948</v>
      </c>
      <c r="O22" s="34">
        <f t="shared" si="19"/>
        <v>60008</v>
      </c>
      <c r="P22" s="34">
        <f t="shared" si="19"/>
        <v>63754</v>
      </c>
      <c r="Q22" s="34">
        <f t="shared" si="19"/>
        <v>61282</v>
      </c>
      <c r="R22" s="34">
        <f t="shared" si="2"/>
        <v>59433</v>
      </c>
      <c r="S22" s="34">
        <f t="shared" si="2"/>
        <v>62583</v>
      </c>
    </row>
    <row r="23" spans="1:19" ht="11.25">
      <c r="A23" s="62" t="s">
        <v>73</v>
      </c>
      <c r="B23" s="34">
        <f aca="true" t="shared" si="20" ref="B23:Q23">B63+B104</f>
        <v>8535</v>
      </c>
      <c r="C23" s="34">
        <f t="shared" si="20"/>
        <v>8412</v>
      </c>
      <c r="D23" s="34">
        <f t="shared" si="20"/>
        <v>7608</v>
      </c>
      <c r="E23" s="34">
        <f t="shared" si="20"/>
        <v>7535</v>
      </c>
      <c r="F23" s="34">
        <f t="shared" si="20"/>
        <v>9464</v>
      </c>
      <c r="G23" s="34">
        <f t="shared" si="20"/>
        <v>9765</v>
      </c>
      <c r="H23" s="34">
        <f t="shared" si="20"/>
        <v>10341</v>
      </c>
      <c r="I23" s="34">
        <f t="shared" si="20"/>
        <v>9306</v>
      </c>
      <c r="J23" s="34">
        <f t="shared" si="20"/>
        <v>9876</v>
      </c>
      <c r="K23" s="34">
        <f t="shared" si="20"/>
        <v>10568</v>
      </c>
      <c r="L23" s="34">
        <f t="shared" si="20"/>
        <v>8789</v>
      </c>
      <c r="M23" s="34">
        <f t="shared" si="20"/>
        <v>9746</v>
      </c>
      <c r="N23" s="34">
        <f t="shared" si="20"/>
        <v>10468</v>
      </c>
      <c r="O23" s="34">
        <f t="shared" si="20"/>
        <v>12098</v>
      </c>
      <c r="P23" s="34">
        <f t="shared" si="20"/>
        <v>12148</v>
      </c>
      <c r="Q23" s="34">
        <f t="shared" si="20"/>
        <v>14334</v>
      </c>
      <c r="R23" s="34">
        <f t="shared" si="2"/>
        <v>11988</v>
      </c>
      <c r="S23" s="34">
        <f t="shared" si="2"/>
        <v>11199</v>
      </c>
    </row>
    <row r="24" spans="1:19" ht="11.25">
      <c r="A24" s="62" t="s">
        <v>74</v>
      </c>
      <c r="B24" s="34">
        <f aca="true" t="shared" si="21" ref="B24:Q24">B64+B105</f>
        <v>837</v>
      </c>
      <c r="C24" s="34">
        <f t="shared" si="21"/>
        <v>613</v>
      </c>
      <c r="D24" s="34">
        <f t="shared" si="21"/>
        <v>750</v>
      </c>
      <c r="E24" s="34">
        <f t="shared" si="21"/>
        <v>713</v>
      </c>
      <c r="F24" s="34">
        <f t="shared" si="21"/>
        <v>1182</v>
      </c>
      <c r="G24" s="34">
        <f t="shared" si="21"/>
        <v>1586</v>
      </c>
      <c r="H24" s="34">
        <f t="shared" si="21"/>
        <v>1606</v>
      </c>
      <c r="I24" s="34">
        <f t="shared" si="21"/>
        <v>1727</v>
      </c>
      <c r="J24" s="34">
        <f t="shared" si="21"/>
        <v>1730</v>
      </c>
      <c r="K24" s="34">
        <f t="shared" si="21"/>
        <v>2119</v>
      </c>
      <c r="L24" s="34">
        <f t="shared" si="21"/>
        <v>2707</v>
      </c>
      <c r="M24" s="34">
        <f t="shared" si="21"/>
        <v>3248</v>
      </c>
      <c r="N24" s="34">
        <f t="shared" si="21"/>
        <v>3938</v>
      </c>
      <c r="O24" s="34">
        <f t="shared" si="21"/>
        <v>4359</v>
      </c>
      <c r="P24" s="34">
        <f t="shared" si="21"/>
        <v>5029</v>
      </c>
      <c r="Q24" s="34">
        <f t="shared" si="21"/>
        <v>5054</v>
      </c>
      <c r="R24" s="34">
        <f t="shared" si="2"/>
        <v>5024</v>
      </c>
      <c r="S24" s="34">
        <f t="shared" si="2"/>
        <v>5124</v>
      </c>
    </row>
    <row r="25" spans="1:19" ht="11.25">
      <c r="A25" s="62" t="s">
        <v>75</v>
      </c>
      <c r="B25" s="34">
        <f aca="true" t="shared" si="22" ref="B25:Q25">B65+B106</f>
        <v>45</v>
      </c>
      <c r="C25" s="34">
        <f t="shared" si="22"/>
        <v>63</v>
      </c>
      <c r="D25" s="34">
        <f t="shared" si="22"/>
        <v>85</v>
      </c>
      <c r="E25" s="34">
        <f t="shared" si="22"/>
        <v>83</v>
      </c>
      <c r="F25" s="34">
        <f t="shared" si="22"/>
        <v>77</v>
      </c>
      <c r="G25" s="34">
        <f t="shared" si="22"/>
        <v>50</v>
      </c>
      <c r="H25" s="34">
        <f t="shared" si="22"/>
        <v>40</v>
      </c>
      <c r="I25" s="34">
        <f t="shared" si="22"/>
        <v>174</v>
      </c>
      <c r="J25" s="34">
        <f t="shared" si="22"/>
        <v>2094</v>
      </c>
      <c r="K25" s="34">
        <f t="shared" si="22"/>
        <v>8159</v>
      </c>
      <c r="L25" s="34">
        <f t="shared" si="22"/>
        <v>7231</v>
      </c>
      <c r="M25" s="34">
        <f t="shared" si="22"/>
        <v>7228</v>
      </c>
      <c r="N25" s="34">
        <f t="shared" si="22"/>
        <v>9037</v>
      </c>
      <c r="O25" s="34">
        <f t="shared" si="22"/>
        <v>7740</v>
      </c>
      <c r="P25" s="34">
        <f t="shared" si="22"/>
        <v>11689</v>
      </c>
      <c r="Q25" s="34">
        <f t="shared" si="22"/>
        <v>13606</v>
      </c>
      <c r="R25" s="34">
        <f t="shared" si="2"/>
        <v>12343</v>
      </c>
      <c r="S25" s="34">
        <f t="shared" si="2"/>
        <v>13124</v>
      </c>
    </row>
    <row r="26" spans="1:19" ht="11.25">
      <c r="A26" s="62" t="s">
        <v>76</v>
      </c>
      <c r="B26" s="34">
        <f aca="true" t="shared" si="23" ref="B26:Q26">B66+B107</f>
        <v>21381</v>
      </c>
      <c r="C26" s="34">
        <f t="shared" si="23"/>
        <v>18921</v>
      </c>
      <c r="D26" s="34">
        <f t="shared" si="23"/>
        <v>18018</v>
      </c>
      <c r="E26" s="34">
        <f t="shared" si="23"/>
        <v>18113</v>
      </c>
      <c r="F26" s="34">
        <f t="shared" si="23"/>
        <v>16675</v>
      </c>
      <c r="G26" s="34">
        <f t="shared" si="23"/>
        <v>16178</v>
      </c>
      <c r="H26" s="34">
        <f t="shared" si="23"/>
        <v>17035</v>
      </c>
      <c r="I26" s="34">
        <f t="shared" si="23"/>
        <v>10503</v>
      </c>
      <c r="J26" s="34">
        <f t="shared" si="23"/>
        <v>10674</v>
      </c>
      <c r="K26" s="34">
        <f t="shared" si="23"/>
        <v>8683</v>
      </c>
      <c r="L26" s="34">
        <f t="shared" si="23"/>
        <v>9375</v>
      </c>
      <c r="M26" s="34">
        <f t="shared" si="23"/>
        <v>8398</v>
      </c>
      <c r="N26" s="34">
        <f t="shared" si="23"/>
        <v>9483</v>
      </c>
      <c r="O26" s="34">
        <f t="shared" si="23"/>
        <v>11500</v>
      </c>
      <c r="P26" s="34">
        <f t="shared" si="23"/>
        <v>10752</v>
      </c>
      <c r="Q26" s="34">
        <f t="shared" si="23"/>
        <v>9834</v>
      </c>
      <c r="R26" s="34">
        <f t="shared" si="2"/>
        <v>11953</v>
      </c>
      <c r="S26" s="34">
        <f t="shared" si="2"/>
        <v>11768</v>
      </c>
    </row>
    <row r="27" spans="1:19" ht="11.25">
      <c r="A27" s="62" t="s">
        <v>77</v>
      </c>
      <c r="B27" s="34">
        <f aca="true" t="shared" si="24" ref="B27:Q27">B67+B108</f>
        <v>485</v>
      </c>
      <c r="C27" s="34">
        <f t="shared" si="24"/>
        <v>398</v>
      </c>
      <c r="D27" s="34">
        <f t="shared" si="24"/>
        <v>25</v>
      </c>
      <c r="E27" s="34">
        <f t="shared" si="24"/>
        <v>23</v>
      </c>
      <c r="F27" s="34">
        <f t="shared" si="24"/>
        <v>18</v>
      </c>
      <c r="G27" s="34">
        <f t="shared" si="24"/>
        <v>30</v>
      </c>
      <c r="H27" s="34">
        <f t="shared" si="24"/>
        <v>8</v>
      </c>
      <c r="I27" s="34">
        <f t="shared" si="24"/>
        <v>10</v>
      </c>
      <c r="J27" s="34">
        <f t="shared" si="24"/>
        <v>109</v>
      </c>
      <c r="K27" s="34">
        <f t="shared" si="24"/>
        <v>172</v>
      </c>
      <c r="L27" s="34">
        <f t="shared" si="24"/>
        <v>293</v>
      </c>
      <c r="M27" s="34">
        <f t="shared" si="24"/>
        <v>296</v>
      </c>
      <c r="N27" s="34">
        <f t="shared" si="24"/>
        <v>288</v>
      </c>
      <c r="O27" s="34">
        <f t="shared" si="24"/>
        <v>370</v>
      </c>
      <c r="P27" s="34">
        <f t="shared" si="24"/>
        <v>358</v>
      </c>
      <c r="Q27" s="34">
        <f t="shared" si="24"/>
        <v>339</v>
      </c>
      <c r="R27" s="34">
        <f t="shared" si="2"/>
        <v>371</v>
      </c>
      <c r="S27" s="34">
        <f t="shared" si="2"/>
        <v>453</v>
      </c>
    </row>
    <row r="28" spans="1:19" ht="11.25">
      <c r="A28" s="62" t="s">
        <v>78</v>
      </c>
      <c r="B28" s="34">
        <f aca="true" t="shared" si="25" ref="B28:Q28">B68+B109</f>
        <v>1204</v>
      </c>
      <c r="C28" s="34">
        <f t="shared" si="25"/>
        <v>1572</v>
      </c>
      <c r="D28" s="34">
        <f t="shared" si="25"/>
        <v>1507</v>
      </c>
      <c r="E28" s="34">
        <f t="shared" si="25"/>
        <v>1221</v>
      </c>
      <c r="F28" s="34">
        <f t="shared" si="25"/>
        <v>2230</v>
      </c>
      <c r="G28" s="34">
        <f t="shared" si="25"/>
        <v>2448</v>
      </c>
      <c r="H28" s="34">
        <f t="shared" si="25"/>
        <v>2388</v>
      </c>
      <c r="I28" s="34">
        <f t="shared" si="25"/>
        <v>2386</v>
      </c>
      <c r="J28" s="34">
        <f t="shared" si="25"/>
        <v>2413</v>
      </c>
      <c r="K28" s="34">
        <f t="shared" si="25"/>
        <v>3139</v>
      </c>
      <c r="L28" s="34">
        <f t="shared" si="25"/>
        <v>3430</v>
      </c>
      <c r="M28" s="34">
        <f t="shared" si="25"/>
        <v>3101</v>
      </c>
      <c r="N28" s="34">
        <f t="shared" si="25"/>
        <v>2931</v>
      </c>
      <c r="O28" s="34">
        <f t="shared" si="25"/>
        <v>2825</v>
      </c>
      <c r="P28" s="34">
        <f t="shared" si="25"/>
        <v>2841</v>
      </c>
      <c r="Q28" s="34">
        <f t="shared" si="25"/>
        <v>2629</v>
      </c>
      <c r="R28" s="34">
        <f t="shared" si="2"/>
        <v>2330</v>
      </c>
      <c r="S28" s="34">
        <f t="shared" si="2"/>
        <v>2038</v>
      </c>
    </row>
    <row r="29" spans="1:19" ht="11.25">
      <c r="A29" s="62" t="s">
        <v>79</v>
      </c>
      <c r="B29" s="34">
        <f aca="true" t="shared" si="26" ref="B29:Q29">B69+B110</f>
        <v>4828</v>
      </c>
      <c r="C29" s="34">
        <f t="shared" si="26"/>
        <v>5384</v>
      </c>
      <c r="D29" s="34">
        <f t="shared" si="26"/>
        <v>5662</v>
      </c>
      <c r="E29" s="34">
        <f t="shared" si="26"/>
        <v>6166</v>
      </c>
      <c r="F29" s="34">
        <f t="shared" si="26"/>
        <v>7059</v>
      </c>
      <c r="G29" s="34">
        <f t="shared" si="26"/>
        <v>7211</v>
      </c>
      <c r="H29" s="34">
        <f t="shared" si="26"/>
        <v>8072</v>
      </c>
      <c r="I29" s="34">
        <f t="shared" si="26"/>
        <v>7211</v>
      </c>
      <c r="J29" s="34">
        <f t="shared" si="26"/>
        <v>9067</v>
      </c>
      <c r="K29" s="34">
        <f t="shared" si="26"/>
        <v>10768</v>
      </c>
      <c r="L29" s="34">
        <f t="shared" si="26"/>
        <v>10784</v>
      </c>
      <c r="M29" s="34">
        <f t="shared" si="26"/>
        <v>12195</v>
      </c>
      <c r="N29" s="34">
        <f t="shared" si="26"/>
        <v>11974</v>
      </c>
      <c r="O29" s="34">
        <f t="shared" si="26"/>
        <v>14507</v>
      </c>
      <c r="P29" s="34">
        <f t="shared" si="26"/>
        <v>13408</v>
      </c>
      <c r="Q29" s="34">
        <f t="shared" si="26"/>
        <v>11938</v>
      </c>
      <c r="R29" s="34">
        <f t="shared" si="2"/>
        <v>12964</v>
      </c>
      <c r="S29" s="34">
        <f t="shared" si="2"/>
        <v>11134</v>
      </c>
    </row>
    <row r="30" spans="1:19" ht="11.25">
      <c r="A30" s="62" t="s">
        <v>80</v>
      </c>
      <c r="B30" s="34">
        <f aca="true" t="shared" si="27" ref="B30:Q30">B70+B111</f>
        <v>400</v>
      </c>
      <c r="C30" s="34">
        <f t="shared" si="27"/>
        <v>510</v>
      </c>
      <c r="D30" s="34">
        <f t="shared" si="27"/>
        <v>650</v>
      </c>
      <c r="E30" s="34">
        <f t="shared" si="27"/>
        <v>1548</v>
      </c>
      <c r="F30" s="34">
        <f t="shared" si="27"/>
        <v>1262</v>
      </c>
      <c r="G30" s="34">
        <f t="shared" si="27"/>
        <v>1338</v>
      </c>
      <c r="H30" s="34">
        <f t="shared" si="27"/>
        <v>1167</v>
      </c>
      <c r="I30" s="34">
        <f t="shared" si="27"/>
        <v>1402</v>
      </c>
      <c r="J30" s="34">
        <f t="shared" si="27"/>
        <v>1544</v>
      </c>
      <c r="K30" s="34">
        <f t="shared" si="27"/>
        <v>1396</v>
      </c>
      <c r="L30" s="34">
        <f t="shared" si="27"/>
        <v>1415</v>
      </c>
      <c r="M30" s="34">
        <f t="shared" si="27"/>
        <v>1547</v>
      </c>
      <c r="N30" s="34">
        <f t="shared" si="27"/>
        <v>1669</v>
      </c>
      <c r="O30" s="34">
        <f t="shared" si="27"/>
        <v>2019</v>
      </c>
      <c r="P30" s="34">
        <f t="shared" si="27"/>
        <v>1560</v>
      </c>
      <c r="Q30" s="34">
        <f t="shared" si="27"/>
        <v>1316</v>
      </c>
      <c r="R30" s="34">
        <f t="shared" si="2"/>
        <v>1240</v>
      </c>
      <c r="S30" s="34">
        <f t="shared" si="2"/>
        <v>1483</v>
      </c>
    </row>
    <row r="31" spans="1:19" ht="11.25">
      <c r="A31" s="62" t="s">
        <v>81</v>
      </c>
      <c r="B31" s="34">
        <f aca="true" t="shared" si="28" ref="B31:Q31">B71+B112</f>
        <v>5084</v>
      </c>
      <c r="C31" s="34">
        <f t="shared" si="28"/>
        <v>6060</v>
      </c>
      <c r="D31" s="34">
        <f t="shared" si="28"/>
        <v>7210</v>
      </c>
      <c r="E31" s="34">
        <f t="shared" si="28"/>
        <v>36726</v>
      </c>
      <c r="F31" s="34">
        <f t="shared" si="28"/>
        <v>47674</v>
      </c>
      <c r="G31" s="34">
        <f t="shared" si="28"/>
        <v>66568</v>
      </c>
      <c r="H31" s="34">
        <f t="shared" si="28"/>
        <v>85401</v>
      </c>
      <c r="I31" s="34">
        <f t="shared" si="28"/>
        <v>110519</v>
      </c>
      <c r="J31" s="34">
        <f t="shared" si="28"/>
        <v>121547</v>
      </c>
      <c r="K31" s="34">
        <f t="shared" si="28"/>
        <v>148341</v>
      </c>
      <c r="L31" s="34">
        <f t="shared" si="28"/>
        <v>150427</v>
      </c>
      <c r="M31" s="34">
        <f t="shared" si="28"/>
        <v>143492</v>
      </c>
      <c r="N31" s="34">
        <f t="shared" si="28"/>
        <v>153678</v>
      </c>
      <c r="O31" s="34">
        <f t="shared" si="28"/>
        <v>150418</v>
      </c>
      <c r="P31" s="34">
        <f t="shared" si="28"/>
        <v>158545</v>
      </c>
      <c r="Q31" s="34">
        <f t="shared" si="28"/>
        <v>154295</v>
      </c>
      <c r="R31" s="34">
        <f t="shared" si="2"/>
        <v>142989</v>
      </c>
      <c r="S31" s="34">
        <f t="shared" si="2"/>
        <v>166109</v>
      </c>
    </row>
    <row r="32" spans="1:19" ht="11.25">
      <c r="A32" s="62" t="s">
        <v>82</v>
      </c>
      <c r="B32" s="34">
        <f aca="true" t="shared" si="29" ref="B32:Q32">B72+B113</f>
        <v>10192</v>
      </c>
      <c r="C32" s="34">
        <f t="shared" si="29"/>
        <v>12589</v>
      </c>
      <c r="D32" s="34">
        <f t="shared" si="29"/>
        <v>10878</v>
      </c>
      <c r="E32" s="34">
        <f t="shared" si="29"/>
        <v>10847</v>
      </c>
      <c r="F32" s="34">
        <f t="shared" si="29"/>
        <v>13874</v>
      </c>
      <c r="G32" s="34">
        <f t="shared" si="29"/>
        <v>17216</v>
      </c>
      <c r="H32" s="34">
        <f t="shared" si="29"/>
        <v>17871</v>
      </c>
      <c r="I32" s="34">
        <f t="shared" si="29"/>
        <v>23036</v>
      </c>
      <c r="J32" s="34">
        <f t="shared" si="29"/>
        <v>25501</v>
      </c>
      <c r="K32" s="34">
        <f t="shared" si="29"/>
        <v>37158</v>
      </c>
      <c r="L32" s="34">
        <f t="shared" si="29"/>
        <v>47073</v>
      </c>
      <c r="M32" s="34">
        <f t="shared" si="29"/>
        <v>50228</v>
      </c>
      <c r="N32" s="34">
        <f t="shared" si="29"/>
        <v>53220</v>
      </c>
      <c r="O32" s="34">
        <f t="shared" si="29"/>
        <v>64368</v>
      </c>
      <c r="P32" s="34">
        <f t="shared" si="29"/>
        <v>63124</v>
      </c>
      <c r="Q32" s="34">
        <f t="shared" si="29"/>
        <v>74438</v>
      </c>
      <c r="R32" s="34">
        <f t="shared" si="2"/>
        <v>81733</v>
      </c>
      <c r="S32" s="34">
        <f t="shared" si="2"/>
        <v>96123</v>
      </c>
    </row>
    <row r="33" spans="1:19" ht="11.25">
      <c r="A33" s="62" t="s">
        <v>83</v>
      </c>
      <c r="B33" s="34">
        <f aca="true" t="shared" si="30" ref="B33:Q33">B73+B114</f>
        <v>0</v>
      </c>
      <c r="C33" s="34">
        <f t="shared" si="30"/>
        <v>0</v>
      </c>
      <c r="D33" s="34">
        <f t="shared" si="30"/>
        <v>0</v>
      </c>
      <c r="E33" s="34">
        <f t="shared" si="30"/>
        <v>0</v>
      </c>
      <c r="F33" s="34">
        <f t="shared" si="30"/>
        <v>0</v>
      </c>
      <c r="G33" s="34">
        <f t="shared" si="30"/>
        <v>0</v>
      </c>
      <c r="H33" s="34">
        <f t="shared" si="30"/>
        <v>0</v>
      </c>
      <c r="I33" s="34">
        <f t="shared" si="30"/>
        <v>0</v>
      </c>
      <c r="J33" s="34">
        <f t="shared" si="30"/>
        <v>0</v>
      </c>
      <c r="K33" s="34">
        <f t="shared" si="30"/>
        <v>0</v>
      </c>
      <c r="L33" s="34">
        <f t="shared" si="30"/>
        <v>0</v>
      </c>
      <c r="M33" s="34">
        <f t="shared" si="30"/>
        <v>0</v>
      </c>
      <c r="N33" s="34">
        <f t="shared" si="30"/>
        <v>0</v>
      </c>
      <c r="O33" s="34">
        <f t="shared" si="30"/>
        <v>0</v>
      </c>
      <c r="P33" s="34">
        <f t="shared" si="30"/>
        <v>0</v>
      </c>
      <c r="Q33" s="34">
        <f t="shared" si="30"/>
        <v>0</v>
      </c>
      <c r="R33" s="34">
        <f t="shared" si="2"/>
        <v>0</v>
      </c>
      <c r="S33" s="34">
        <f t="shared" si="2"/>
        <v>0</v>
      </c>
    </row>
    <row r="34" spans="1:19" ht="11.25">
      <c r="A34" s="62" t="s">
        <v>84</v>
      </c>
      <c r="B34" s="34">
        <f aca="true" t="shared" si="31" ref="B34:Q34">B74+B115</f>
        <v>0</v>
      </c>
      <c r="C34" s="34">
        <f t="shared" si="31"/>
        <v>0</v>
      </c>
      <c r="D34" s="34">
        <f t="shared" si="31"/>
        <v>0</v>
      </c>
      <c r="E34" s="34">
        <f t="shared" si="31"/>
        <v>0</v>
      </c>
      <c r="F34" s="34">
        <f t="shared" si="31"/>
        <v>0</v>
      </c>
      <c r="G34" s="34">
        <f t="shared" si="31"/>
        <v>331</v>
      </c>
      <c r="H34" s="34">
        <f t="shared" si="31"/>
        <v>447</v>
      </c>
      <c r="I34" s="34">
        <f t="shared" si="31"/>
        <v>391</v>
      </c>
      <c r="J34" s="34">
        <f t="shared" si="31"/>
        <v>372</v>
      </c>
      <c r="K34" s="34">
        <f t="shared" si="31"/>
        <v>458</v>
      </c>
      <c r="L34" s="34">
        <f t="shared" si="31"/>
        <v>327</v>
      </c>
      <c r="M34" s="34">
        <f t="shared" si="31"/>
        <v>486</v>
      </c>
      <c r="N34" s="34">
        <f t="shared" si="31"/>
        <v>290</v>
      </c>
      <c r="O34" s="34">
        <f t="shared" si="31"/>
        <v>387</v>
      </c>
      <c r="P34" s="34">
        <f t="shared" si="31"/>
        <v>437</v>
      </c>
      <c r="Q34" s="34">
        <f t="shared" si="31"/>
        <v>465</v>
      </c>
      <c r="R34" s="34">
        <f t="shared" si="2"/>
        <v>565</v>
      </c>
      <c r="S34" s="34">
        <f t="shared" si="2"/>
        <v>824</v>
      </c>
    </row>
    <row r="35" spans="1:19" ht="11.25">
      <c r="A35" s="62" t="s">
        <v>85</v>
      </c>
      <c r="B35" s="34">
        <f aca="true" t="shared" si="32" ref="B35:Q35">B75+B116</f>
        <v>331</v>
      </c>
      <c r="C35" s="34">
        <f t="shared" si="32"/>
        <v>411</v>
      </c>
      <c r="D35" s="34">
        <f t="shared" si="32"/>
        <v>491</v>
      </c>
      <c r="E35" s="34">
        <f t="shared" si="32"/>
        <v>553</v>
      </c>
      <c r="F35" s="34">
        <f t="shared" si="32"/>
        <v>628</v>
      </c>
      <c r="G35" s="34">
        <f t="shared" si="32"/>
        <v>722</v>
      </c>
      <c r="H35" s="34">
        <f t="shared" si="32"/>
        <v>872</v>
      </c>
      <c r="I35" s="34">
        <f t="shared" si="32"/>
        <v>850</v>
      </c>
      <c r="J35" s="34">
        <f t="shared" si="32"/>
        <v>814</v>
      </c>
      <c r="K35" s="34">
        <f t="shared" si="32"/>
        <v>870</v>
      </c>
      <c r="L35" s="34">
        <f t="shared" si="32"/>
        <v>857</v>
      </c>
      <c r="M35" s="34">
        <f t="shared" si="32"/>
        <v>847</v>
      </c>
      <c r="N35" s="34">
        <f t="shared" si="32"/>
        <v>890</v>
      </c>
      <c r="O35" s="34">
        <f t="shared" si="32"/>
        <v>926</v>
      </c>
      <c r="P35" s="34">
        <f t="shared" si="32"/>
        <v>945</v>
      </c>
      <c r="Q35" s="34">
        <f t="shared" si="32"/>
        <v>869</v>
      </c>
      <c r="R35" s="34">
        <f t="shared" si="2"/>
        <v>786</v>
      </c>
      <c r="S35" s="34">
        <f t="shared" si="2"/>
        <v>750</v>
      </c>
    </row>
    <row r="37" s="35" customFormat="1" ht="12" thickBot="1">
      <c r="A37" s="85"/>
    </row>
    <row r="38" spans="1:3" s="53" customFormat="1" ht="11.25">
      <c r="A38" s="60"/>
      <c r="B38" s="51" t="s">
        <v>1</v>
      </c>
      <c r="C38" s="52" t="s">
        <v>166</v>
      </c>
    </row>
    <row r="39" spans="1:3" s="39" customFormat="1" ht="11.25">
      <c r="A39" s="59"/>
      <c r="B39" s="37" t="s">
        <v>2</v>
      </c>
      <c r="C39" s="38" t="s">
        <v>52</v>
      </c>
    </row>
    <row r="40" spans="1:3" s="39" customFormat="1" ht="11.25">
      <c r="A40" s="59"/>
      <c r="B40" s="37" t="s">
        <v>4</v>
      </c>
      <c r="C40" s="38" t="s">
        <v>53</v>
      </c>
    </row>
    <row r="41" spans="1:18" s="39" customFormat="1" ht="11.25">
      <c r="A41" s="6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20" s="39" customFormat="1" ht="12.75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  <c r="T42" s="42"/>
    </row>
    <row r="43" spans="1:19" s="39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39" customFormat="1" ht="12.75">
      <c r="A44" s="167" t="s">
        <v>54</v>
      </c>
      <c r="B44" s="168">
        <f>'Data eurostat_2009'!B340</f>
        <v>188333</v>
      </c>
      <c r="C44" s="168">
        <f>'Data eurostat_2009'!C340</f>
        <v>183746</v>
      </c>
      <c r="D44" s="168">
        <f>'Data eurostat_2009'!D340</f>
        <v>176392</v>
      </c>
      <c r="E44" s="168">
        <f>'Data eurostat_2009'!E340</f>
        <v>212627</v>
      </c>
      <c r="F44" s="168">
        <f>'Data eurostat_2009'!F340</f>
        <v>236079</v>
      </c>
      <c r="G44" s="168">
        <f>'Data eurostat_2009'!G340</f>
        <v>267157</v>
      </c>
      <c r="H44" s="168">
        <f>'Data eurostat_2009'!H340</f>
        <v>311530</v>
      </c>
      <c r="I44" s="168">
        <f>'Data eurostat_2009'!I340</f>
        <v>359183</v>
      </c>
      <c r="J44" s="168">
        <f>'Data eurostat_2009'!J340</f>
        <v>393493</v>
      </c>
      <c r="K44" s="168">
        <f>'Data eurostat_2009'!K340</f>
        <v>455743</v>
      </c>
      <c r="L44" s="168">
        <f>'Data eurostat_2009'!L340</f>
        <v>480628</v>
      </c>
      <c r="M44" s="168">
        <f>'Data eurostat_2009'!M340</f>
        <v>488646</v>
      </c>
      <c r="N44" s="168">
        <f>'Data eurostat_2009'!N340</f>
        <v>525534</v>
      </c>
      <c r="O44" s="168">
        <f>'Data eurostat_2009'!O340</f>
        <v>566824</v>
      </c>
      <c r="P44" s="168">
        <f>'Data eurostat_2009'!P340</f>
        <v>616041</v>
      </c>
      <c r="Q44" s="168">
        <f>'Data eurostat_2009'!Q340</f>
        <v>660980</v>
      </c>
      <c r="R44" s="168">
        <f>'Data eurostat_2009'!R340</f>
        <v>681668</v>
      </c>
      <c r="S44" s="168">
        <f>'Data eurostat_2009'!S340</f>
        <v>725097</v>
      </c>
    </row>
    <row r="45" spans="1:19" s="39" customFormat="1" ht="12.75">
      <c r="A45" s="167" t="s">
        <v>55</v>
      </c>
      <c r="B45" s="168">
        <f>'Data eurostat_2009'!B341</f>
        <v>5405</v>
      </c>
      <c r="C45" s="168">
        <f>'Data eurostat_2009'!C341</f>
        <v>6216</v>
      </c>
      <c r="D45" s="168">
        <f>'Data eurostat_2009'!D341</f>
        <v>6668</v>
      </c>
      <c r="E45" s="168">
        <f>'Data eurostat_2009'!E341</f>
        <v>6812</v>
      </c>
      <c r="F45" s="168">
        <f>'Data eurostat_2009'!F341</f>
        <v>8275</v>
      </c>
      <c r="G45" s="168">
        <f>'Data eurostat_2009'!G341</f>
        <v>10181</v>
      </c>
      <c r="H45" s="168">
        <f>'Data eurostat_2009'!H341</f>
        <v>11010</v>
      </c>
      <c r="I45" s="168">
        <f>'Data eurostat_2009'!I341</f>
        <v>11537</v>
      </c>
      <c r="J45" s="168">
        <f>'Data eurostat_2009'!J341</f>
        <v>15036</v>
      </c>
      <c r="K45" s="168">
        <f>'Data eurostat_2009'!K341</f>
        <v>19231</v>
      </c>
      <c r="L45" s="168">
        <f>'Data eurostat_2009'!L341</f>
        <v>15977</v>
      </c>
      <c r="M45" s="168">
        <f>'Data eurostat_2009'!M341</f>
        <v>15780</v>
      </c>
      <c r="N45" s="168">
        <f>'Data eurostat_2009'!N341</f>
        <v>17868</v>
      </c>
      <c r="O45" s="168">
        <f>'Data eurostat_2009'!O341</f>
        <v>21609</v>
      </c>
      <c r="P45" s="168">
        <f>'Data eurostat_2009'!P341</f>
        <v>21477</v>
      </c>
      <c r="Q45" s="168">
        <f>'Data eurostat_2009'!Q341</f>
        <v>22849</v>
      </c>
      <c r="R45" s="168">
        <f>'Data eurostat_2009'!R341</f>
        <v>23022</v>
      </c>
      <c r="S45" s="168">
        <f>'Data eurostat_2009'!S341</f>
        <v>25384</v>
      </c>
    </row>
    <row r="46" spans="1:19" s="39" customFormat="1" ht="12.75">
      <c r="A46" s="167" t="s">
        <v>56</v>
      </c>
      <c r="B46" s="168">
        <f>'Data eurostat_2009'!B342</f>
        <v>8700</v>
      </c>
      <c r="C46" s="168">
        <f>'Data eurostat_2009'!C342</f>
        <v>2885</v>
      </c>
      <c r="D46" s="168">
        <f>'Data eurostat_2009'!D342</f>
        <v>2766</v>
      </c>
      <c r="E46" s="168">
        <f>'Data eurostat_2009'!E342</f>
        <v>3040</v>
      </c>
      <c r="F46" s="168">
        <f>'Data eurostat_2009'!F342</f>
        <v>2556</v>
      </c>
      <c r="G46" s="168">
        <f>'Data eurostat_2009'!G342</f>
        <v>3210</v>
      </c>
      <c r="H46" s="168">
        <f>'Data eurostat_2009'!H342</f>
        <v>2983</v>
      </c>
      <c r="I46" s="168">
        <f>'Data eurostat_2009'!I342</f>
        <v>2439</v>
      </c>
      <c r="J46" s="168">
        <f>'Data eurostat_2009'!J342</f>
        <v>2013</v>
      </c>
      <c r="K46" s="168">
        <f>'Data eurostat_2009'!K342</f>
        <v>2010</v>
      </c>
      <c r="L46" s="168">
        <f>'Data eurostat_2009'!L342</f>
        <v>1912</v>
      </c>
      <c r="M46" s="168">
        <f>'Data eurostat_2009'!M342</f>
        <v>1908</v>
      </c>
      <c r="N46" s="168">
        <f>'Data eurostat_2009'!N342</f>
        <v>1539</v>
      </c>
      <c r="O46" s="168">
        <f>'Data eurostat_2009'!O342</f>
        <v>1762</v>
      </c>
      <c r="P46" s="168">
        <f>'Data eurostat_2009'!P342</f>
        <v>1494</v>
      </c>
      <c r="Q46" s="168">
        <f>'Data eurostat_2009'!Q342</f>
        <v>1729</v>
      </c>
      <c r="R46" s="168">
        <f>'Data eurostat_2009'!R342</f>
        <v>2159</v>
      </c>
      <c r="S46" s="168">
        <f>'Data eurostat_2009'!S342</f>
        <v>2336</v>
      </c>
    </row>
    <row r="47" spans="1:19" s="39" customFormat="1" ht="12.75">
      <c r="A47" s="167" t="s">
        <v>57</v>
      </c>
      <c r="B47" s="168">
        <f>'Data eurostat_2009'!B343</f>
        <v>391</v>
      </c>
      <c r="C47" s="168">
        <f>'Data eurostat_2009'!C343</f>
        <v>385</v>
      </c>
      <c r="D47" s="168">
        <f>'Data eurostat_2009'!D343</f>
        <v>389</v>
      </c>
      <c r="E47" s="168">
        <f>'Data eurostat_2009'!E343</f>
        <v>400</v>
      </c>
      <c r="F47" s="168">
        <f>'Data eurostat_2009'!F343</f>
        <v>393</v>
      </c>
      <c r="G47" s="168">
        <f>'Data eurostat_2009'!G343</f>
        <v>484</v>
      </c>
      <c r="H47" s="168">
        <f>'Data eurostat_2009'!H343</f>
        <v>2014</v>
      </c>
      <c r="I47" s="168">
        <f>'Data eurostat_2009'!I343</f>
        <v>2572</v>
      </c>
      <c r="J47" s="168">
        <f>'Data eurostat_2009'!J343</f>
        <v>2839</v>
      </c>
      <c r="K47" s="168">
        <f>'Data eurostat_2009'!K343</f>
        <v>3226</v>
      </c>
      <c r="L47" s="168">
        <f>'Data eurostat_2009'!L343</f>
        <v>3145</v>
      </c>
      <c r="M47" s="168">
        <f>'Data eurostat_2009'!M343</f>
        <v>3158</v>
      </c>
      <c r="N47" s="168">
        <f>'Data eurostat_2009'!N343</f>
        <v>3207</v>
      </c>
      <c r="O47" s="168">
        <f>'Data eurostat_2009'!O343</f>
        <v>3243</v>
      </c>
      <c r="P47" s="168">
        <f>'Data eurostat_2009'!P343</f>
        <v>3184</v>
      </c>
      <c r="Q47" s="168">
        <f>'Data eurostat_2009'!Q343</f>
        <v>3369</v>
      </c>
      <c r="R47" s="168">
        <f>'Data eurostat_2009'!R343</f>
        <v>3288</v>
      </c>
      <c r="S47" s="168">
        <f>'Data eurostat_2009'!S343</f>
        <v>3175</v>
      </c>
    </row>
    <row r="48" spans="1:19" s="39" customFormat="1" ht="12.75">
      <c r="A48" s="167" t="s">
        <v>58</v>
      </c>
      <c r="B48" s="168">
        <f>'Data eurostat_2009'!B344</f>
        <v>694</v>
      </c>
      <c r="C48" s="168">
        <f>'Data eurostat_2009'!C344</f>
        <v>829</v>
      </c>
      <c r="D48" s="168">
        <f>'Data eurostat_2009'!D344</f>
        <v>1081</v>
      </c>
      <c r="E48" s="168">
        <f>'Data eurostat_2009'!E344</f>
        <v>1589</v>
      </c>
      <c r="F48" s="168">
        <f>'Data eurostat_2009'!F344</f>
        <v>2280</v>
      </c>
      <c r="G48" s="168">
        <f>'Data eurostat_2009'!G344</f>
        <v>3635</v>
      </c>
      <c r="H48" s="168">
        <f>'Data eurostat_2009'!H344</f>
        <v>5679</v>
      </c>
      <c r="I48" s="168">
        <f>'Data eurostat_2009'!I344</f>
        <v>6780</v>
      </c>
      <c r="J48" s="168">
        <f>'Data eurostat_2009'!J344</f>
        <v>8128</v>
      </c>
      <c r="K48" s="168">
        <f>'Data eurostat_2009'!K344</f>
        <v>9056</v>
      </c>
      <c r="L48" s="168">
        <f>'Data eurostat_2009'!L344</f>
        <v>8774</v>
      </c>
      <c r="M48" s="168">
        <f>'Data eurostat_2009'!M344</f>
        <v>9273</v>
      </c>
      <c r="N48" s="168">
        <f>'Data eurostat_2009'!N344</f>
        <v>9590</v>
      </c>
      <c r="O48" s="168">
        <f>'Data eurostat_2009'!O344</f>
        <v>9764</v>
      </c>
      <c r="P48" s="168">
        <f>'Data eurostat_2009'!P344</f>
        <v>9941</v>
      </c>
      <c r="Q48" s="168">
        <f>'Data eurostat_2009'!Q344</f>
        <v>8780</v>
      </c>
      <c r="R48" s="168">
        <f>'Data eurostat_2009'!R344</f>
        <v>9418</v>
      </c>
      <c r="S48" s="168">
        <f>'Data eurostat_2009'!S344</f>
        <v>6912</v>
      </c>
    </row>
    <row r="49" spans="1:19" s="39" customFormat="1" ht="12.75">
      <c r="A49" s="167" t="s">
        <v>59</v>
      </c>
      <c r="B49" s="168">
        <f>'Data eurostat_2009'!B345</f>
        <v>36111</v>
      </c>
      <c r="C49" s="168">
        <f>'Data eurostat_2009'!C345</f>
        <v>36288</v>
      </c>
      <c r="D49" s="168">
        <f>'Data eurostat_2009'!D345</f>
        <v>32988</v>
      </c>
      <c r="E49" s="168">
        <f>'Data eurostat_2009'!E345</f>
        <v>34397</v>
      </c>
      <c r="F49" s="168">
        <f>'Data eurostat_2009'!F345</f>
        <v>40076</v>
      </c>
      <c r="G49" s="168">
        <f>'Data eurostat_2009'!G345</f>
        <v>43168</v>
      </c>
      <c r="H49" s="168">
        <f>'Data eurostat_2009'!H345</f>
        <v>47928</v>
      </c>
      <c r="I49" s="168">
        <f>'Data eurostat_2009'!I345</f>
        <v>50176</v>
      </c>
      <c r="J49" s="168">
        <f>'Data eurostat_2009'!J345</f>
        <v>54312</v>
      </c>
      <c r="K49" s="168">
        <f>'Data eurostat_2009'!K345</f>
        <v>55063</v>
      </c>
      <c r="L49" s="168">
        <f>'Data eurostat_2009'!L345</f>
        <v>52495</v>
      </c>
      <c r="M49" s="168">
        <f>'Data eurostat_2009'!M345</f>
        <v>58430</v>
      </c>
      <c r="N49" s="168">
        <f>'Data eurostat_2009'!N345</f>
        <v>54061</v>
      </c>
      <c r="O49" s="168">
        <f>'Data eurostat_2009'!O345</f>
        <v>58505</v>
      </c>
      <c r="P49" s="168">
        <f>'Data eurostat_2009'!P345</f>
        <v>61475</v>
      </c>
      <c r="Q49" s="168">
        <f>'Data eurostat_2009'!Q345</f>
        <v>68405</v>
      </c>
      <c r="R49" s="168">
        <f>'Data eurostat_2009'!R345</f>
        <v>76077</v>
      </c>
      <c r="S49" s="168">
        <f>'Data eurostat_2009'!S345</f>
        <v>73342</v>
      </c>
    </row>
    <row r="50" spans="1:19" s="39" customFormat="1" ht="12.75">
      <c r="A50" s="167" t="s">
        <v>60</v>
      </c>
      <c r="B50" s="168">
        <f>'Data eurostat_2009'!B346</f>
        <v>821</v>
      </c>
      <c r="C50" s="168">
        <f>'Data eurostat_2009'!C346</f>
        <v>772</v>
      </c>
      <c r="D50" s="168">
        <f>'Data eurostat_2009'!D346</f>
        <v>652</v>
      </c>
      <c r="E50" s="168">
        <f>'Data eurostat_2009'!E346</f>
        <v>326</v>
      </c>
      <c r="F50" s="168">
        <f>'Data eurostat_2009'!F346</f>
        <v>343</v>
      </c>
      <c r="G50" s="168">
        <f>'Data eurostat_2009'!G346</f>
        <v>201</v>
      </c>
      <c r="H50" s="168">
        <f>'Data eurostat_2009'!H346</f>
        <v>198</v>
      </c>
      <c r="I50" s="168">
        <f>'Data eurostat_2009'!I346</f>
        <v>241</v>
      </c>
      <c r="J50" s="168">
        <f>'Data eurostat_2009'!J346</f>
        <v>287</v>
      </c>
      <c r="K50" s="168">
        <f>'Data eurostat_2009'!K346</f>
        <v>308</v>
      </c>
      <c r="L50" s="168">
        <f>'Data eurostat_2009'!L346</f>
        <v>759</v>
      </c>
      <c r="M50" s="168">
        <f>'Data eurostat_2009'!M346</f>
        <v>768</v>
      </c>
      <c r="N50" s="168">
        <f>'Data eurostat_2009'!N346</f>
        <v>713</v>
      </c>
      <c r="O50" s="168">
        <f>'Data eurostat_2009'!O346</f>
        <v>699</v>
      </c>
      <c r="P50" s="168">
        <f>'Data eurostat_2009'!P346</f>
        <v>684</v>
      </c>
      <c r="Q50" s="168">
        <f>'Data eurostat_2009'!Q346</f>
        <v>760</v>
      </c>
      <c r="R50" s="168">
        <f>'Data eurostat_2009'!R346</f>
        <v>783</v>
      </c>
      <c r="S50" s="168">
        <f>'Data eurostat_2009'!S346</f>
        <v>590</v>
      </c>
    </row>
    <row r="51" spans="1:19" s="39" customFormat="1" ht="12.75">
      <c r="A51" s="167" t="s">
        <v>61</v>
      </c>
      <c r="B51" s="168">
        <f>'Data eurostat_2009'!B347</f>
        <v>3941</v>
      </c>
      <c r="C51" s="168">
        <f>'Data eurostat_2009'!C347</f>
        <v>3752</v>
      </c>
      <c r="D51" s="168">
        <f>'Data eurostat_2009'!D347</f>
        <v>3648</v>
      </c>
      <c r="E51" s="168">
        <f>'Data eurostat_2009'!E347</f>
        <v>4535</v>
      </c>
      <c r="F51" s="168">
        <f>'Data eurostat_2009'!F347</f>
        <v>4456</v>
      </c>
      <c r="G51" s="168">
        <f>'Data eurostat_2009'!G347</f>
        <v>5160</v>
      </c>
      <c r="H51" s="168">
        <f>'Data eurostat_2009'!H347</f>
        <v>6291</v>
      </c>
      <c r="I51" s="168">
        <f>'Data eurostat_2009'!I347</f>
        <v>6569</v>
      </c>
      <c r="J51" s="168">
        <f>'Data eurostat_2009'!J347</f>
        <v>6425</v>
      </c>
      <c r="K51" s="168">
        <f>'Data eurostat_2009'!K347</f>
        <v>6958</v>
      </c>
      <c r="L51" s="168">
        <f>'Data eurostat_2009'!L347</f>
        <v>9263</v>
      </c>
      <c r="M51" s="168">
        <f>'Data eurostat_2009'!M347</f>
        <v>9147</v>
      </c>
      <c r="N51" s="168">
        <f>'Data eurostat_2009'!N347</f>
        <v>10829</v>
      </c>
      <c r="O51" s="168">
        <f>'Data eurostat_2009'!O347</f>
        <v>13038</v>
      </c>
      <c r="P51" s="168">
        <f>'Data eurostat_2009'!P347</f>
        <v>12894</v>
      </c>
      <c r="Q51" s="168">
        <f>'Data eurostat_2009'!Q347</f>
        <v>10961</v>
      </c>
      <c r="R51" s="168">
        <f>'Data eurostat_2009'!R347</f>
        <v>13907</v>
      </c>
      <c r="S51" s="168">
        <f>'Data eurostat_2009'!S347</f>
        <v>15463</v>
      </c>
    </row>
    <row r="52" spans="1:19" s="39" customFormat="1" ht="12.75">
      <c r="A52" s="167" t="s">
        <v>62</v>
      </c>
      <c r="B52" s="168">
        <f>'Data eurostat_2009'!B348</f>
        <v>90</v>
      </c>
      <c r="C52" s="168">
        <f>'Data eurostat_2009'!C348</f>
        <v>93</v>
      </c>
      <c r="D52" s="168">
        <f>'Data eurostat_2009'!D348</f>
        <v>79</v>
      </c>
      <c r="E52" s="168">
        <f>'Data eurostat_2009'!E348</f>
        <v>84</v>
      </c>
      <c r="F52" s="168">
        <f>'Data eurostat_2009'!F348</f>
        <v>80</v>
      </c>
      <c r="G52" s="168">
        <f>'Data eurostat_2009'!G348</f>
        <v>75</v>
      </c>
      <c r="H52" s="168">
        <f>'Data eurostat_2009'!H348</f>
        <v>78</v>
      </c>
      <c r="I52" s="168">
        <f>'Data eurostat_2009'!I348</f>
        <v>332</v>
      </c>
      <c r="J52" s="168">
        <f>'Data eurostat_2009'!J348</f>
        <v>1713</v>
      </c>
      <c r="K52" s="168">
        <f>'Data eurostat_2009'!K348</f>
        <v>3907</v>
      </c>
      <c r="L52" s="168">
        <f>'Data eurostat_2009'!L348</f>
        <v>5920</v>
      </c>
      <c r="M52" s="168">
        <f>'Data eurostat_2009'!M348</f>
        <v>6133</v>
      </c>
      <c r="N52" s="168">
        <f>'Data eurostat_2009'!N348</f>
        <v>7061</v>
      </c>
      <c r="O52" s="168">
        <f>'Data eurostat_2009'!O348</f>
        <v>7995</v>
      </c>
      <c r="P52" s="168">
        <f>'Data eurostat_2009'!P348</f>
        <v>8991</v>
      </c>
      <c r="Q52" s="168">
        <f>'Data eurostat_2009'!Q348</f>
        <v>8171</v>
      </c>
      <c r="R52" s="168">
        <f>'Data eurostat_2009'!R348</f>
        <v>10610</v>
      </c>
      <c r="S52" s="168">
        <f>'Data eurostat_2009'!S348</f>
        <v>13774</v>
      </c>
    </row>
    <row r="53" spans="1:19" s="39" customFormat="1" ht="12.75">
      <c r="A53" s="167" t="s">
        <v>63</v>
      </c>
      <c r="B53" s="168">
        <f>'Data eurostat_2009'!B349</f>
        <v>1509</v>
      </c>
      <c r="C53" s="168">
        <f>'Data eurostat_2009'!C349</f>
        <v>1361</v>
      </c>
      <c r="D53" s="168">
        <f>'Data eurostat_2009'!D349</f>
        <v>1711</v>
      </c>
      <c r="E53" s="168">
        <f>'Data eurostat_2009'!E349</f>
        <v>1196</v>
      </c>
      <c r="F53" s="168">
        <f>'Data eurostat_2009'!F349</f>
        <v>3229</v>
      </c>
      <c r="G53" s="168">
        <f>'Data eurostat_2009'!G349</f>
        <v>3750</v>
      </c>
      <c r="H53" s="168">
        <f>'Data eurostat_2009'!H349</f>
        <v>6767</v>
      </c>
      <c r="I53" s="168">
        <f>'Data eurostat_2009'!I349</f>
        <v>18174</v>
      </c>
      <c r="J53" s="168">
        <f>'Data eurostat_2009'!J349</f>
        <v>16212</v>
      </c>
      <c r="K53" s="168">
        <f>'Data eurostat_2009'!K349</f>
        <v>19058</v>
      </c>
      <c r="L53" s="168">
        <f>'Data eurostat_2009'!L349</f>
        <v>21074</v>
      </c>
      <c r="M53" s="168">
        <f>'Data eurostat_2009'!M349</f>
        <v>23272</v>
      </c>
      <c r="N53" s="168">
        <f>'Data eurostat_2009'!N349</f>
        <v>32386</v>
      </c>
      <c r="O53" s="168">
        <f>'Data eurostat_2009'!O349</f>
        <v>39368</v>
      </c>
      <c r="P53" s="168">
        <f>'Data eurostat_2009'!P349</f>
        <v>55460</v>
      </c>
      <c r="Q53" s="168">
        <f>'Data eurostat_2009'!Q349</f>
        <v>79011</v>
      </c>
      <c r="R53" s="168">
        <f>'Data eurostat_2009'!R349</f>
        <v>90570</v>
      </c>
      <c r="S53" s="168">
        <f>'Data eurostat_2009'!S349</f>
        <v>92509</v>
      </c>
    </row>
    <row r="54" spans="1:19" s="39" customFormat="1" ht="12.75">
      <c r="A54" s="167" t="s">
        <v>64</v>
      </c>
      <c r="B54" s="168">
        <f>'Data eurostat_2009'!B350</f>
        <v>3027</v>
      </c>
      <c r="C54" s="168">
        <f>'Data eurostat_2009'!C350</f>
        <v>3054</v>
      </c>
      <c r="D54" s="168">
        <f>'Data eurostat_2009'!D350</f>
        <v>3185</v>
      </c>
      <c r="E54" s="168">
        <f>'Data eurostat_2009'!E350</f>
        <v>3496</v>
      </c>
      <c r="F54" s="168">
        <f>'Data eurostat_2009'!F350</f>
        <v>3625</v>
      </c>
      <c r="G54" s="168">
        <f>'Data eurostat_2009'!G350</f>
        <v>3840</v>
      </c>
      <c r="H54" s="168">
        <f>'Data eurostat_2009'!H350</f>
        <v>4122</v>
      </c>
      <c r="I54" s="168">
        <f>'Data eurostat_2009'!I350</f>
        <v>4900</v>
      </c>
      <c r="J54" s="168">
        <f>'Data eurostat_2009'!J350</f>
        <v>4975</v>
      </c>
      <c r="K54" s="168">
        <f>'Data eurostat_2009'!K350</f>
        <v>6933</v>
      </c>
      <c r="L54" s="168">
        <f>'Data eurostat_2009'!L350</f>
        <v>11514</v>
      </c>
      <c r="M54" s="168">
        <f>'Data eurostat_2009'!M350</f>
        <v>15146</v>
      </c>
      <c r="N54" s="168">
        <f>'Data eurostat_2009'!N350</f>
        <v>18369</v>
      </c>
      <c r="O54" s="168">
        <f>'Data eurostat_2009'!O350</f>
        <v>19368</v>
      </c>
      <c r="P54" s="168">
        <f>'Data eurostat_2009'!P350</f>
        <v>21049</v>
      </c>
      <c r="Q54" s="168">
        <f>'Data eurostat_2009'!Q350</f>
        <v>23069</v>
      </c>
      <c r="R54" s="168">
        <f>'Data eurostat_2009'!R350</f>
        <v>21760</v>
      </c>
      <c r="S54" s="168">
        <f>'Data eurostat_2009'!S350</f>
        <v>21987</v>
      </c>
    </row>
    <row r="55" spans="1:19" s="39" customFormat="1" ht="12.75">
      <c r="A55" s="167" t="s">
        <v>65</v>
      </c>
      <c r="B55" s="168">
        <f>'Data eurostat_2009'!B351</f>
        <v>39078</v>
      </c>
      <c r="C55" s="168">
        <f>'Data eurostat_2009'!C351</f>
        <v>35870</v>
      </c>
      <c r="D55" s="168">
        <f>'Data eurostat_2009'!D351</f>
        <v>35168</v>
      </c>
      <c r="E55" s="168">
        <f>'Data eurostat_2009'!E351</f>
        <v>39596</v>
      </c>
      <c r="F55" s="168">
        <f>'Data eurostat_2009'!F351</f>
        <v>40411</v>
      </c>
      <c r="G55" s="168">
        <f>'Data eurostat_2009'!G351</f>
        <v>46998</v>
      </c>
      <c r="H55" s="168">
        <f>'Data eurostat_2009'!H351</f>
        <v>50191</v>
      </c>
      <c r="I55" s="168">
        <f>'Data eurostat_2009'!I351</f>
        <v>61293</v>
      </c>
      <c r="J55" s="168">
        <f>'Data eurostat_2009'!J351</f>
        <v>70883</v>
      </c>
      <c r="K55" s="168">
        <f>'Data eurostat_2009'!K351</f>
        <v>86983</v>
      </c>
      <c r="L55" s="168">
        <f>'Data eurostat_2009'!L351</f>
        <v>101360</v>
      </c>
      <c r="M55" s="168">
        <f>'Data eurostat_2009'!M351</f>
        <v>95906</v>
      </c>
      <c r="N55" s="168">
        <f>'Data eurostat_2009'!N351</f>
        <v>99414</v>
      </c>
      <c r="O55" s="168">
        <f>'Data eurostat_2009'!O351</f>
        <v>117300</v>
      </c>
      <c r="P55" s="168">
        <f>'Data eurostat_2009'!P351</f>
        <v>129772</v>
      </c>
      <c r="Q55" s="168">
        <f>'Data eurostat_2009'!Q351</f>
        <v>149259</v>
      </c>
      <c r="R55" s="168">
        <f>'Data eurostat_2009'!R351</f>
        <v>158079</v>
      </c>
      <c r="S55" s="168">
        <f>'Data eurostat_2009'!S351</f>
        <v>172646</v>
      </c>
    </row>
    <row r="56" spans="1:19" s="39" customFormat="1" ht="12.75">
      <c r="A56" s="167" t="s">
        <v>66</v>
      </c>
      <c r="B56" s="168">
        <f>'Data eurostat_2009'!B352</f>
        <v>0</v>
      </c>
      <c r="C56" s="168">
        <f>'Data eurostat_2009'!C352</f>
        <v>0</v>
      </c>
      <c r="D56" s="168">
        <f>'Data eurostat_2009'!D352</f>
        <v>0</v>
      </c>
      <c r="E56" s="168">
        <f>'Data eurostat_2009'!E352</f>
        <v>0</v>
      </c>
      <c r="F56" s="168">
        <f>'Data eurostat_2009'!F352</f>
        <v>0</v>
      </c>
      <c r="G56" s="168">
        <f>'Data eurostat_2009'!G352</f>
        <v>0</v>
      </c>
      <c r="H56" s="168">
        <f>'Data eurostat_2009'!H352</f>
        <v>0</v>
      </c>
      <c r="I56" s="168">
        <f>'Data eurostat_2009'!I352</f>
        <v>0</v>
      </c>
      <c r="J56" s="168">
        <f>'Data eurostat_2009'!J352</f>
        <v>0</v>
      </c>
      <c r="K56" s="168">
        <f>'Data eurostat_2009'!K352</f>
        <v>0</v>
      </c>
      <c r="L56" s="168">
        <f>'Data eurostat_2009'!L352</f>
        <v>0</v>
      </c>
      <c r="M56" s="168">
        <f>'Data eurostat_2009'!M352</f>
        <v>0</v>
      </c>
      <c r="N56" s="168">
        <f>'Data eurostat_2009'!N352</f>
        <v>0</v>
      </c>
      <c r="O56" s="168">
        <f>'Data eurostat_2009'!O352</f>
        <v>0</v>
      </c>
      <c r="P56" s="168">
        <f>'Data eurostat_2009'!P352</f>
        <v>0</v>
      </c>
      <c r="Q56" s="168">
        <f>'Data eurostat_2009'!Q352</f>
        <v>0</v>
      </c>
      <c r="R56" s="168">
        <f>'Data eurostat_2009'!R352</f>
        <v>0</v>
      </c>
      <c r="S56" s="168">
        <f>'Data eurostat_2009'!S352</f>
        <v>0</v>
      </c>
    </row>
    <row r="57" spans="1:19" s="39" customFormat="1" ht="12.75">
      <c r="A57" s="167" t="s">
        <v>67</v>
      </c>
      <c r="B57" s="168">
        <f>'Data eurostat_2009'!B353</f>
        <v>1733</v>
      </c>
      <c r="C57" s="168">
        <f>'Data eurostat_2009'!C353</f>
        <v>1811</v>
      </c>
      <c r="D57" s="168">
        <f>'Data eurostat_2009'!D353</f>
        <v>1146</v>
      </c>
      <c r="E57" s="168">
        <f>'Data eurostat_2009'!E353</f>
        <v>561</v>
      </c>
      <c r="F57" s="168">
        <f>'Data eurostat_2009'!F353</f>
        <v>312</v>
      </c>
      <c r="G57" s="168">
        <f>'Data eurostat_2009'!G353</f>
        <v>526</v>
      </c>
      <c r="H57" s="168">
        <f>'Data eurostat_2009'!H353</f>
        <v>524</v>
      </c>
      <c r="I57" s="168">
        <f>'Data eurostat_2009'!I353</f>
        <v>1246</v>
      </c>
      <c r="J57" s="168">
        <f>'Data eurostat_2009'!J353</f>
        <v>1075</v>
      </c>
      <c r="K57" s="168">
        <f>'Data eurostat_2009'!K353</f>
        <v>955</v>
      </c>
      <c r="L57" s="168">
        <f>'Data eurostat_2009'!L353</f>
        <v>1128</v>
      </c>
      <c r="M57" s="168">
        <f>'Data eurostat_2009'!M353</f>
        <v>1304</v>
      </c>
      <c r="N57" s="168">
        <f>'Data eurostat_2009'!N353</f>
        <v>1314</v>
      </c>
      <c r="O57" s="168">
        <f>'Data eurostat_2009'!O353</f>
        <v>1533</v>
      </c>
      <c r="P57" s="168">
        <f>'Data eurostat_2009'!P353</f>
        <v>1433</v>
      </c>
      <c r="Q57" s="168">
        <f>'Data eurostat_2009'!Q353</f>
        <v>1485</v>
      </c>
      <c r="R57" s="168">
        <f>'Data eurostat_2009'!R353</f>
        <v>2100</v>
      </c>
      <c r="S57" s="168">
        <f>'Data eurostat_2009'!S353</f>
        <v>1924</v>
      </c>
    </row>
    <row r="58" spans="1:19" s="39" customFormat="1" ht="12.75">
      <c r="A58" s="167" t="s">
        <v>68</v>
      </c>
      <c r="B58" s="168">
        <f>'Data eurostat_2009'!B354</f>
        <v>6770</v>
      </c>
      <c r="C58" s="168">
        <f>'Data eurostat_2009'!C354</f>
        <v>6290</v>
      </c>
      <c r="D58" s="168">
        <f>'Data eurostat_2009'!D354</f>
        <v>1261</v>
      </c>
      <c r="E58" s="168">
        <f>'Data eurostat_2009'!E354</f>
        <v>266</v>
      </c>
      <c r="F58" s="168">
        <f>'Data eurostat_2009'!F354</f>
        <v>331</v>
      </c>
      <c r="G58" s="168">
        <f>'Data eurostat_2009'!G354</f>
        <v>228</v>
      </c>
      <c r="H58" s="168">
        <f>'Data eurostat_2009'!H354</f>
        <v>655</v>
      </c>
      <c r="I58" s="168">
        <f>'Data eurostat_2009'!I354</f>
        <v>485</v>
      </c>
      <c r="J58" s="168">
        <f>'Data eurostat_2009'!J354</f>
        <v>278</v>
      </c>
      <c r="K58" s="168">
        <f>'Data eurostat_2009'!K354</f>
        <v>999</v>
      </c>
      <c r="L58" s="168">
        <f>'Data eurostat_2009'!L354</f>
        <v>1616</v>
      </c>
      <c r="M58" s="168">
        <f>'Data eurostat_2009'!M354</f>
        <v>1884</v>
      </c>
      <c r="N58" s="168">
        <f>'Data eurostat_2009'!N354</f>
        <v>2109</v>
      </c>
      <c r="O58" s="168">
        <f>'Data eurostat_2009'!O354</f>
        <v>2518</v>
      </c>
      <c r="P58" s="168">
        <f>'Data eurostat_2009'!P354</f>
        <v>2691</v>
      </c>
      <c r="Q58" s="168">
        <f>'Data eurostat_2009'!Q354</f>
        <v>3017</v>
      </c>
      <c r="R58" s="168">
        <f>'Data eurostat_2009'!R354</f>
        <v>2464</v>
      </c>
      <c r="S58" s="168">
        <f>'Data eurostat_2009'!S354</f>
        <v>2405</v>
      </c>
    </row>
    <row r="59" spans="1:19" s="39" customFormat="1" ht="12.75">
      <c r="A59" s="167" t="s">
        <v>69</v>
      </c>
      <c r="B59" s="168">
        <f>'Data eurostat_2009'!B355</f>
        <v>36</v>
      </c>
      <c r="C59" s="168">
        <f>'Data eurostat_2009'!C355</f>
        <v>28</v>
      </c>
      <c r="D59" s="168">
        <f>'Data eurostat_2009'!D355</f>
        <v>30</v>
      </c>
      <c r="E59" s="168">
        <f>'Data eurostat_2009'!E355</f>
        <v>23</v>
      </c>
      <c r="F59" s="168">
        <f>'Data eurostat_2009'!F355</f>
        <v>47</v>
      </c>
      <c r="G59" s="168">
        <f>'Data eurostat_2009'!G355</f>
        <v>151</v>
      </c>
      <c r="H59" s="168">
        <f>'Data eurostat_2009'!H355</f>
        <v>239</v>
      </c>
      <c r="I59" s="168">
        <f>'Data eurostat_2009'!I355</f>
        <v>177</v>
      </c>
      <c r="J59" s="168">
        <f>'Data eurostat_2009'!J355</f>
        <v>204</v>
      </c>
      <c r="K59" s="168">
        <f>'Data eurostat_2009'!K355</f>
        <v>204</v>
      </c>
      <c r="L59" s="168">
        <f>'Data eurostat_2009'!L355</f>
        <v>234</v>
      </c>
      <c r="M59" s="168">
        <f>'Data eurostat_2009'!M355</f>
        <v>279</v>
      </c>
      <c r="N59" s="168">
        <f>'Data eurostat_2009'!N355</f>
        <v>2593</v>
      </c>
      <c r="O59" s="168">
        <f>'Data eurostat_2009'!O355</f>
        <v>2603</v>
      </c>
      <c r="P59" s="168">
        <f>'Data eurostat_2009'!P355</f>
        <v>3153</v>
      </c>
      <c r="Q59" s="168">
        <f>'Data eurostat_2009'!Q355</f>
        <v>3106</v>
      </c>
      <c r="R59" s="168">
        <f>'Data eurostat_2009'!R355</f>
        <v>3247</v>
      </c>
      <c r="S59" s="168">
        <f>'Data eurostat_2009'!S355</f>
        <v>2895</v>
      </c>
    </row>
    <row r="60" spans="1:19" s="39" customFormat="1" ht="12.75">
      <c r="A60" s="167" t="s">
        <v>70</v>
      </c>
      <c r="B60" s="168">
        <f>'Data eurostat_2009'!B356</f>
        <v>4507</v>
      </c>
      <c r="C60" s="168">
        <f>'Data eurostat_2009'!C356</f>
        <v>5074</v>
      </c>
      <c r="D60" s="168">
        <f>'Data eurostat_2009'!D356</f>
        <v>4295</v>
      </c>
      <c r="E60" s="168">
        <f>'Data eurostat_2009'!E356</f>
        <v>4161</v>
      </c>
      <c r="F60" s="168">
        <f>'Data eurostat_2009'!F356</f>
        <v>4924</v>
      </c>
      <c r="G60" s="168">
        <f>'Data eurostat_2009'!G356</f>
        <v>5314</v>
      </c>
      <c r="H60" s="168">
        <f>'Data eurostat_2009'!H356</f>
        <v>6463</v>
      </c>
      <c r="I60" s="168">
        <f>'Data eurostat_2009'!I356</f>
        <v>5754</v>
      </c>
      <c r="J60" s="168">
        <f>'Data eurostat_2009'!J356</f>
        <v>7329</v>
      </c>
      <c r="K60" s="168">
        <f>'Data eurostat_2009'!K356</f>
        <v>7822</v>
      </c>
      <c r="L60" s="168">
        <f>'Data eurostat_2009'!L356</f>
        <v>6612</v>
      </c>
      <c r="M60" s="168">
        <f>'Data eurostat_2009'!M356</f>
        <v>8866</v>
      </c>
      <c r="N60" s="168">
        <f>'Data eurostat_2009'!N356</f>
        <v>10740</v>
      </c>
      <c r="O60" s="168">
        <f>'Data eurostat_2009'!O356</f>
        <v>11883</v>
      </c>
      <c r="P60" s="168">
        <f>'Data eurostat_2009'!P356</f>
        <v>11719</v>
      </c>
      <c r="Q60" s="168">
        <f>'Data eurostat_2009'!Q356</f>
        <v>12377</v>
      </c>
      <c r="R60" s="168">
        <f>'Data eurostat_2009'!R356</f>
        <v>13160</v>
      </c>
      <c r="S60" s="168">
        <f>'Data eurostat_2009'!S356</f>
        <v>15232</v>
      </c>
    </row>
    <row r="61" spans="1:19" s="39" customFormat="1" ht="12.75">
      <c r="A61" s="167" t="s">
        <v>71</v>
      </c>
      <c r="B61" s="168">
        <f>'Data eurostat_2009'!B357</f>
        <v>0</v>
      </c>
      <c r="C61" s="168">
        <f>'Data eurostat_2009'!C357</f>
        <v>0</v>
      </c>
      <c r="D61" s="168">
        <f>'Data eurostat_2009'!D357</f>
        <v>0</v>
      </c>
      <c r="E61" s="168">
        <f>'Data eurostat_2009'!E357</f>
        <v>0</v>
      </c>
      <c r="F61" s="168">
        <f>'Data eurostat_2009'!F357</f>
        <v>0</v>
      </c>
      <c r="G61" s="168">
        <f>'Data eurostat_2009'!G357</f>
        <v>0</v>
      </c>
      <c r="H61" s="168">
        <f>'Data eurostat_2009'!H357</f>
        <v>0</v>
      </c>
      <c r="I61" s="168">
        <f>'Data eurostat_2009'!I357</f>
        <v>0</v>
      </c>
      <c r="J61" s="168">
        <f>'Data eurostat_2009'!J357</f>
        <v>0</v>
      </c>
      <c r="K61" s="168">
        <f>'Data eurostat_2009'!K357</f>
        <v>0</v>
      </c>
      <c r="L61" s="168">
        <f>'Data eurostat_2009'!L357</f>
        <v>0</v>
      </c>
      <c r="M61" s="168">
        <f>'Data eurostat_2009'!M357</f>
        <v>0</v>
      </c>
      <c r="N61" s="168">
        <f>'Data eurostat_2009'!N357</f>
        <v>0</v>
      </c>
      <c r="O61" s="168">
        <f>'Data eurostat_2009'!O357</f>
        <v>0</v>
      </c>
      <c r="P61" s="168">
        <f>'Data eurostat_2009'!P357</f>
        <v>0</v>
      </c>
      <c r="Q61" s="168">
        <f>'Data eurostat_2009'!Q357</f>
        <v>0</v>
      </c>
      <c r="R61" s="168">
        <f>'Data eurostat_2009'!R357</f>
        <v>0</v>
      </c>
      <c r="S61" s="168">
        <f>'Data eurostat_2009'!S357</f>
        <v>0</v>
      </c>
    </row>
    <row r="62" spans="1:19" s="39" customFormat="1" ht="12.75">
      <c r="A62" s="167" t="s">
        <v>72</v>
      </c>
      <c r="B62" s="168">
        <f>'Data eurostat_2009'!B358</f>
        <v>36628</v>
      </c>
      <c r="C62" s="168">
        <f>'Data eurostat_2009'!C358</f>
        <v>41134</v>
      </c>
      <c r="D62" s="168">
        <f>'Data eurostat_2009'!D358</f>
        <v>43402</v>
      </c>
      <c r="E62" s="168">
        <f>'Data eurostat_2009'!E358</f>
        <v>44074</v>
      </c>
      <c r="F62" s="168">
        <f>'Data eurostat_2009'!F358</f>
        <v>43418</v>
      </c>
      <c r="G62" s="168">
        <f>'Data eurostat_2009'!G358</f>
        <v>42033</v>
      </c>
      <c r="H62" s="168">
        <f>'Data eurostat_2009'!H358</f>
        <v>47280</v>
      </c>
      <c r="I62" s="168">
        <f>'Data eurostat_2009'!I358</f>
        <v>50543</v>
      </c>
      <c r="J62" s="168">
        <f>'Data eurostat_2009'!J358</f>
        <v>51981</v>
      </c>
      <c r="K62" s="168">
        <f>'Data eurostat_2009'!K358</f>
        <v>49552</v>
      </c>
      <c r="L62" s="168">
        <f>'Data eurostat_2009'!L358</f>
        <v>51713</v>
      </c>
      <c r="M62" s="168">
        <f>'Data eurostat_2009'!M358</f>
        <v>55263</v>
      </c>
      <c r="N62" s="168">
        <f>'Data eurostat_2009'!N358</f>
        <v>57028</v>
      </c>
      <c r="O62" s="168">
        <f>'Data eurostat_2009'!O358</f>
        <v>56876</v>
      </c>
      <c r="P62" s="168">
        <f>'Data eurostat_2009'!P358</f>
        <v>61013</v>
      </c>
      <c r="Q62" s="168">
        <f>'Data eurostat_2009'!Q358</f>
        <v>57856</v>
      </c>
      <c r="R62" s="168">
        <f>'Data eurostat_2009'!R358</f>
        <v>56664</v>
      </c>
      <c r="S62" s="168">
        <f>'Data eurostat_2009'!S358</f>
        <v>59038</v>
      </c>
    </row>
    <row r="63" spans="1:19" s="39" customFormat="1" ht="12.75">
      <c r="A63" s="167" t="s">
        <v>73</v>
      </c>
      <c r="B63" s="168">
        <f>'Data eurostat_2009'!B359</f>
        <v>7720</v>
      </c>
      <c r="C63" s="168">
        <f>'Data eurostat_2009'!C359</f>
        <v>7467</v>
      </c>
      <c r="D63" s="168">
        <f>'Data eurostat_2009'!D359</f>
        <v>6628</v>
      </c>
      <c r="E63" s="168">
        <f>'Data eurostat_2009'!E359</f>
        <v>6780</v>
      </c>
      <c r="F63" s="168">
        <f>'Data eurostat_2009'!F359</f>
        <v>8656</v>
      </c>
      <c r="G63" s="168">
        <f>'Data eurostat_2009'!G359</f>
        <v>8913</v>
      </c>
      <c r="H63" s="168">
        <f>'Data eurostat_2009'!H359</f>
        <v>9404</v>
      </c>
      <c r="I63" s="168">
        <f>'Data eurostat_2009'!I359</f>
        <v>8281</v>
      </c>
      <c r="J63" s="168">
        <f>'Data eurostat_2009'!J359</f>
        <v>8868</v>
      </c>
      <c r="K63" s="168">
        <f>'Data eurostat_2009'!K359</f>
        <v>9527</v>
      </c>
      <c r="L63" s="168">
        <f>'Data eurostat_2009'!L359</f>
        <v>7777</v>
      </c>
      <c r="M63" s="168">
        <f>'Data eurostat_2009'!M359</f>
        <v>8673</v>
      </c>
      <c r="N63" s="168">
        <f>'Data eurostat_2009'!N359</f>
        <v>9370</v>
      </c>
      <c r="O63" s="168">
        <f>'Data eurostat_2009'!O359</f>
        <v>11106</v>
      </c>
      <c r="P63" s="168">
        <f>'Data eurostat_2009'!P359</f>
        <v>10944</v>
      </c>
      <c r="Q63" s="168">
        <f>'Data eurostat_2009'!Q359</f>
        <v>13014</v>
      </c>
      <c r="R63" s="168">
        <f>'Data eurostat_2009'!R359</f>
        <v>10670</v>
      </c>
      <c r="S63" s="168">
        <f>'Data eurostat_2009'!S359</f>
        <v>9871</v>
      </c>
    </row>
    <row r="64" spans="1:19" s="39" customFormat="1" ht="12.75">
      <c r="A64" s="167" t="s">
        <v>74</v>
      </c>
      <c r="B64" s="168">
        <f>'Data eurostat_2009'!B360</f>
        <v>139</v>
      </c>
      <c r="C64" s="168">
        <f>'Data eurostat_2009'!C360</f>
        <v>118</v>
      </c>
      <c r="D64" s="168">
        <f>'Data eurostat_2009'!D360</f>
        <v>110</v>
      </c>
      <c r="E64" s="168">
        <f>'Data eurostat_2009'!E360</f>
        <v>106</v>
      </c>
      <c r="F64" s="168">
        <f>'Data eurostat_2009'!F360</f>
        <v>161</v>
      </c>
      <c r="G64" s="168">
        <f>'Data eurostat_2009'!G360</f>
        <v>284</v>
      </c>
      <c r="H64" s="168">
        <f>'Data eurostat_2009'!H360</f>
        <v>323</v>
      </c>
      <c r="I64" s="168">
        <f>'Data eurostat_2009'!I360</f>
        <v>215</v>
      </c>
      <c r="J64" s="168">
        <f>'Data eurostat_2009'!J360</f>
        <v>313</v>
      </c>
      <c r="K64" s="168">
        <f>'Data eurostat_2009'!K360</f>
        <v>620</v>
      </c>
      <c r="L64" s="168">
        <f>'Data eurostat_2009'!L360</f>
        <v>928</v>
      </c>
      <c r="M64" s="168">
        <f>'Data eurostat_2009'!M360</f>
        <v>1358</v>
      </c>
      <c r="N64" s="168">
        <f>'Data eurostat_2009'!N360</f>
        <v>2198</v>
      </c>
      <c r="O64" s="168">
        <f>'Data eurostat_2009'!O360</f>
        <v>2425</v>
      </c>
      <c r="P64" s="168">
        <f>'Data eurostat_2009'!P360</f>
        <v>3144</v>
      </c>
      <c r="Q64" s="168">
        <f>'Data eurostat_2009'!Q360</f>
        <v>3570</v>
      </c>
      <c r="R64" s="168">
        <f>'Data eurostat_2009'!R360</f>
        <v>3111</v>
      </c>
      <c r="S64" s="168">
        <f>'Data eurostat_2009'!S360</f>
        <v>3062</v>
      </c>
    </row>
    <row r="65" spans="1:19" s="39" customFormat="1" ht="12.75">
      <c r="A65" s="167" t="s">
        <v>75</v>
      </c>
      <c r="B65" s="168">
        <f>'Data eurostat_2009'!B361</f>
        <v>0</v>
      </c>
      <c r="C65" s="168">
        <f>'Data eurostat_2009'!C361</f>
        <v>0</v>
      </c>
      <c r="D65" s="168">
        <f>'Data eurostat_2009'!D361</f>
        <v>0</v>
      </c>
      <c r="E65" s="168">
        <f>'Data eurostat_2009'!E361</f>
        <v>0</v>
      </c>
      <c r="F65" s="168">
        <f>'Data eurostat_2009'!F361</f>
        <v>0</v>
      </c>
      <c r="G65" s="168">
        <f>'Data eurostat_2009'!G361</f>
        <v>0</v>
      </c>
      <c r="H65" s="168">
        <f>'Data eurostat_2009'!H361</f>
        <v>0</v>
      </c>
      <c r="I65" s="168">
        <f>'Data eurostat_2009'!I361</f>
        <v>89</v>
      </c>
      <c r="J65" s="168">
        <f>'Data eurostat_2009'!J361</f>
        <v>2018</v>
      </c>
      <c r="K65" s="168">
        <f>'Data eurostat_2009'!K361</f>
        <v>8074</v>
      </c>
      <c r="L65" s="168">
        <f>'Data eurostat_2009'!L361</f>
        <v>7138</v>
      </c>
      <c r="M65" s="168">
        <f>'Data eurostat_2009'!M361</f>
        <v>7212</v>
      </c>
      <c r="N65" s="168">
        <f>'Data eurostat_2009'!N361</f>
        <v>9037</v>
      </c>
      <c r="O65" s="168">
        <f>'Data eurostat_2009'!O361</f>
        <v>7740</v>
      </c>
      <c r="P65" s="168">
        <f>'Data eurostat_2009'!P361</f>
        <v>11689</v>
      </c>
      <c r="Q65" s="168">
        <f>'Data eurostat_2009'!Q361</f>
        <v>13606</v>
      </c>
      <c r="R65" s="168">
        <f>'Data eurostat_2009'!R361</f>
        <v>12343</v>
      </c>
      <c r="S65" s="168">
        <f>'Data eurostat_2009'!S361</f>
        <v>13124</v>
      </c>
    </row>
    <row r="66" spans="1:19" s="39" customFormat="1" ht="12.75">
      <c r="A66" s="167" t="s">
        <v>76</v>
      </c>
      <c r="B66" s="168">
        <f>'Data eurostat_2009'!B362</f>
        <v>21230</v>
      </c>
      <c r="C66" s="168">
        <f>'Data eurostat_2009'!C362</f>
        <v>18788</v>
      </c>
      <c r="D66" s="168">
        <f>'Data eurostat_2009'!D362</f>
        <v>17891</v>
      </c>
      <c r="E66" s="168">
        <f>'Data eurostat_2009'!E362</f>
        <v>17997</v>
      </c>
      <c r="F66" s="168">
        <f>'Data eurostat_2009'!F362</f>
        <v>16566</v>
      </c>
      <c r="G66" s="168">
        <f>'Data eurostat_2009'!G362</f>
        <v>15971</v>
      </c>
      <c r="H66" s="168">
        <f>'Data eurostat_2009'!H362</f>
        <v>16713</v>
      </c>
      <c r="I66" s="168">
        <f>'Data eurostat_2009'!I362</f>
        <v>10084</v>
      </c>
      <c r="J66" s="168">
        <f>'Data eurostat_2009'!J362</f>
        <v>10165</v>
      </c>
      <c r="K66" s="168">
        <f>'Data eurostat_2009'!K362</f>
        <v>8437</v>
      </c>
      <c r="L66" s="168">
        <f>'Data eurostat_2009'!L362</f>
        <v>9001</v>
      </c>
      <c r="M66" s="168">
        <f>'Data eurostat_2009'!M362</f>
        <v>8073</v>
      </c>
      <c r="N66" s="168">
        <f>'Data eurostat_2009'!N362</f>
        <v>9166</v>
      </c>
      <c r="O66" s="168">
        <f>'Data eurostat_2009'!O362</f>
        <v>11201</v>
      </c>
      <c r="P66" s="168">
        <f>'Data eurostat_2009'!P362</f>
        <v>10462</v>
      </c>
      <c r="Q66" s="168">
        <f>'Data eurostat_2009'!Q362</f>
        <v>9612</v>
      </c>
      <c r="R66" s="168">
        <f>'Data eurostat_2009'!R362</f>
        <v>11831</v>
      </c>
      <c r="S66" s="168">
        <f>'Data eurostat_2009'!S362</f>
        <v>11559</v>
      </c>
    </row>
    <row r="67" spans="1:19" s="39" customFormat="1" ht="12.75">
      <c r="A67" s="167" t="s">
        <v>77</v>
      </c>
      <c r="B67" s="168">
        <f>'Data eurostat_2009'!B363</f>
        <v>485</v>
      </c>
      <c r="C67" s="168">
        <f>'Data eurostat_2009'!C363</f>
        <v>398</v>
      </c>
      <c r="D67" s="168">
        <f>'Data eurostat_2009'!D363</f>
        <v>25</v>
      </c>
      <c r="E67" s="168">
        <f>'Data eurostat_2009'!E363</f>
        <v>23</v>
      </c>
      <c r="F67" s="168">
        <f>'Data eurostat_2009'!F363</f>
        <v>18</v>
      </c>
      <c r="G67" s="168">
        <f>'Data eurostat_2009'!G363</f>
        <v>30</v>
      </c>
      <c r="H67" s="168">
        <f>'Data eurostat_2009'!H363</f>
        <v>8</v>
      </c>
      <c r="I67" s="168">
        <f>'Data eurostat_2009'!I363</f>
        <v>10</v>
      </c>
      <c r="J67" s="168">
        <f>'Data eurostat_2009'!J363</f>
        <v>109</v>
      </c>
      <c r="K67" s="168">
        <f>'Data eurostat_2009'!K363</f>
        <v>172</v>
      </c>
      <c r="L67" s="168">
        <f>'Data eurostat_2009'!L363</f>
        <v>293</v>
      </c>
      <c r="M67" s="168">
        <f>'Data eurostat_2009'!M363</f>
        <v>296</v>
      </c>
      <c r="N67" s="168">
        <f>'Data eurostat_2009'!N363</f>
        <v>288</v>
      </c>
      <c r="O67" s="168">
        <f>'Data eurostat_2009'!O363</f>
        <v>370</v>
      </c>
      <c r="P67" s="168">
        <f>'Data eurostat_2009'!P363</f>
        <v>358</v>
      </c>
      <c r="Q67" s="168">
        <f>'Data eurostat_2009'!Q363</f>
        <v>339</v>
      </c>
      <c r="R67" s="168">
        <f>'Data eurostat_2009'!R363</f>
        <v>371</v>
      </c>
      <c r="S67" s="168">
        <f>'Data eurostat_2009'!S363</f>
        <v>453</v>
      </c>
    </row>
    <row r="68" spans="1:19" s="39" customFormat="1" ht="12.75">
      <c r="A68" s="167" t="s">
        <v>78</v>
      </c>
      <c r="B68" s="168">
        <f>'Data eurostat_2009'!B364</f>
        <v>1156</v>
      </c>
      <c r="C68" s="168">
        <f>'Data eurostat_2009'!C364</f>
        <v>1537</v>
      </c>
      <c r="D68" s="168">
        <f>'Data eurostat_2009'!D364</f>
        <v>1470</v>
      </c>
      <c r="E68" s="168">
        <f>'Data eurostat_2009'!E364</f>
        <v>1180</v>
      </c>
      <c r="F68" s="168">
        <f>'Data eurostat_2009'!F364</f>
        <v>2186</v>
      </c>
      <c r="G68" s="168">
        <f>'Data eurostat_2009'!G364</f>
        <v>2381</v>
      </c>
      <c r="H68" s="168">
        <f>'Data eurostat_2009'!H364</f>
        <v>2341</v>
      </c>
      <c r="I68" s="168">
        <f>'Data eurostat_2009'!I364</f>
        <v>2335</v>
      </c>
      <c r="J68" s="168">
        <f>'Data eurostat_2009'!J364</f>
        <v>2363</v>
      </c>
      <c r="K68" s="168">
        <f>'Data eurostat_2009'!K364</f>
        <v>3085</v>
      </c>
      <c r="L68" s="168">
        <f>'Data eurostat_2009'!L364</f>
        <v>3376</v>
      </c>
      <c r="M68" s="168">
        <f>'Data eurostat_2009'!M364</f>
        <v>2699</v>
      </c>
      <c r="N68" s="168">
        <f>'Data eurostat_2009'!N364</f>
        <v>2511</v>
      </c>
      <c r="O68" s="168">
        <f>'Data eurostat_2009'!O364</f>
        <v>2396</v>
      </c>
      <c r="P68" s="168">
        <f>'Data eurostat_2009'!P364</f>
        <v>2421</v>
      </c>
      <c r="Q68" s="168">
        <f>'Data eurostat_2009'!Q364</f>
        <v>2184</v>
      </c>
      <c r="R68" s="168">
        <f>'Data eurostat_2009'!R364</f>
        <v>1910</v>
      </c>
      <c r="S68" s="168">
        <f>'Data eurostat_2009'!S364</f>
        <v>1617</v>
      </c>
    </row>
    <row r="69" spans="1:19" s="39" customFormat="1" ht="12.75">
      <c r="A69" s="167" t="s">
        <v>79</v>
      </c>
      <c r="B69" s="168">
        <f>'Data eurostat_2009'!B365</f>
        <v>4452</v>
      </c>
      <c r="C69" s="168">
        <f>'Data eurostat_2009'!C365</f>
        <v>4954</v>
      </c>
      <c r="D69" s="168">
        <f>'Data eurostat_2009'!D365</f>
        <v>5179</v>
      </c>
      <c r="E69" s="168">
        <f>'Data eurostat_2009'!E365</f>
        <v>5554</v>
      </c>
      <c r="F69" s="168">
        <f>'Data eurostat_2009'!F365</f>
        <v>6431</v>
      </c>
      <c r="G69" s="168">
        <f>'Data eurostat_2009'!G365</f>
        <v>6634</v>
      </c>
      <c r="H69" s="168">
        <f>'Data eurostat_2009'!H365</f>
        <v>7677</v>
      </c>
      <c r="I69" s="168">
        <f>'Data eurostat_2009'!I365</f>
        <v>6884</v>
      </c>
      <c r="J69" s="168">
        <f>'Data eurostat_2009'!J365</f>
        <v>8412</v>
      </c>
      <c r="K69" s="168">
        <f>'Data eurostat_2009'!K365</f>
        <v>10113</v>
      </c>
      <c r="L69" s="168">
        <f>'Data eurostat_2009'!L365</f>
        <v>10080</v>
      </c>
      <c r="M69" s="168">
        <f>'Data eurostat_2009'!M365</f>
        <v>11552</v>
      </c>
      <c r="N69" s="168">
        <f>'Data eurostat_2009'!N365</f>
        <v>11304</v>
      </c>
      <c r="O69" s="168">
        <f>'Data eurostat_2009'!O365</f>
        <v>13941</v>
      </c>
      <c r="P69" s="168">
        <f>'Data eurostat_2009'!P365</f>
        <v>12779</v>
      </c>
      <c r="Q69" s="168">
        <f>'Data eurostat_2009'!Q365</f>
        <v>11251</v>
      </c>
      <c r="R69" s="168">
        <f>'Data eurostat_2009'!R365</f>
        <v>12317</v>
      </c>
      <c r="S69" s="168">
        <f>'Data eurostat_2009'!S365</f>
        <v>10544</v>
      </c>
    </row>
    <row r="70" spans="1:19" s="39" customFormat="1" ht="12.75">
      <c r="A70" s="167" t="s">
        <v>80</v>
      </c>
      <c r="B70" s="168">
        <f>'Data eurostat_2009'!B366</f>
        <v>400</v>
      </c>
      <c r="C70" s="168">
        <f>'Data eurostat_2009'!C366</f>
        <v>510</v>
      </c>
      <c r="D70" s="168">
        <f>'Data eurostat_2009'!D366</f>
        <v>650</v>
      </c>
      <c r="E70" s="168">
        <f>'Data eurostat_2009'!E366</f>
        <v>837</v>
      </c>
      <c r="F70" s="168">
        <f>'Data eurostat_2009'!F366</f>
        <v>722</v>
      </c>
      <c r="G70" s="168">
        <f>'Data eurostat_2009'!G366</f>
        <v>667</v>
      </c>
      <c r="H70" s="168">
        <f>'Data eurostat_2009'!H366</f>
        <v>574</v>
      </c>
      <c r="I70" s="168">
        <f>'Data eurostat_2009'!I366</f>
        <v>610</v>
      </c>
      <c r="J70" s="168">
        <f>'Data eurostat_2009'!J366</f>
        <v>431</v>
      </c>
      <c r="K70" s="168">
        <f>'Data eurostat_2009'!K366</f>
        <v>398</v>
      </c>
      <c r="L70" s="168">
        <f>'Data eurostat_2009'!L366</f>
        <v>462</v>
      </c>
      <c r="M70" s="168">
        <f>'Data eurostat_2009'!M366</f>
        <v>361</v>
      </c>
      <c r="N70" s="168">
        <f>'Data eurostat_2009'!N366</f>
        <v>563</v>
      </c>
      <c r="O70" s="168">
        <f>'Data eurostat_2009'!O366</f>
        <v>700</v>
      </c>
      <c r="P70" s="168">
        <f>'Data eurostat_2009'!P366</f>
        <v>749</v>
      </c>
      <c r="Q70" s="168">
        <f>'Data eurostat_2009'!Q366</f>
        <v>559</v>
      </c>
      <c r="R70" s="168">
        <f>'Data eurostat_2009'!R366</f>
        <v>582</v>
      </c>
      <c r="S70" s="168">
        <f>'Data eurostat_2009'!S366</f>
        <v>781</v>
      </c>
    </row>
    <row r="71" spans="1:19" s="39" customFormat="1" ht="12.75">
      <c r="A71" s="167" t="s">
        <v>81</v>
      </c>
      <c r="B71" s="168">
        <f>'Data eurostat_2009'!B367</f>
        <v>3310</v>
      </c>
      <c r="C71" s="168">
        <f>'Data eurostat_2009'!C367</f>
        <v>4132</v>
      </c>
      <c r="D71" s="168">
        <f>'Data eurostat_2009'!D367</f>
        <v>5970</v>
      </c>
      <c r="E71" s="168">
        <f>'Data eurostat_2009'!E367</f>
        <v>35594</v>
      </c>
      <c r="F71" s="168">
        <f>'Data eurostat_2009'!F367</f>
        <v>46583</v>
      </c>
      <c r="G71" s="168">
        <f>'Data eurostat_2009'!G367</f>
        <v>63323</v>
      </c>
      <c r="H71" s="168">
        <f>'Data eurostat_2009'!H367</f>
        <v>82068</v>
      </c>
      <c r="I71" s="168">
        <f>'Data eurostat_2009'!I367</f>
        <v>107457</v>
      </c>
      <c r="J71" s="168">
        <f>'Data eurostat_2009'!J367</f>
        <v>117124</v>
      </c>
      <c r="K71" s="168">
        <f>'Data eurostat_2009'!K367</f>
        <v>143052</v>
      </c>
      <c r="L71" s="168">
        <f>'Data eurostat_2009'!L367</f>
        <v>148077</v>
      </c>
      <c r="M71" s="168">
        <f>'Data eurostat_2009'!M367</f>
        <v>141905</v>
      </c>
      <c r="N71" s="168">
        <f>'Data eurostat_2009'!N367</f>
        <v>152276</v>
      </c>
      <c r="O71" s="168">
        <f>'Data eurostat_2009'!O367</f>
        <v>148881</v>
      </c>
      <c r="P71" s="168">
        <f>'Data eurostat_2009'!P367</f>
        <v>157065</v>
      </c>
      <c r="Q71" s="168">
        <f>'Data eurostat_2009'!Q367</f>
        <v>152641</v>
      </c>
      <c r="R71" s="168">
        <f>'Data eurostat_2009'!R367</f>
        <v>141225</v>
      </c>
      <c r="S71" s="168">
        <f>'Data eurostat_2009'!S367</f>
        <v>164474</v>
      </c>
    </row>
    <row r="72" spans="1:19" s="39" customFormat="1" ht="12.75">
      <c r="A72" s="167" t="s">
        <v>82</v>
      </c>
      <c r="B72" s="168">
        <f>'Data eurostat_2009'!B368</f>
        <v>10192</v>
      </c>
      <c r="C72" s="168">
        <f>'Data eurostat_2009'!C368</f>
        <v>12589</v>
      </c>
      <c r="D72" s="168">
        <f>'Data eurostat_2009'!D368</f>
        <v>10813</v>
      </c>
      <c r="E72" s="168">
        <f>'Data eurostat_2009'!E368</f>
        <v>10788</v>
      </c>
      <c r="F72" s="168">
        <f>'Data eurostat_2009'!F368</f>
        <v>13822</v>
      </c>
      <c r="G72" s="168">
        <f>'Data eurostat_2009'!G368</f>
        <v>16579</v>
      </c>
      <c r="H72" s="168">
        <f>'Data eurostat_2009'!H368</f>
        <v>17174</v>
      </c>
      <c r="I72" s="168">
        <f>'Data eurostat_2009'!I368</f>
        <v>22086</v>
      </c>
      <c r="J72" s="168">
        <f>'Data eurostat_2009'!J368</f>
        <v>24838</v>
      </c>
      <c r="K72" s="168">
        <f>'Data eurostat_2009'!K368</f>
        <v>36347</v>
      </c>
      <c r="L72" s="168">
        <f>'Data eurostat_2009'!L368</f>
        <v>46216</v>
      </c>
      <c r="M72" s="168">
        <f>'Data eurostat_2009'!M368</f>
        <v>49550</v>
      </c>
      <c r="N72" s="168">
        <f>'Data eurostat_2009'!N368</f>
        <v>52497</v>
      </c>
      <c r="O72" s="168">
        <f>'Data eurostat_2009'!O368</f>
        <v>63536</v>
      </c>
      <c r="P72" s="168">
        <f>'Data eurostat_2009'!P368</f>
        <v>62241</v>
      </c>
      <c r="Q72" s="168">
        <f>'Data eurostat_2009'!Q368</f>
        <v>73445</v>
      </c>
      <c r="R72" s="168">
        <f>'Data eurostat_2009'!R368</f>
        <v>80691</v>
      </c>
      <c r="S72" s="168">
        <f>'Data eurostat_2009'!S368</f>
        <v>95025</v>
      </c>
    </row>
    <row r="73" spans="1:19" s="39" customFormat="1" ht="12.75">
      <c r="A73" s="167" t="s">
        <v>83</v>
      </c>
      <c r="B73" s="168">
        <f>'Data eurostat_2009'!B369</f>
        <v>0</v>
      </c>
      <c r="C73" s="168">
        <f>'Data eurostat_2009'!C369</f>
        <v>0</v>
      </c>
      <c r="D73" s="168">
        <f>'Data eurostat_2009'!D369</f>
        <v>0</v>
      </c>
      <c r="E73" s="168">
        <f>'Data eurostat_2009'!E369</f>
        <v>0</v>
      </c>
      <c r="F73" s="168">
        <f>'Data eurostat_2009'!F369</f>
        <v>0</v>
      </c>
      <c r="G73" s="168">
        <f>'Data eurostat_2009'!G369</f>
        <v>0</v>
      </c>
      <c r="H73" s="168">
        <f>'Data eurostat_2009'!H369</f>
        <v>0</v>
      </c>
      <c r="I73" s="168">
        <f>'Data eurostat_2009'!I369</f>
        <v>0</v>
      </c>
      <c r="J73" s="168">
        <f>'Data eurostat_2009'!J369</f>
        <v>0</v>
      </c>
      <c r="K73" s="168">
        <f>'Data eurostat_2009'!K369</f>
        <v>0</v>
      </c>
      <c r="L73" s="168">
        <f>'Data eurostat_2009'!L369</f>
        <v>0</v>
      </c>
      <c r="M73" s="168">
        <f>'Data eurostat_2009'!M369</f>
        <v>0</v>
      </c>
      <c r="N73" s="168">
        <f>'Data eurostat_2009'!N369</f>
        <v>0</v>
      </c>
      <c r="O73" s="168">
        <f>'Data eurostat_2009'!O369</f>
        <v>0</v>
      </c>
      <c r="P73" s="168">
        <f>'Data eurostat_2009'!P369</f>
        <v>0</v>
      </c>
      <c r="Q73" s="168">
        <f>'Data eurostat_2009'!Q369</f>
        <v>0</v>
      </c>
      <c r="R73" s="168">
        <f>'Data eurostat_2009'!R369</f>
        <v>0</v>
      </c>
      <c r="S73" s="168">
        <f>'Data eurostat_2009'!S369</f>
        <v>0</v>
      </c>
    </row>
    <row r="74" spans="1:19" s="39" customFormat="1" ht="12.75">
      <c r="A74" s="167" t="s">
        <v>84</v>
      </c>
      <c r="B74" s="168">
        <f>'Data eurostat_2009'!B370</f>
        <v>0</v>
      </c>
      <c r="C74" s="168">
        <f>'Data eurostat_2009'!C370</f>
        <v>0</v>
      </c>
      <c r="D74" s="168">
        <f>'Data eurostat_2009'!D370</f>
        <v>0</v>
      </c>
      <c r="E74" s="168">
        <f>'Data eurostat_2009'!E370</f>
        <v>0</v>
      </c>
      <c r="F74" s="168">
        <f>'Data eurostat_2009'!F370</f>
        <v>0</v>
      </c>
      <c r="G74" s="168">
        <f>'Data eurostat_2009'!G370</f>
        <v>188</v>
      </c>
      <c r="H74" s="168">
        <f>'Data eurostat_2009'!H370</f>
        <v>280</v>
      </c>
      <c r="I74" s="168">
        <f>'Data eurostat_2009'!I370</f>
        <v>236</v>
      </c>
      <c r="J74" s="168">
        <f>'Data eurostat_2009'!J370</f>
        <v>222</v>
      </c>
      <c r="K74" s="168">
        <f>'Data eurostat_2009'!K370</f>
        <v>281</v>
      </c>
      <c r="L74" s="168">
        <f>'Data eurostat_2009'!L370</f>
        <v>211</v>
      </c>
      <c r="M74" s="168">
        <f>'Data eurostat_2009'!M370</f>
        <v>270</v>
      </c>
      <c r="N74" s="168">
        <f>'Data eurostat_2009'!N370</f>
        <v>198</v>
      </c>
      <c r="O74" s="168">
        <f>'Data eurostat_2009'!O370</f>
        <v>299</v>
      </c>
      <c r="P74" s="168">
        <f>'Data eurostat_2009'!P370</f>
        <v>374</v>
      </c>
      <c r="Q74" s="168">
        <f>'Data eurostat_2009'!Q370</f>
        <v>375</v>
      </c>
      <c r="R74" s="168">
        <f>'Data eurostat_2009'!R370</f>
        <v>471</v>
      </c>
      <c r="S74" s="168">
        <f>'Data eurostat_2009'!S370</f>
        <v>730</v>
      </c>
    </row>
    <row r="75" spans="1:19" s="39" customFormat="1" ht="12.75">
      <c r="A75" s="167" t="s">
        <v>85</v>
      </c>
      <c r="B75" s="168">
        <f>'Data eurostat_2009'!B371</f>
        <v>331</v>
      </c>
      <c r="C75" s="168">
        <f>'Data eurostat_2009'!C371</f>
        <v>411</v>
      </c>
      <c r="D75" s="168">
        <f>'Data eurostat_2009'!D371</f>
        <v>491</v>
      </c>
      <c r="E75" s="168">
        <f>'Data eurostat_2009'!E371</f>
        <v>553</v>
      </c>
      <c r="F75" s="168">
        <f>'Data eurostat_2009'!F371</f>
        <v>628</v>
      </c>
      <c r="G75" s="168">
        <f>'Data eurostat_2009'!G371</f>
        <v>722</v>
      </c>
      <c r="H75" s="168">
        <f>'Data eurostat_2009'!H371</f>
        <v>872</v>
      </c>
      <c r="I75" s="168">
        <f>'Data eurostat_2009'!I371</f>
        <v>850</v>
      </c>
      <c r="J75" s="168">
        <f>'Data eurostat_2009'!J371</f>
        <v>814</v>
      </c>
      <c r="K75" s="168">
        <f>'Data eurostat_2009'!K371</f>
        <v>870</v>
      </c>
      <c r="L75" s="168">
        <f>'Data eurostat_2009'!L371</f>
        <v>857</v>
      </c>
      <c r="M75" s="168">
        <f>'Data eurostat_2009'!M371</f>
        <v>847</v>
      </c>
      <c r="N75" s="168">
        <f>'Data eurostat_2009'!N371</f>
        <v>890</v>
      </c>
      <c r="O75" s="168">
        <f>'Data eurostat_2009'!O371</f>
        <v>926</v>
      </c>
      <c r="P75" s="168">
        <f>'Data eurostat_2009'!P371</f>
        <v>945</v>
      </c>
      <c r="Q75" s="168">
        <f>'Data eurostat_2009'!Q371</f>
        <v>869</v>
      </c>
      <c r="R75" s="168">
        <f>'Data eurostat_2009'!R371</f>
        <v>786</v>
      </c>
      <c r="S75" s="168">
        <f>'Data eurostat_2009'!S371</f>
        <v>750</v>
      </c>
    </row>
    <row r="76" spans="1:18" s="39" customFormat="1" ht="11.25">
      <c r="A76" s="6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="39" customFormat="1" ht="11.25">
      <c r="A77" s="59"/>
    </row>
    <row r="78" spans="1:18" s="39" customFormat="1" ht="11.25">
      <c r="A78" s="6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  <row r="79" spans="1:3" s="39" customFormat="1" ht="11.25">
      <c r="A79" s="59"/>
      <c r="B79" s="37" t="s">
        <v>1</v>
      </c>
      <c r="C79" s="38" t="s">
        <v>167</v>
      </c>
    </row>
    <row r="80" spans="1:3" s="39" customFormat="1" ht="11.25">
      <c r="A80" s="59"/>
      <c r="B80" s="37" t="s">
        <v>2</v>
      </c>
      <c r="C80" s="38" t="s">
        <v>52</v>
      </c>
    </row>
    <row r="81" spans="1:3" s="39" customFormat="1" ht="11.25">
      <c r="A81" s="59"/>
      <c r="B81" s="37" t="s">
        <v>4</v>
      </c>
      <c r="C81" s="38" t="s">
        <v>53</v>
      </c>
    </row>
    <row r="82" spans="1:18" s="39" customFormat="1" ht="11.25">
      <c r="A82" s="6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</row>
    <row r="83" spans="1:19" s="39" customFormat="1" ht="12.75">
      <c r="A83" s="165" t="s">
        <v>6</v>
      </c>
      <c r="B83" s="164">
        <v>1990</v>
      </c>
      <c r="C83" s="164">
        <v>1991</v>
      </c>
      <c r="D83" s="164">
        <v>1992</v>
      </c>
      <c r="E83" s="164">
        <v>1993</v>
      </c>
      <c r="F83" s="164">
        <v>1994</v>
      </c>
      <c r="G83" s="164">
        <v>1995</v>
      </c>
      <c r="H83" s="164">
        <v>1996</v>
      </c>
      <c r="I83" s="164">
        <v>1997</v>
      </c>
      <c r="J83" s="164">
        <v>1998</v>
      </c>
      <c r="K83" s="164">
        <v>1999</v>
      </c>
      <c r="L83" s="164">
        <v>2000</v>
      </c>
      <c r="M83" s="164">
        <v>2001</v>
      </c>
      <c r="N83" s="164">
        <v>2002</v>
      </c>
      <c r="O83" s="164">
        <v>2003</v>
      </c>
      <c r="P83" s="164">
        <v>2004</v>
      </c>
      <c r="Q83" s="164">
        <v>2005</v>
      </c>
      <c r="R83" s="164">
        <v>2006</v>
      </c>
      <c r="S83" s="164">
        <v>2007</v>
      </c>
    </row>
    <row r="84" spans="1:19" s="39" customFormat="1" ht="12.75">
      <c r="A84" s="166" t="s">
        <v>7</v>
      </c>
      <c r="B84" s="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8"/>
    </row>
    <row r="85" spans="1:19" s="39" customFormat="1" ht="12.75">
      <c r="A85" s="167" t="s">
        <v>54</v>
      </c>
      <c r="B85" s="168">
        <f>'Data eurostat_2009'!B381</f>
        <v>27592</v>
      </c>
      <c r="C85" s="168">
        <f>'Data eurostat_2009'!C381</f>
        <v>27481</v>
      </c>
      <c r="D85" s="168">
        <f>'Data eurostat_2009'!D381</f>
        <v>27159</v>
      </c>
      <c r="E85" s="168">
        <f>'Data eurostat_2009'!E381</f>
        <v>25587</v>
      </c>
      <c r="F85" s="168">
        <f>'Data eurostat_2009'!F381</f>
        <v>25021</v>
      </c>
      <c r="G85" s="168">
        <f>'Data eurostat_2009'!G381</f>
        <v>27771</v>
      </c>
      <c r="H85" s="168">
        <f>'Data eurostat_2009'!H381</f>
        <v>27047</v>
      </c>
      <c r="I85" s="168">
        <f>'Data eurostat_2009'!I381</f>
        <v>31048</v>
      </c>
      <c r="J85" s="168">
        <f>'Data eurostat_2009'!J381</f>
        <v>32712</v>
      </c>
      <c r="K85" s="168">
        <f>'Data eurostat_2009'!K381</f>
        <v>32557</v>
      </c>
      <c r="L85" s="168">
        <f>'Data eurostat_2009'!L381</f>
        <v>31395</v>
      </c>
      <c r="M85" s="168">
        <f>'Data eurostat_2009'!M381</f>
        <v>31853</v>
      </c>
      <c r="N85" s="168">
        <f>'Data eurostat_2009'!N381</f>
        <v>29957</v>
      </c>
      <c r="O85" s="168">
        <f>'Data eurostat_2009'!O381</f>
        <v>30326</v>
      </c>
      <c r="P85" s="168">
        <f>'Data eurostat_2009'!P381</f>
        <v>31087</v>
      </c>
      <c r="Q85" s="168">
        <f>'Data eurostat_2009'!Q381</f>
        <v>31698</v>
      </c>
      <c r="R85" s="168">
        <f>'Data eurostat_2009'!R381</f>
        <v>30830</v>
      </c>
      <c r="S85" s="168">
        <f>'Data eurostat_2009'!S381</f>
        <v>35084</v>
      </c>
    </row>
    <row r="86" spans="1:19" s="39" customFormat="1" ht="12.75">
      <c r="A86" s="167" t="s">
        <v>55</v>
      </c>
      <c r="B86" s="168">
        <f>'Data eurostat_2009'!B382</f>
        <v>2760</v>
      </c>
      <c r="C86" s="168">
        <f>'Data eurostat_2009'!C382</f>
        <v>2728</v>
      </c>
      <c r="D86" s="168">
        <f>'Data eurostat_2009'!D382</f>
        <v>2522</v>
      </c>
      <c r="E86" s="168">
        <f>'Data eurostat_2009'!E382</f>
        <v>2426</v>
      </c>
      <c r="F86" s="168">
        <f>'Data eurostat_2009'!F382</f>
        <v>2606</v>
      </c>
      <c r="G86" s="168">
        <f>'Data eurostat_2009'!G382</f>
        <v>2760</v>
      </c>
      <c r="H86" s="168">
        <f>'Data eurostat_2009'!H382</f>
        <v>2655</v>
      </c>
      <c r="I86" s="168">
        <f>'Data eurostat_2009'!I382</f>
        <v>2534</v>
      </c>
      <c r="J86" s="168">
        <f>'Data eurostat_2009'!J382</f>
        <v>2703</v>
      </c>
      <c r="K86" s="168">
        <f>'Data eurostat_2009'!K382</f>
        <v>2589</v>
      </c>
      <c r="L86" s="168">
        <f>'Data eurostat_2009'!L382</f>
        <v>3114</v>
      </c>
      <c r="M86" s="168">
        <f>'Data eurostat_2009'!M382</f>
        <v>2828</v>
      </c>
      <c r="N86" s="168">
        <f>'Data eurostat_2009'!N382</f>
        <v>2631</v>
      </c>
      <c r="O86" s="168">
        <f>'Data eurostat_2009'!O382</f>
        <v>1970</v>
      </c>
      <c r="P86" s="168">
        <f>'Data eurostat_2009'!P382</f>
        <v>2336</v>
      </c>
      <c r="Q86" s="168">
        <f>'Data eurostat_2009'!Q382</f>
        <v>2294</v>
      </c>
      <c r="R86" s="168">
        <f>'Data eurostat_2009'!R382</f>
        <v>2368</v>
      </c>
      <c r="S86" s="168">
        <f>'Data eurostat_2009'!S382</f>
        <v>1854</v>
      </c>
    </row>
    <row r="87" spans="1:19" s="39" customFormat="1" ht="12.75">
      <c r="A87" s="167" t="s">
        <v>56</v>
      </c>
      <c r="B87" s="168">
        <f>'Data eurostat_2009'!B383</f>
        <v>0</v>
      </c>
      <c r="C87" s="168">
        <f>'Data eurostat_2009'!C383</f>
        <v>225</v>
      </c>
      <c r="D87" s="168">
        <f>'Data eurostat_2009'!D383</f>
        <v>200</v>
      </c>
      <c r="E87" s="168">
        <f>'Data eurostat_2009'!E383</f>
        <v>238</v>
      </c>
      <c r="F87" s="168">
        <f>'Data eurostat_2009'!F383</f>
        <v>261</v>
      </c>
      <c r="G87" s="168">
        <f>'Data eurostat_2009'!G383</f>
        <v>239</v>
      </c>
      <c r="H87" s="168">
        <f>'Data eurostat_2009'!H383</f>
        <v>230</v>
      </c>
      <c r="I87" s="168">
        <f>'Data eurostat_2009'!I383</f>
        <v>295</v>
      </c>
      <c r="J87" s="168">
        <f>'Data eurostat_2009'!J383</f>
        <v>268</v>
      </c>
      <c r="K87" s="168">
        <f>'Data eurostat_2009'!K383</f>
        <v>207</v>
      </c>
      <c r="L87" s="168">
        <f>'Data eurostat_2009'!L383</f>
        <v>266</v>
      </c>
      <c r="M87" s="168">
        <f>'Data eurostat_2009'!M383</f>
        <v>260</v>
      </c>
      <c r="N87" s="168">
        <f>'Data eurostat_2009'!N383</f>
        <v>191</v>
      </c>
      <c r="O87" s="168">
        <f>'Data eurostat_2009'!O383</f>
        <v>225</v>
      </c>
      <c r="P87" s="168">
        <f>'Data eurostat_2009'!P383</f>
        <v>205</v>
      </c>
      <c r="Q87" s="168">
        <f>'Data eurostat_2009'!Q383</f>
        <v>167</v>
      </c>
      <c r="R87" s="168">
        <f>'Data eurostat_2009'!R383</f>
        <v>123</v>
      </c>
      <c r="S87" s="168">
        <f>'Data eurostat_2009'!S383</f>
        <v>95</v>
      </c>
    </row>
    <row r="88" spans="1:19" s="39" customFormat="1" ht="12.75">
      <c r="A88" s="167" t="s">
        <v>57</v>
      </c>
      <c r="B88" s="168">
        <f>'Data eurostat_2009'!B384</f>
        <v>574</v>
      </c>
      <c r="C88" s="168">
        <f>'Data eurostat_2009'!C384</f>
        <v>562</v>
      </c>
      <c r="D88" s="168">
        <f>'Data eurostat_2009'!D384</f>
        <v>584</v>
      </c>
      <c r="E88" s="168">
        <f>'Data eurostat_2009'!E384</f>
        <v>460</v>
      </c>
      <c r="F88" s="168">
        <f>'Data eurostat_2009'!F384</f>
        <v>511</v>
      </c>
      <c r="G88" s="168">
        <f>'Data eurostat_2009'!G384</f>
        <v>518</v>
      </c>
      <c r="H88" s="168">
        <f>'Data eurostat_2009'!H384</f>
        <v>539</v>
      </c>
      <c r="I88" s="168">
        <f>'Data eurostat_2009'!I384</f>
        <v>602</v>
      </c>
      <c r="J88" s="168">
        <f>'Data eurostat_2009'!J384</f>
        <v>691</v>
      </c>
      <c r="K88" s="168">
        <f>'Data eurostat_2009'!K384</f>
        <v>640</v>
      </c>
      <c r="L88" s="168">
        <f>'Data eurostat_2009'!L384</f>
        <v>762</v>
      </c>
      <c r="M88" s="168">
        <f>'Data eurostat_2009'!M384</f>
        <v>765</v>
      </c>
      <c r="N88" s="168">
        <f>'Data eurostat_2009'!N384</f>
        <v>754</v>
      </c>
      <c r="O88" s="168">
        <f>'Data eurostat_2009'!O384</f>
        <v>668</v>
      </c>
      <c r="P88" s="168">
        <f>'Data eurostat_2009'!P384</f>
        <v>876</v>
      </c>
      <c r="Q88" s="168">
        <f>'Data eurostat_2009'!Q384</f>
        <v>846</v>
      </c>
      <c r="R88" s="168">
        <f>'Data eurostat_2009'!R384</f>
        <v>885</v>
      </c>
      <c r="S88" s="168">
        <f>'Data eurostat_2009'!S384</f>
        <v>1088</v>
      </c>
    </row>
    <row r="89" spans="1:19" s="39" customFormat="1" ht="12.75">
      <c r="A89" s="167" t="s">
        <v>58</v>
      </c>
      <c r="B89" s="168">
        <f>'Data eurostat_2009'!B385</f>
        <v>0</v>
      </c>
      <c r="C89" s="168">
        <f>'Data eurostat_2009'!C385</f>
        <v>0</v>
      </c>
      <c r="D89" s="168">
        <f>'Data eurostat_2009'!D385</f>
        <v>0</v>
      </c>
      <c r="E89" s="168">
        <f>'Data eurostat_2009'!E385</f>
        <v>0</v>
      </c>
      <c r="F89" s="168">
        <f>'Data eurostat_2009'!F385</f>
        <v>0</v>
      </c>
      <c r="G89" s="168">
        <f>'Data eurostat_2009'!G385</f>
        <v>0</v>
      </c>
      <c r="H89" s="168">
        <f>'Data eurostat_2009'!H385</f>
        <v>0</v>
      </c>
      <c r="I89" s="168">
        <f>'Data eurostat_2009'!I385</f>
        <v>0</v>
      </c>
      <c r="J89" s="168">
        <f>'Data eurostat_2009'!J385</f>
        <v>0</v>
      </c>
      <c r="K89" s="168">
        <f>'Data eurostat_2009'!K385</f>
        <v>0</v>
      </c>
      <c r="L89" s="168">
        <f>'Data eurostat_2009'!L385</f>
        <v>0</v>
      </c>
      <c r="M89" s="168">
        <f>'Data eurostat_2009'!M385</f>
        <v>0</v>
      </c>
      <c r="N89" s="168">
        <f>'Data eurostat_2009'!N385</f>
        <v>0</v>
      </c>
      <c r="O89" s="168">
        <f>'Data eurostat_2009'!O385</f>
        <v>0</v>
      </c>
      <c r="P89" s="168">
        <f>'Data eurostat_2009'!P385</f>
        <v>0</v>
      </c>
      <c r="Q89" s="168">
        <f>'Data eurostat_2009'!Q385</f>
        <v>0</v>
      </c>
      <c r="R89" s="168">
        <f>'Data eurostat_2009'!R385</f>
        <v>0</v>
      </c>
      <c r="S89" s="168">
        <f>'Data eurostat_2009'!S385</f>
        <v>0</v>
      </c>
    </row>
    <row r="90" spans="1:19" s="39" customFormat="1" ht="12.75">
      <c r="A90" s="167" t="s">
        <v>59</v>
      </c>
      <c r="B90" s="168">
        <f>'Data eurostat_2009'!B386</f>
        <v>9290</v>
      </c>
      <c r="C90" s="168">
        <f>'Data eurostat_2009'!C386</f>
        <v>9165</v>
      </c>
      <c r="D90" s="168">
        <f>'Data eurostat_2009'!D386</f>
        <v>9120</v>
      </c>
      <c r="E90" s="168">
        <f>'Data eurostat_2009'!E386</f>
        <v>6724</v>
      </c>
      <c r="F90" s="168">
        <f>'Data eurostat_2009'!F386</f>
        <v>6604</v>
      </c>
      <c r="G90" s="168">
        <f>'Data eurostat_2009'!G386</f>
        <v>7223</v>
      </c>
      <c r="H90" s="168">
        <f>'Data eurostat_2009'!H386</f>
        <v>6671</v>
      </c>
      <c r="I90" s="168">
        <f>'Data eurostat_2009'!I386</f>
        <v>8071</v>
      </c>
      <c r="J90" s="168">
        <f>'Data eurostat_2009'!J386</f>
        <v>6687</v>
      </c>
      <c r="K90" s="168">
        <f>'Data eurostat_2009'!K386</f>
        <v>6907</v>
      </c>
      <c r="L90" s="168">
        <f>'Data eurostat_2009'!L386</f>
        <v>7475</v>
      </c>
      <c r="M90" s="168">
        <f>'Data eurostat_2009'!M386</f>
        <v>7913</v>
      </c>
      <c r="N90" s="168">
        <f>'Data eurostat_2009'!N386</f>
        <v>6999</v>
      </c>
      <c r="O90" s="168">
        <f>'Data eurostat_2009'!O386</f>
        <v>7628</v>
      </c>
      <c r="P90" s="168">
        <f>'Data eurostat_2009'!P386</f>
        <v>8610</v>
      </c>
      <c r="Q90" s="168">
        <f>'Data eurostat_2009'!Q386</f>
        <v>8204</v>
      </c>
      <c r="R90" s="168">
        <f>'Data eurostat_2009'!R386</f>
        <v>6769</v>
      </c>
      <c r="S90" s="168">
        <f>'Data eurostat_2009'!S386</f>
        <v>10777</v>
      </c>
    </row>
    <row r="91" spans="1:19" s="39" customFormat="1" ht="12.75">
      <c r="A91" s="167" t="s">
        <v>60</v>
      </c>
      <c r="B91" s="168">
        <f>'Data eurostat_2009'!B387</f>
        <v>0</v>
      </c>
      <c r="C91" s="168">
        <f>'Data eurostat_2009'!C387</f>
        <v>0</v>
      </c>
      <c r="D91" s="168">
        <f>'Data eurostat_2009'!D387</f>
        <v>0</v>
      </c>
      <c r="E91" s="168">
        <f>'Data eurostat_2009'!E387</f>
        <v>0</v>
      </c>
      <c r="F91" s="168">
        <f>'Data eurostat_2009'!F387</f>
        <v>0</v>
      </c>
      <c r="G91" s="168">
        <f>'Data eurostat_2009'!G387</f>
        <v>0</v>
      </c>
      <c r="H91" s="168">
        <f>'Data eurostat_2009'!H387</f>
        <v>0</v>
      </c>
      <c r="I91" s="168">
        <f>'Data eurostat_2009'!I387</f>
        <v>0</v>
      </c>
      <c r="J91" s="168">
        <f>'Data eurostat_2009'!J387</f>
        <v>0</v>
      </c>
      <c r="K91" s="168">
        <f>'Data eurostat_2009'!K387</f>
        <v>0</v>
      </c>
      <c r="L91" s="168">
        <f>'Data eurostat_2009'!L387</f>
        <v>0</v>
      </c>
      <c r="M91" s="168">
        <f>'Data eurostat_2009'!M387</f>
        <v>0</v>
      </c>
      <c r="N91" s="168">
        <f>'Data eurostat_2009'!N387</f>
        <v>0</v>
      </c>
      <c r="O91" s="168">
        <f>'Data eurostat_2009'!O387</f>
        <v>0</v>
      </c>
      <c r="P91" s="168">
        <f>'Data eurostat_2009'!P387</f>
        <v>0</v>
      </c>
      <c r="Q91" s="168">
        <f>'Data eurostat_2009'!Q387</f>
        <v>0</v>
      </c>
      <c r="R91" s="168">
        <f>'Data eurostat_2009'!R387</f>
        <v>0</v>
      </c>
      <c r="S91" s="168">
        <f>'Data eurostat_2009'!S387</f>
        <v>0</v>
      </c>
    </row>
    <row r="92" spans="1:19" s="39" customFormat="1" ht="12.75">
      <c r="A92" s="167" t="s">
        <v>61</v>
      </c>
      <c r="B92" s="168">
        <f>'Data eurostat_2009'!B388</f>
        <v>0</v>
      </c>
      <c r="C92" s="168">
        <f>'Data eurostat_2009'!C388</f>
        <v>0</v>
      </c>
      <c r="D92" s="168">
        <f>'Data eurostat_2009'!D388</f>
        <v>0</v>
      </c>
      <c r="E92" s="168">
        <f>'Data eurostat_2009'!E388</f>
        <v>0</v>
      </c>
      <c r="F92" s="168">
        <f>'Data eurostat_2009'!F388</f>
        <v>0</v>
      </c>
      <c r="G92" s="168">
        <f>'Data eurostat_2009'!G388</f>
        <v>0</v>
      </c>
      <c r="H92" s="168">
        <f>'Data eurostat_2009'!H388</f>
        <v>0</v>
      </c>
      <c r="I92" s="168">
        <f>'Data eurostat_2009'!I388</f>
        <v>0</v>
      </c>
      <c r="J92" s="168">
        <f>'Data eurostat_2009'!J388</f>
        <v>0</v>
      </c>
      <c r="K92" s="168">
        <f>'Data eurostat_2009'!K388</f>
        <v>0</v>
      </c>
      <c r="L92" s="168">
        <f>'Data eurostat_2009'!L388</f>
        <v>0</v>
      </c>
      <c r="M92" s="168">
        <f>'Data eurostat_2009'!M388</f>
        <v>0</v>
      </c>
      <c r="N92" s="168">
        <f>'Data eurostat_2009'!N388</f>
        <v>0</v>
      </c>
      <c r="O92" s="168">
        <f>'Data eurostat_2009'!O388</f>
        <v>0</v>
      </c>
      <c r="P92" s="168">
        <f>'Data eurostat_2009'!P388</f>
        <v>0</v>
      </c>
      <c r="Q92" s="168">
        <f>'Data eurostat_2009'!Q388</f>
        <v>0</v>
      </c>
      <c r="R92" s="168">
        <f>'Data eurostat_2009'!R388</f>
        <v>0</v>
      </c>
      <c r="S92" s="168">
        <f>'Data eurostat_2009'!S388</f>
        <v>0</v>
      </c>
    </row>
    <row r="93" spans="1:19" s="39" customFormat="1" ht="12.75">
      <c r="A93" s="167" t="s">
        <v>62</v>
      </c>
      <c r="B93" s="168">
        <f>'Data eurostat_2009'!B389</f>
        <v>0</v>
      </c>
      <c r="C93" s="168">
        <f>'Data eurostat_2009'!C389</f>
        <v>0</v>
      </c>
      <c r="D93" s="168">
        <f>'Data eurostat_2009'!D389</f>
        <v>0</v>
      </c>
      <c r="E93" s="168">
        <f>'Data eurostat_2009'!E389</f>
        <v>0</v>
      </c>
      <c r="F93" s="168">
        <f>'Data eurostat_2009'!F389</f>
        <v>0</v>
      </c>
      <c r="G93" s="168">
        <f>'Data eurostat_2009'!G389</f>
        <v>0</v>
      </c>
      <c r="H93" s="168">
        <f>'Data eurostat_2009'!H389</f>
        <v>0</v>
      </c>
      <c r="I93" s="168">
        <f>'Data eurostat_2009'!I389</f>
        <v>0</v>
      </c>
      <c r="J93" s="168">
        <f>'Data eurostat_2009'!J389</f>
        <v>0</v>
      </c>
      <c r="K93" s="168">
        <f>'Data eurostat_2009'!K389</f>
        <v>0</v>
      </c>
      <c r="L93" s="168">
        <f>'Data eurostat_2009'!L389</f>
        <v>0</v>
      </c>
      <c r="M93" s="168">
        <f>'Data eurostat_2009'!M389</f>
        <v>0</v>
      </c>
      <c r="N93" s="168">
        <f>'Data eurostat_2009'!N389</f>
        <v>0</v>
      </c>
      <c r="O93" s="168">
        <f>'Data eurostat_2009'!O389</f>
        <v>0</v>
      </c>
      <c r="P93" s="168">
        <f>'Data eurostat_2009'!P389</f>
        <v>0</v>
      </c>
      <c r="Q93" s="168">
        <f>'Data eurostat_2009'!Q389</f>
        <v>0</v>
      </c>
      <c r="R93" s="168">
        <f>'Data eurostat_2009'!R389</f>
        <v>0</v>
      </c>
      <c r="S93" s="168">
        <f>'Data eurostat_2009'!S389</f>
        <v>0</v>
      </c>
    </row>
    <row r="94" spans="1:19" s="39" customFormat="1" ht="12.75">
      <c r="A94" s="167" t="s">
        <v>63</v>
      </c>
      <c r="B94" s="168">
        <f>'Data eurostat_2009'!B390</f>
        <v>926</v>
      </c>
      <c r="C94" s="168">
        <f>'Data eurostat_2009'!C390</f>
        <v>919</v>
      </c>
      <c r="D94" s="168">
        <f>'Data eurostat_2009'!D390</f>
        <v>918</v>
      </c>
      <c r="E94" s="168">
        <f>'Data eurostat_2009'!E390</f>
        <v>975</v>
      </c>
      <c r="F94" s="168">
        <f>'Data eurostat_2009'!F390</f>
        <v>1047</v>
      </c>
      <c r="G94" s="168">
        <f>'Data eurostat_2009'!G390</f>
        <v>1166</v>
      </c>
      <c r="H94" s="168">
        <f>'Data eurostat_2009'!H390</f>
        <v>727</v>
      </c>
      <c r="I94" s="168">
        <f>'Data eurostat_2009'!I390</f>
        <v>1142</v>
      </c>
      <c r="J94" s="168">
        <f>'Data eurostat_2009'!J390</f>
        <v>1581</v>
      </c>
      <c r="K94" s="168">
        <f>'Data eurostat_2009'!K390</f>
        <v>1761</v>
      </c>
      <c r="L94" s="168">
        <f>'Data eurostat_2009'!L390</f>
        <v>1386</v>
      </c>
      <c r="M94" s="168">
        <f>'Data eurostat_2009'!M390</f>
        <v>1392</v>
      </c>
      <c r="N94" s="168">
        <f>'Data eurostat_2009'!N390</f>
        <v>1275</v>
      </c>
      <c r="O94" s="168">
        <f>'Data eurostat_2009'!O390</f>
        <v>1233</v>
      </c>
      <c r="P94" s="168">
        <f>'Data eurostat_2009'!P390</f>
        <v>1217</v>
      </c>
      <c r="Q94" s="168">
        <f>'Data eurostat_2009'!Q390</f>
        <v>1066</v>
      </c>
      <c r="R94" s="168">
        <f>'Data eurostat_2009'!R390</f>
        <v>1239</v>
      </c>
      <c r="S94" s="168">
        <f>'Data eurostat_2009'!S390</f>
        <v>1290</v>
      </c>
    </row>
    <row r="95" spans="1:19" s="39" customFormat="1" ht="12.75">
      <c r="A95" s="167" t="s">
        <v>64</v>
      </c>
      <c r="B95" s="168">
        <f>'Data eurostat_2009'!B391</f>
        <v>3950</v>
      </c>
      <c r="C95" s="168">
        <f>'Data eurostat_2009'!C391</f>
        <v>3594</v>
      </c>
      <c r="D95" s="168">
        <f>'Data eurostat_2009'!D391</f>
        <v>3498</v>
      </c>
      <c r="E95" s="168">
        <f>'Data eurostat_2009'!E391</f>
        <v>3798</v>
      </c>
      <c r="F95" s="168">
        <f>'Data eurostat_2009'!F391</f>
        <v>3250</v>
      </c>
      <c r="G95" s="168">
        <f>'Data eurostat_2009'!G391</f>
        <v>2307</v>
      </c>
      <c r="H95" s="168">
        <f>'Data eurostat_2009'!H391</f>
        <v>2968</v>
      </c>
      <c r="I95" s="168">
        <f>'Data eurostat_2009'!I391</f>
        <v>3685</v>
      </c>
      <c r="J95" s="168">
        <f>'Data eurostat_2009'!J391</f>
        <v>3780</v>
      </c>
      <c r="K95" s="168">
        <f>'Data eurostat_2009'!K391</f>
        <v>3065</v>
      </c>
      <c r="L95" s="168">
        <f>'Data eurostat_2009'!L391</f>
        <v>3856</v>
      </c>
      <c r="M95" s="168">
        <f>'Data eurostat_2009'!M391</f>
        <v>3423</v>
      </c>
      <c r="N95" s="168">
        <f>'Data eurostat_2009'!N391</f>
        <v>3333</v>
      </c>
      <c r="O95" s="168">
        <f>'Data eurostat_2009'!O391</f>
        <v>3006</v>
      </c>
      <c r="P95" s="168">
        <f>'Data eurostat_2009'!P391</f>
        <v>2863</v>
      </c>
      <c r="Q95" s="168">
        <f>'Data eurostat_2009'!Q391</f>
        <v>3190</v>
      </c>
      <c r="R95" s="168">
        <f>'Data eurostat_2009'!R391</f>
        <v>3515</v>
      </c>
      <c r="S95" s="168">
        <f>'Data eurostat_2009'!S391</f>
        <v>3751</v>
      </c>
    </row>
    <row r="96" spans="1:19" s="39" customFormat="1" ht="12.75">
      <c r="A96" s="167" t="s">
        <v>65</v>
      </c>
      <c r="B96" s="168">
        <f>'Data eurostat_2009'!B392</f>
        <v>3106</v>
      </c>
      <c r="C96" s="168">
        <f>'Data eurostat_2009'!C392</f>
        <v>3054</v>
      </c>
      <c r="D96" s="168">
        <f>'Data eurostat_2009'!D392</f>
        <v>3500</v>
      </c>
      <c r="E96" s="168">
        <f>'Data eurostat_2009'!E392</f>
        <v>3419</v>
      </c>
      <c r="F96" s="168">
        <f>'Data eurostat_2009'!F392</f>
        <v>3027</v>
      </c>
      <c r="G96" s="168">
        <f>'Data eurostat_2009'!G392</f>
        <v>3446</v>
      </c>
      <c r="H96" s="168">
        <f>'Data eurostat_2009'!H392</f>
        <v>3243</v>
      </c>
      <c r="I96" s="168">
        <f>'Data eurostat_2009'!I392</f>
        <v>4251</v>
      </c>
      <c r="J96" s="168">
        <f>'Data eurostat_2009'!J392</f>
        <v>4516</v>
      </c>
      <c r="K96" s="168">
        <f>'Data eurostat_2009'!K392</f>
        <v>4413</v>
      </c>
      <c r="L96" s="168">
        <f>'Data eurostat_2009'!L392</f>
        <v>4252</v>
      </c>
      <c r="M96" s="168">
        <f>'Data eurostat_2009'!M392</f>
        <v>5045</v>
      </c>
      <c r="N96" s="168">
        <f>'Data eurostat_2009'!N392</f>
        <v>5021</v>
      </c>
      <c r="O96" s="168">
        <f>'Data eurostat_2009'!O392</f>
        <v>5304</v>
      </c>
      <c r="P96" s="168">
        <f>'Data eurostat_2009'!P392</f>
        <v>5359</v>
      </c>
      <c r="Q96" s="168">
        <f>'Data eurostat_2009'!Q392</f>
        <v>5813</v>
      </c>
      <c r="R96" s="168">
        <f>'Data eurostat_2009'!R392</f>
        <v>6230</v>
      </c>
      <c r="S96" s="168">
        <f>'Data eurostat_2009'!S392</f>
        <v>5623</v>
      </c>
    </row>
    <row r="97" spans="1:19" s="39" customFormat="1" ht="12.75">
      <c r="A97" s="167" t="s">
        <v>66</v>
      </c>
      <c r="B97" s="168">
        <f>'Data eurostat_2009'!B393</f>
        <v>0</v>
      </c>
      <c r="C97" s="168">
        <f>'Data eurostat_2009'!C393</f>
        <v>0</v>
      </c>
      <c r="D97" s="168">
        <f>'Data eurostat_2009'!D393</f>
        <v>0</v>
      </c>
      <c r="E97" s="168">
        <f>'Data eurostat_2009'!E393</f>
        <v>0</v>
      </c>
      <c r="F97" s="168">
        <f>'Data eurostat_2009'!F393</f>
        <v>0</v>
      </c>
      <c r="G97" s="168">
        <f>'Data eurostat_2009'!G393</f>
        <v>0</v>
      </c>
      <c r="H97" s="168">
        <f>'Data eurostat_2009'!H393</f>
        <v>0</v>
      </c>
      <c r="I97" s="168">
        <f>'Data eurostat_2009'!I393</f>
        <v>0</v>
      </c>
      <c r="J97" s="168">
        <f>'Data eurostat_2009'!J393</f>
        <v>0</v>
      </c>
      <c r="K97" s="168">
        <f>'Data eurostat_2009'!K393</f>
        <v>0</v>
      </c>
      <c r="L97" s="168">
        <f>'Data eurostat_2009'!L393</f>
        <v>0</v>
      </c>
      <c r="M97" s="168">
        <f>'Data eurostat_2009'!M393</f>
        <v>0</v>
      </c>
      <c r="N97" s="168">
        <f>'Data eurostat_2009'!N393</f>
        <v>0</v>
      </c>
      <c r="O97" s="168">
        <f>'Data eurostat_2009'!O393</f>
        <v>0</v>
      </c>
      <c r="P97" s="168">
        <f>'Data eurostat_2009'!P393</f>
        <v>0</v>
      </c>
      <c r="Q97" s="168">
        <f>'Data eurostat_2009'!Q393</f>
        <v>0</v>
      </c>
      <c r="R97" s="168">
        <f>'Data eurostat_2009'!R393</f>
        <v>0</v>
      </c>
      <c r="S97" s="168">
        <f>'Data eurostat_2009'!S393</f>
        <v>0</v>
      </c>
    </row>
    <row r="98" spans="1:19" s="39" customFormat="1" ht="12.75">
      <c r="A98" s="167" t="s">
        <v>67</v>
      </c>
      <c r="B98" s="168">
        <f>'Data eurostat_2009'!B394</f>
        <v>0</v>
      </c>
      <c r="C98" s="168">
        <f>'Data eurostat_2009'!C394</f>
        <v>0</v>
      </c>
      <c r="D98" s="168">
        <f>'Data eurostat_2009'!D394</f>
        <v>0</v>
      </c>
      <c r="E98" s="168">
        <f>'Data eurostat_2009'!E394</f>
        <v>0</v>
      </c>
      <c r="F98" s="168">
        <f>'Data eurostat_2009'!F394</f>
        <v>0</v>
      </c>
      <c r="G98" s="168">
        <f>'Data eurostat_2009'!G394</f>
        <v>0</v>
      </c>
      <c r="H98" s="168">
        <f>'Data eurostat_2009'!H394</f>
        <v>0</v>
      </c>
      <c r="I98" s="168">
        <f>'Data eurostat_2009'!I394</f>
        <v>0</v>
      </c>
      <c r="J98" s="168">
        <f>'Data eurostat_2009'!J394</f>
        <v>0</v>
      </c>
      <c r="K98" s="168">
        <f>'Data eurostat_2009'!K394</f>
        <v>0</v>
      </c>
      <c r="L98" s="168">
        <f>'Data eurostat_2009'!L394</f>
        <v>0</v>
      </c>
      <c r="M98" s="168">
        <f>'Data eurostat_2009'!M394</f>
        <v>0</v>
      </c>
      <c r="N98" s="168">
        <f>'Data eurostat_2009'!N394</f>
        <v>0</v>
      </c>
      <c r="O98" s="168">
        <f>'Data eurostat_2009'!O394</f>
        <v>0</v>
      </c>
      <c r="P98" s="168">
        <f>'Data eurostat_2009'!P394</f>
        <v>0</v>
      </c>
      <c r="Q98" s="168">
        <f>'Data eurostat_2009'!Q394</f>
        <v>0</v>
      </c>
      <c r="R98" s="168">
        <f>'Data eurostat_2009'!R394</f>
        <v>0</v>
      </c>
      <c r="S98" s="168">
        <f>'Data eurostat_2009'!S394</f>
        <v>0</v>
      </c>
    </row>
    <row r="99" spans="1:19" s="39" customFormat="1" ht="12.75">
      <c r="A99" s="167" t="s">
        <v>68</v>
      </c>
      <c r="B99" s="168">
        <f>'Data eurostat_2009'!B395</f>
        <v>0</v>
      </c>
      <c r="C99" s="168">
        <f>'Data eurostat_2009'!C395</f>
        <v>0</v>
      </c>
      <c r="D99" s="168">
        <f>'Data eurostat_2009'!D395</f>
        <v>0</v>
      </c>
      <c r="E99" s="168">
        <f>'Data eurostat_2009'!E395</f>
        <v>0</v>
      </c>
      <c r="F99" s="168">
        <f>'Data eurostat_2009'!F395</f>
        <v>0</v>
      </c>
      <c r="G99" s="168">
        <f>'Data eurostat_2009'!G395</f>
        <v>0</v>
      </c>
      <c r="H99" s="168">
        <f>'Data eurostat_2009'!H395</f>
        <v>0</v>
      </c>
      <c r="I99" s="168">
        <f>'Data eurostat_2009'!I395</f>
        <v>0</v>
      </c>
      <c r="J99" s="168">
        <f>'Data eurostat_2009'!J395</f>
        <v>0</v>
      </c>
      <c r="K99" s="168">
        <f>'Data eurostat_2009'!K395</f>
        <v>0</v>
      </c>
      <c r="L99" s="168">
        <f>'Data eurostat_2009'!L395</f>
        <v>0</v>
      </c>
      <c r="M99" s="168">
        <f>'Data eurostat_2009'!M395</f>
        <v>0</v>
      </c>
      <c r="N99" s="168">
        <f>'Data eurostat_2009'!N395</f>
        <v>0</v>
      </c>
      <c r="O99" s="168">
        <f>'Data eurostat_2009'!O395</f>
        <v>0</v>
      </c>
      <c r="P99" s="168">
        <f>'Data eurostat_2009'!P395</f>
        <v>0</v>
      </c>
      <c r="Q99" s="168">
        <f>'Data eurostat_2009'!Q395</f>
        <v>0</v>
      </c>
      <c r="R99" s="168">
        <f>'Data eurostat_2009'!R395</f>
        <v>0</v>
      </c>
      <c r="S99" s="168">
        <f>'Data eurostat_2009'!S395</f>
        <v>0</v>
      </c>
    </row>
    <row r="100" spans="1:19" s="39" customFormat="1" ht="12.75">
      <c r="A100" s="167" t="s">
        <v>69</v>
      </c>
      <c r="B100" s="168">
        <f>'Data eurostat_2009'!B396</f>
        <v>451</v>
      </c>
      <c r="C100" s="168">
        <f>'Data eurostat_2009'!C396</f>
        <v>525</v>
      </c>
      <c r="D100" s="168">
        <f>'Data eurostat_2009'!D396</f>
        <v>472</v>
      </c>
      <c r="E100" s="168">
        <f>'Data eurostat_2009'!E396</f>
        <v>503</v>
      </c>
      <c r="F100" s="168">
        <f>'Data eurostat_2009'!F396</f>
        <v>370</v>
      </c>
      <c r="G100" s="168">
        <f>'Data eurostat_2009'!G396</f>
        <v>193</v>
      </c>
      <c r="H100" s="168">
        <f>'Data eurostat_2009'!H396</f>
        <v>133</v>
      </c>
      <c r="I100" s="168">
        <f>'Data eurostat_2009'!I396</f>
        <v>87</v>
      </c>
      <c r="J100" s="168">
        <f>'Data eurostat_2009'!J396</f>
        <v>0</v>
      </c>
      <c r="K100" s="168">
        <f>'Data eurostat_2009'!K396</f>
        <v>0</v>
      </c>
      <c r="L100" s="168">
        <f>'Data eurostat_2009'!L396</f>
        <v>0</v>
      </c>
      <c r="M100" s="168">
        <f>'Data eurostat_2009'!M396</f>
        <v>0</v>
      </c>
      <c r="N100" s="168">
        <f>'Data eurostat_2009'!N396</f>
        <v>0</v>
      </c>
      <c r="O100" s="168">
        <f>'Data eurostat_2009'!O396</f>
        <v>0</v>
      </c>
      <c r="P100" s="168">
        <f>'Data eurostat_2009'!P396</f>
        <v>0</v>
      </c>
      <c r="Q100" s="168">
        <f>'Data eurostat_2009'!Q396</f>
        <v>0</v>
      </c>
      <c r="R100" s="168">
        <f>'Data eurostat_2009'!R396</f>
        <v>0</v>
      </c>
      <c r="S100" s="168">
        <f>'Data eurostat_2009'!S396</f>
        <v>0</v>
      </c>
    </row>
    <row r="101" spans="1:19" s="39" customFormat="1" ht="12.75">
      <c r="A101" s="167" t="s">
        <v>70</v>
      </c>
      <c r="B101" s="168">
        <f>'Data eurostat_2009'!B397</f>
        <v>120</v>
      </c>
      <c r="C101" s="168">
        <f>'Data eurostat_2009'!C397</f>
        <v>102</v>
      </c>
      <c r="D101" s="168">
        <f>'Data eurostat_2009'!D397</f>
        <v>166</v>
      </c>
      <c r="E101" s="168">
        <f>'Data eurostat_2009'!E397</f>
        <v>145</v>
      </c>
      <c r="F101" s="168">
        <f>'Data eurostat_2009'!F397</f>
        <v>127</v>
      </c>
      <c r="G101" s="168">
        <f>'Data eurostat_2009'!G397</f>
        <v>150</v>
      </c>
      <c r="H101" s="168">
        <f>'Data eurostat_2009'!H397</f>
        <v>121</v>
      </c>
      <c r="I101" s="168">
        <f>'Data eurostat_2009'!I397</f>
        <v>126</v>
      </c>
      <c r="J101" s="168">
        <f>'Data eurostat_2009'!J397</f>
        <v>130</v>
      </c>
      <c r="K101" s="168">
        <f>'Data eurostat_2009'!K397</f>
        <v>0</v>
      </c>
      <c r="L101" s="168">
        <f>'Data eurostat_2009'!L397</f>
        <v>117</v>
      </c>
      <c r="M101" s="168">
        <f>'Data eurostat_2009'!M397</f>
        <v>84</v>
      </c>
      <c r="N101" s="168">
        <f>'Data eurostat_2009'!N397</f>
        <v>80</v>
      </c>
      <c r="O101" s="168">
        <f>'Data eurostat_2009'!O397</f>
        <v>84</v>
      </c>
      <c r="P101" s="168">
        <f>'Data eurostat_2009'!P397</f>
        <v>161</v>
      </c>
      <c r="Q101" s="168">
        <f>'Data eurostat_2009'!Q397</f>
        <v>123</v>
      </c>
      <c r="R101" s="168">
        <f>'Data eurostat_2009'!R397</f>
        <v>90</v>
      </c>
      <c r="S101" s="168">
        <f>'Data eurostat_2009'!S397</f>
        <v>114</v>
      </c>
    </row>
    <row r="102" spans="1:19" s="39" customFormat="1" ht="12.75">
      <c r="A102" s="167" t="s">
        <v>71</v>
      </c>
      <c r="B102" s="168">
        <f>'Data eurostat_2009'!B398</f>
        <v>0</v>
      </c>
      <c r="C102" s="168">
        <f>'Data eurostat_2009'!C398</f>
        <v>0</v>
      </c>
      <c r="D102" s="168">
        <f>'Data eurostat_2009'!D398</f>
        <v>0</v>
      </c>
      <c r="E102" s="168">
        <f>'Data eurostat_2009'!E398</f>
        <v>0</v>
      </c>
      <c r="F102" s="168">
        <f>'Data eurostat_2009'!F398</f>
        <v>0</v>
      </c>
      <c r="G102" s="168">
        <f>'Data eurostat_2009'!G398</f>
        <v>0</v>
      </c>
      <c r="H102" s="168">
        <f>'Data eurostat_2009'!H398</f>
        <v>0</v>
      </c>
      <c r="I102" s="168">
        <f>'Data eurostat_2009'!I398</f>
        <v>0</v>
      </c>
      <c r="J102" s="168">
        <f>'Data eurostat_2009'!J398</f>
        <v>0</v>
      </c>
      <c r="K102" s="168">
        <f>'Data eurostat_2009'!K398</f>
        <v>0</v>
      </c>
      <c r="L102" s="168">
        <f>'Data eurostat_2009'!L398</f>
        <v>0</v>
      </c>
      <c r="M102" s="168">
        <f>'Data eurostat_2009'!M398</f>
        <v>0</v>
      </c>
      <c r="N102" s="168">
        <f>'Data eurostat_2009'!N398</f>
        <v>0</v>
      </c>
      <c r="O102" s="168">
        <f>'Data eurostat_2009'!O398</f>
        <v>0</v>
      </c>
      <c r="P102" s="168">
        <f>'Data eurostat_2009'!P398</f>
        <v>0</v>
      </c>
      <c r="Q102" s="168">
        <f>'Data eurostat_2009'!Q398</f>
        <v>0</v>
      </c>
      <c r="R102" s="168">
        <f>'Data eurostat_2009'!R398</f>
        <v>0</v>
      </c>
      <c r="S102" s="168">
        <f>'Data eurostat_2009'!S398</f>
        <v>0</v>
      </c>
    </row>
    <row r="103" spans="1:19" s="39" customFormat="1" ht="12.75">
      <c r="A103" s="167" t="s">
        <v>72</v>
      </c>
      <c r="B103" s="168">
        <f>'Data eurostat_2009'!B399</f>
        <v>2508</v>
      </c>
      <c r="C103" s="168">
        <f>'Data eurostat_2009'!C399</f>
        <v>2578</v>
      </c>
      <c r="D103" s="168">
        <f>'Data eurostat_2009'!D399</f>
        <v>2587</v>
      </c>
      <c r="E103" s="168">
        <f>'Data eurostat_2009'!E399</f>
        <v>2842</v>
      </c>
      <c r="F103" s="168">
        <f>'Data eurostat_2009'!F399</f>
        <v>2900</v>
      </c>
      <c r="G103" s="168">
        <f>'Data eurostat_2009'!G399</f>
        <v>2798</v>
      </c>
      <c r="H103" s="168">
        <f>'Data eurostat_2009'!H399</f>
        <v>2810</v>
      </c>
      <c r="I103" s="168">
        <f>'Data eurostat_2009'!I399</f>
        <v>2982</v>
      </c>
      <c r="J103" s="168">
        <f>'Data eurostat_2009'!J399</f>
        <v>3105</v>
      </c>
      <c r="K103" s="168">
        <f>'Data eurostat_2009'!K399</f>
        <v>3108</v>
      </c>
      <c r="L103" s="168">
        <f>'Data eurostat_2009'!L399</f>
        <v>2848</v>
      </c>
      <c r="M103" s="168">
        <f>'Data eurostat_2009'!M399</f>
        <v>3021</v>
      </c>
      <c r="N103" s="168">
        <f>'Data eurostat_2009'!N399</f>
        <v>2920</v>
      </c>
      <c r="O103" s="168">
        <f>'Data eurostat_2009'!O399</f>
        <v>3132</v>
      </c>
      <c r="P103" s="168">
        <f>'Data eurostat_2009'!P399</f>
        <v>2741</v>
      </c>
      <c r="Q103" s="168">
        <f>'Data eurostat_2009'!Q399</f>
        <v>3426</v>
      </c>
      <c r="R103" s="168">
        <f>'Data eurostat_2009'!R399</f>
        <v>2769</v>
      </c>
      <c r="S103" s="168">
        <f>'Data eurostat_2009'!S399</f>
        <v>3545</v>
      </c>
    </row>
    <row r="104" spans="1:19" s="39" customFormat="1" ht="12.75">
      <c r="A104" s="167" t="s">
        <v>73</v>
      </c>
      <c r="B104" s="168">
        <f>'Data eurostat_2009'!B400</f>
        <v>815</v>
      </c>
      <c r="C104" s="168">
        <f>'Data eurostat_2009'!C400</f>
        <v>945</v>
      </c>
      <c r="D104" s="168">
        <f>'Data eurostat_2009'!D400</f>
        <v>980</v>
      </c>
      <c r="E104" s="168">
        <f>'Data eurostat_2009'!E400</f>
        <v>755</v>
      </c>
      <c r="F104" s="168">
        <f>'Data eurostat_2009'!F400</f>
        <v>808</v>
      </c>
      <c r="G104" s="168">
        <f>'Data eurostat_2009'!G400</f>
        <v>852</v>
      </c>
      <c r="H104" s="168">
        <f>'Data eurostat_2009'!H400</f>
        <v>937</v>
      </c>
      <c r="I104" s="168">
        <f>'Data eurostat_2009'!I400</f>
        <v>1025</v>
      </c>
      <c r="J104" s="168">
        <f>'Data eurostat_2009'!J400</f>
        <v>1008</v>
      </c>
      <c r="K104" s="168">
        <f>'Data eurostat_2009'!K400</f>
        <v>1041</v>
      </c>
      <c r="L104" s="168">
        <f>'Data eurostat_2009'!L400</f>
        <v>1012</v>
      </c>
      <c r="M104" s="168">
        <f>'Data eurostat_2009'!M400</f>
        <v>1073</v>
      </c>
      <c r="N104" s="168">
        <f>'Data eurostat_2009'!N400</f>
        <v>1098</v>
      </c>
      <c r="O104" s="168">
        <f>'Data eurostat_2009'!O400</f>
        <v>992</v>
      </c>
      <c r="P104" s="168">
        <f>'Data eurostat_2009'!P400</f>
        <v>1204</v>
      </c>
      <c r="Q104" s="168">
        <f>'Data eurostat_2009'!Q400</f>
        <v>1320</v>
      </c>
      <c r="R104" s="168">
        <f>'Data eurostat_2009'!R400</f>
        <v>1318</v>
      </c>
      <c r="S104" s="168">
        <f>'Data eurostat_2009'!S400</f>
        <v>1328</v>
      </c>
    </row>
    <row r="105" spans="1:19" s="39" customFormat="1" ht="12.75">
      <c r="A105" s="167" t="s">
        <v>74</v>
      </c>
      <c r="B105" s="168">
        <f>'Data eurostat_2009'!B401</f>
        <v>698</v>
      </c>
      <c r="C105" s="168">
        <f>'Data eurostat_2009'!C401</f>
        <v>495</v>
      </c>
      <c r="D105" s="168">
        <f>'Data eurostat_2009'!D401</f>
        <v>640</v>
      </c>
      <c r="E105" s="168">
        <f>'Data eurostat_2009'!E401</f>
        <v>607</v>
      </c>
      <c r="F105" s="168">
        <f>'Data eurostat_2009'!F401</f>
        <v>1021</v>
      </c>
      <c r="G105" s="168">
        <f>'Data eurostat_2009'!G401</f>
        <v>1302</v>
      </c>
      <c r="H105" s="168">
        <f>'Data eurostat_2009'!H401</f>
        <v>1283</v>
      </c>
      <c r="I105" s="168">
        <f>'Data eurostat_2009'!I401</f>
        <v>1512</v>
      </c>
      <c r="J105" s="168">
        <f>'Data eurostat_2009'!J401</f>
        <v>1417</v>
      </c>
      <c r="K105" s="168">
        <f>'Data eurostat_2009'!K401</f>
        <v>1499</v>
      </c>
      <c r="L105" s="168">
        <f>'Data eurostat_2009'!L401</f>
        <v>1779</v>
      </c>
      <c r="M105" s="168">
        <f>'Data eurostat_2009'!M401</f>
        <v>1890</v>
      </c>
      <c r="N105" s="168">
        <f>'Data eurostat_2009'!N401</f>
        <v>1740</v>
      </c>
      <c r="O105" s="168">
        <f>'Data eurostat_2009'!O401</f>
        <v>1934</v>
      </c>
      <c r="P105" s="168">
        <f>'Data eurostat_2009'!P401</f>
        <v>1885</v>
      </c>
      <c r="Q105" s="168">
        <f>'Data eurostat_2009'!Q401</f>
        <v>1484</v>
      </c>
      <c r="R105" s="168">
        <f>'Data eurostat_2009'!R401</f>
        <v>1913</v>
      </c>
      <c r="S105" s="168">
        <f>'Data eurostat_2009'!S401</f>
        <v>2062</v>
      </c>
    </row>
    <row r="106" spans="1:19" s="39" customFormat="1" ht="12.75">
      <c r="A106" s="167" t="s">
        <v>75</v>
      </c>
      <c r="B106" s="168">
        <f>'Data eurostat_2009'!B402</f>
        <v>45</v>
      </c>
      <c r="C106" s="168">
        <f>'Data eurostat_2009'!C402</f>
        <v>63</v>
      </c>
      <c r="D106" s="168">
        <f>'Data eurostat_2009'!D402</f>
        <v>85</v>
      </c>
      <c r="E106" s="168">
        <f>'Data eurostat_2009'!E402</f>
        <v>83</v>
      </c>
      <c r="F106" s="168">
        <f>'Data eurostat_2009'!F402</f>
        <v>77</v>
      </c>
      <c r="G106" s="168">
        <f>'Data eurostat_2009'!G402</f>
        <v>50</v>
      </c>
      <c r="H106" s="168">
        <f>'Data eurostat_2009'!H402</f>
        <v>40</v>
      </c>
      <c r="I106" s="168">
        <f>'Data eurostat_2009'!I402</f>
        <v>85</v>
      </c>
      <c r="J106" s="168">
        <f>'Data eurostat_2009'!J402</f>
        <v>76</v>
      </c>
      <c r="K106" s="168">
        <f>'Data eurostat_2009'!K402</f>
        <v>85</v>
      </c>
      <c r="L106" s="168">
        <f>'Data eurostat_2009'!L402</f>
        <v>93</v>
      </c>
      <c r="M106" s="168">
        <f>'Data eurostat_2009'!M402</f>
        <v>16</v>
      </c>
      <c r="N106" s="168">
        <f>'Data eurostat_2009'!N402</f>
        <v>0</v>
      </c>
      <c r="O106" s="168">
        <f>'Data eurostat_2009'!O402</f>
        <v>0</v>
      </c>
      <c r="P106" s="168">
        <f>'Data eurostat_2009'!P402</f>
        <v>0</v>
      </c>
      <c r="Q106" s="168">
        <f>'Data eurostat_2009'!Q402</f>
        <v>0</v>
      </c>
      <c r="R106" s="168">
        <f>'Data eurostat_2009'!R402</f>
        <v>0</v>
      </c>
      <c r="S106" s="168">
        <f>'Data eurostat_2009'!S402</f>
        <v>0</v>
      </c>
    </row>
    <row r="107" spans="1:19" s="39" customFormat="1" ht="12.75">
      <c r="A107" s="167" t="s">
        <v>76</v>
      </c>
      <c r="B107" s="168">
        <f>'Data eurostat_2009'!B403</f>
        <v>151</v>
      </c>
      <c r="C107" s="168">
        <f>'Data eurostat_2009'!C403</f>
        <v>133</v>
      </c>
      <c r="D107" s="168">
        <f>'Data eurostat_2009'!D403</f>
        <v>127</v>
      </c>
      <c r="E107" s="168">
        <f>'Data eurostat_2009'!E403</f>
        <v>116</v>
      </c>
      <c r="F107" s="168">
        <f>'Data eurostat_2009'!F403</f>
        <v>109</v>
      </c>
      <c r="G107" s="168">
        <f>'Data eurostat_2009'!G403</f>
        <v>207</v>
      </c>
      <c r="H107" s="168">
        <f>'Data eurostat_2009'!H403</f>
        <v>322</v>
      </c>
      <c r="I107" s="168">
        <f>'Data eurostat_2009'!I403</f>
        <v>419</v>
      </c>
      <c r="J107" s="168">
        <f>'Data eurostat_2009'!J403</f>
        <v>509</v>
      </c>
      <c r="K107" s="168">
        <f>'Data eurostat_2009'!K403</f>
        <v>246</v>
      </c>
      <c r="L107" s="168">
        <f>'Data eurostat_2009'!L403</f>
        <v>374</v>
      </c>
      <c r="M107" s="168">
        <f>'Data eurostat_2009'!M403</f>
        <v>325</v>
      </c>
      <c r="N107" s="168">
        <f>'Data eurostat_2009'!N403</f>
        <v>317</v>
      </c>
      <c r="O107" s="168">
        <f>'Data eurostat_2009'!O403</f>
        <v>299</v>
      </c>
      <c r="P107" s="168">
        <f>'Data eurostat_2009'!P403</f>
        <v>290</v>
      </c>
      <c r="Q107" s="168">
        <f>'Data eurostat_2009'!Q403</f>
        <v>222</v>
      </c>
      <c r="R107" s="168">
        <f>'Data eurostat_2009'!R403</f>
        <v>122</v>
      </c>
      <c r="S107" s="168">
        <f>'Data eurostat_2009'!S403</f>
        <v>209</v>
      </c>
    </row>
    <row r="108" spans="1:19" s="39" customFormat="1" ht="12.75">
      <c r="A108" s="167" t="s">
        <v>77</v>
      </c>
      <c r="B108" s="168">
        <f>'Data eurostat_2009'!B404</f>
        <v>0</v>
      </c>
      <c r="C108" s="168">
        <f>'Data eurostat_2009'!C404</f>
        <v>0</v>
      </c>
      <c r="D108" s="168">
        <f>'Data eurostat_2009'!D404</f>
        <v>0</v>
      </c>
      <c r="E108" s="168">
        <f>'Data eurostat_2009'!E404</f>
        <v>0</v>
      </c>
      <c r="F108" s="168">
        <f>'Data eurostat_2009'!F404</f>
        <v>0</v>
      </c>
      <c r="G108" s="168">
        <f>'Data eurostat_2009'!G404</f>
        <v>0</v>
      </c>
      <c r="H108" s="168">
        <f>'Data eurostat_2009'!H404</f>
        <v>0</v>
      </c>
      <c r="I108" s="168">
        <f>'Data eurostat_2009'!I404</f>
        <v>0</v>
      </c>
      <c r="J108" s="168">
        <f>'Data eurostat_2009'!J404</f>
        <v>0</v>
      </c>
      <c r="K108" s="168">
        <f>'Data eurostat_2009'!K404</f>
        <v>0</v>
      </c>
      <c r="L108" s="168">
        <f>'Data eurostat_2009'!L404</f>
        <v>0</v>
      </c>
      <c r="M108" s="168">
        <f>'Data eurostat_2009'!M404</f>
        <v>0</v>
      </c>
      <c r="N108" s="168">
        <f>'Data eurostat_2009'!N404</f>
        <v>0</v>
      </c>
      <c r="O108" s="168">
        <f>'Data eurostat_2009'!O404</f>
        <v>0</v>
      </c>
      <c r="P108" s="168">
        <f>'Data eurostat_2009'!P404</f>
        <v>0</v>
      </c>
      <c r="Q108" s="168">
        <f>'Data eurostat_2009'!Q404</f>
        <v>0</v>
      </c>
      <c r="R108" s="168">
        <f>'Data eurostat_2009'!R404</f>
        <v>0</v>
      </c>
      <c r="S108" s="168">
        <f>'Data eurostat_2009'!S404</f>
        <v>0</v>
      </c>
    </row>
    <row r="109" spans="1:19" s="39" customFormat="1" ht="12.75">
      <c r="A109" s="167" t="s">
        <v>78</v>
      </c>
      <c r="B109" s="168">
        <f>'Data eurostat_2009'!B405</f>
        <v>48</v>
      </c>
      <c r="C109" s="168">
        <f>'Data eurostat_2009'!C405</f>
        <v>35</v>
      </c>
      <c r="D109" s="168">
        <f>'Data eurostat_2009'!D405</f>
        <v>37</v>
      </c>
      <c r="E109" s="168">
        <f>'Data eurostat_2009'!E405</f>
        <v>41</v>
      </c>
      <c r="F109" s="168">
        <f>'Data eurostat_2009'!F405</f>
        <v>44</v>
      </c>
      <c r="G109" s="168">
        <f>'Data eurostat_2009'!G405</f>
        <v>67</v>
      </c>
      <c r="H109" s="168">
        <f>'Data eurostat_2009'!H405</f>
        <v>47</v>
      </c>
      <c r="I109" s="168">
        <f>'Data eurostat_2009'!I405</f>
        <v>51</v>
      </c>
      <c r="J109" s="168">
        <f>'Data eurostat_2009'!J405</f>
        <v>50</v>
      </c>
      <c r="K109" s="168">
        <f>'Data eurostat_2009'!K405</f>
        <v>54</v>
      </c>
      <c r="L109" s="168">
        <f>'Data eurostat_2009'!L405</f>
        <v>54</v>
      </c>
      <c r="M109" s="168">
        <f>'Data eurostat_2009'!M405</f>
        <v>402</v>
      </c>
      <c r="N109" s="168">
        <f>'Data eurostat_2009'!N405</f>
        <v>420</v>
      </c>
      <c r="O109" s="168">
        <f>'Data eurostat_2009'!O405</f>
        <v>429</v>
      </c>
      <c r="P109" s="168">
        <f>'Data eurostat_2009'!P405</f>
        <v>420</v>
      </c>
      <c r="Q109" s="168">
        <f>'Data eurostat_2009'!Q405</f>
        <v>445</v>
      </c>
      <c r="R109" s="168">
        <f>'Data eurostat_2009'!R405</f>
        <v>420</v>
      </c>
      <c r="S109" s="168">
        <f>'Data eurostat_2009'!S405</f>
        <v>421</v>
      </c>
    </row>
    <row r="110" spans="1:19" s="39" customFormat="1" ht="12.75">
      <c r="A110" s="167" t="s">
        <v>79</v>
      </c>
      <c r="B110" s="168">
        <f>'Data eurostat_2009'!B406</f>
        <v>376</v>
      </c>
      <c r="C110" s="168">
        <f>'Data eurostat_2009'!C406</f>
        <v>430</v>
      </c>
      <c r="D110" s="168">
        <f>'Data eurostat_2009'!D406</f>
        <v>483</v>
      </c>
      <c r="E110" s="168">
        <f>'Data eurostat_2009'!E406</f>
        <v>612</v>
      </c>
      <c r="F110" s="168">
        <f>'Data eurostat_2009'!F406</f>
        <v>628</v>
      </c>
      <c r="G110" s="168">
        <f>'Data eurostat_2009'!G406</f>
        <v>577</v>
      </c>
      <c r="H110" s="168">
        <f>'Data eurostat_2009'!H406</f>
        <v>395</v>
      </c>
      <c r="I110" s="168">
        <f>'Data eurostat_2009'!I406</f>
        <v>327</v>
      </c>
      <c r="J110" s="168">
        <f>'Data eurostat_2009'!J406</f>
        <v>655</v>
      </c>
      <c r="K110" s="168">
        <f>'Data eurostat_2009'!K406</f>
        <v>655</v>
      </c>
      <c r="L110" s="168">
        <f>'Data eurostat_2009'!L406</f>
        <v>704</v>
      </c>
      <c r="M110" s="168">
        <f>'Data eurostat_2009'!M406</f>
        <v>643</v>
      </c>
      <c r="N110" s="168">
        <f>'Data eurostat_2009'!N406</f>
        <v>670</v>
      </c>
      <c r="O110" s="168">
        <f>'Data eurostat_2009'!O406</f>
        <v>566</v>
      </c>
      <c r="P110" s="168">
        <f>'Data eurostat_2009'!P406</f>
        <v>629</v>
      </c>
      <c r="Q110" s="168">
        <f>'Data eurostat_2009'!Q406</f>
        <v>687</v>
      </c>
      <c r="R110" s="168">
        <f>'Data eurostat_2009'!R406</f>
        <v>647</v>
      </c>
      <c r="S110" s="168">
        <f>'Data eurostat_2009'!S406</f>
        <v>590</v>
      </c>
    </row>
    <row r="111" spans="1:19" s="39" customFormat="1" ht="12.75">
      <c r="A111" s="167" t="s">
        <v>80</v>
      </c>
      <c r="B111" s="168">
        <f>'Data eurostat_2009'!B407</f>
        <v>0</v>
      </c>
      <c r="C111" s="168">
        <f>'Data eurostat_2009'!C407</f>
        <v>0</v>
      </c>
      <c r="D111" s="168">
        <f>'Data eurostat_2009'!D407</f>
        <v>0</v>
      </c>
      <c r="E111" s="168">
        <f>'Data eurostat_2009'!E407</f>
        <v>711</v>
      </c>
      <c r="F111" s="168">
        <f>'Data eurostat_2009'!F407</f>
        <v>540</v>
      </c>
      <c r="G111" s="168">
        <f>'Data eurostat_2009'!G407</f>
        <v>671</v>
      </c>
      <c r="H111" s="168">
        <f>'Data eurostat_2009'!H407</f>
        <v>593</v>
      </c>
      <c r="I111" s="168">
        <f>'Data eurostat_2009'!I407</f>
        <v>792</v>
      </c>
      <c r="J111" s="168">
        <f>'Data eurostat_2009'!J407</f>
        <v>1113</v>
      </c>
      <c r="K111" s="168">
        <f>'Data eurostat_2009'!K407</f>
        <v>998</v>
      </c>
      <c r="L111" s="168">
        <f>'Data eurostat_2009'!L407</f>
        <v>953</v>
      </c>
      <c r="M111" s="168">
        <f>'Data eurostat_2009'!M407</f>
        <v>1186</v>
      </c>
      <c r="N111" s="168">
        <f>'Data eurostat_2009'!N407</f>
        <v>1106</v>
      </c>
      <c r="O111" s="168">
        <f>'Data eurostat_2009'!O407</f>
        <v>1319</v>
      </c>
      <c r="P111" s="168">
        <f>'Data eurostat_2009'!P407</f>
        <v>811</v>
      </c>
      <c r="Q111" s="168">
        <f>'Data eurostat_2009'!Q407</f>
        <v>757</v>
      </c>
      <c r="R111" s="168">
        <f>'Data eurostat_2009'!R407</f>
        <v>658</v>
      </c>
      <c r="S111" s="168">
        <f>'Data eurostat_2009'!S407</f>
        <v>702</v>
      </c>
    </row>
    <row r="112" spans="1:19" s="39" customFormat="1" ht="12.75">
      <c r="A112" s="167" t="s">
        <v>81</v>
      </c>
      <c r="B112" s="168">
        <f>'Data eurostat_2009'!B408</f>
        <v>1774</v>
      </c>
      <c r="C112" s="168">
        <f>'Data eurostat_2009'!C408</f>
        <v>1928</v>
      </c>
      <c r="D112" s="168">
        <f>'Data eurostat_2009'!D408</f>
        <v>1240</v>
      </c>
      <c r="E112" s="168">
        <f>'Data eurostat_2009'!E408</f>
        <v>1132</v>
      </c>
      <c r="F112" s="168">
        <f>'Data eurostat_2009'!F408</f>
        <v>1091</v>
      </c>
      <c r="G112" s="168">
        <f>'Data eurostat_2009'!G408</f>
        <v>3245</v>
      </c>
      <c r="H112" s="168">
        <f>'Data eurostat_2009'!H408</f>
        <v>3333</v>
      </c>
      <c r="I112" s="168">
        <f>'Data eurostat_2009'!I408</f>
        <v>3062</v>
      </c>
      <c r="J112" s="168">
        <f>'Data eurostat_2009'!J408</f>
        <v>4423</v>
      </c>
      <c r="K112" s="168">
        <f>'Data eurostat_2009'!K408</f>
        <v>5289</v>
      </c>
      <c r="L112" s="168">
        <f>'Data eurostat_2009'!L408</f>
        <v>2350</v>
      </c>
      <c r="M112" s="168">
        <f>'Data eurostat_2009'!M408</f>
        <v>1587</v>
      </c>
      <c r="N112" s="168">
        <f>'Data eurostat_2009'!N408</f>
        <v>1402</v>
      </c>
      <c r="O112" s="168">
        <f>'Data eurostat_2009'!O408</f>
        <v>1537</v>
      </c>
      <c r="P112" s="168">
        <f>'Data eurostat_2009'!P408</f>
        <v>1480</v>
      </c>
      <c r="Q112" s="168">
        <f>'Data eurostat_2009'!Q408</f>
        <v>1654</v>
      </c>
      <c r="R112" s="168">
        <f>'Data eurostat_2009'!R408</f>
        <v>1764</v>
      </c>
      <c r="S112" s="168">
        <f>'Data eurostat_2009'!S408</f>
        <v>1635</v>
      </c>
    </row>
    <row r="113" spans="1:19" s="39" customFormat="1" ht="12.75">
      <c r="A113" s="167" t="s">
        <v>82</v>
      </c>
      <c r="B113" s="168">
        <f>'Data eurostat_2009'!B409</f>
        <v>0</v>
      </c>
      <c r="C113" s="168">
        <f>'Data eurostat_2009'!C409</f>
        <v>0</v>
      </c>
      <c r="D113" s="168">
        <f>'Data eurostat_2009'!D409</f>
        <v>65</v>
      </c>
      <c r="E113" s="168">
        <f>'Data eurostat_2009'!E409</f>
        <v>59</v>
      </c>
      <c r="F113" s="168">
        <f>'Data eurostat_2009'!F409</f>
        <v>52</v>
      </c>
      <c r="G113" s="168">
        <f>'Data eurostat_2009'!G409</f>
        <v>637</v>
      </c>
      <c r="H113" s="168">
        <f>'Data eurostat_2009'!H409</f>
        <v>697</v>
      </c>
      <c r="I113" s="168">
        <f>'Data eurostat_2009'!I409</f>
        <v>950</v>
      </c>
      <c r="J113" s="168">
        <f>'Data eurostat_2009'!J409</f>
        <v>663</v>
      </c>
      <c r="K113" s="168">
        <f>'Data eurostat_2009'!K409</f>
        <v>811</v>
      </c>
      <c r="L113" s="168">
        <f>'Data eurostat_2009'!L409</f>
        <v>857</v>
      </c>
      <c r="M113" s="168">
        <f>'Data eurostat_2009'!M409</f>
        <v>678</v>
      </c>
      <c r="N113" s="168">
        <f>'Data eurostat_2009'!N409</f>
        <v>723</v>
      </c>
      <c r="O113" s="168">
        <f>'Data eurostat_2009'!O409</f>
        <v>832</v>
      </c>
      <c r="P113" s="168">
        <f>'Data eurostat_2009'!P409</f>
        <v>883</v>
      </c>
      <c r="Q113" s="168">
        <f>'Data eurostat_2009'!Q409</f>
        <v>993</v>
      </c>
      <c r="R113" s="168">
        <f>'Data eurostat_2009'!R409</f>
        <v>1042</v>
      </c>
      <c r="S113" s="168">
        <f>'Data eurostat_2009'!S409</f>
        <v>1098</v>
      </c>
    </row>
    <row r="114" spans="1:19" s="39" customFormat="1" ht="12.75">
      <c r="A114" s="167" t="s">
        <v>83</v>
      </c>
      <c r="B114" s="168">
        <f>'Data eurostat_2009'!B410</f>
        <v>0</v>
      </c>
      <c r="C114" s="168">
        <f>'Data eurostat_2009'!C410</f>
        <v>0</v>
      </c>
      <c r="D114" s="168">
        <f>'Data eurostat_2009'!D410</f>
        <v>0</v>
      </c>
      <c r="E114" s="168">
        <f>'Data eurostat_2009'!E410</f>
        <v>0</v>
      </c>
      <c r="F114" s="168">
        <f>'Data eurostat_2009'!F410</f>
        <v>0</v>
      </c>
      <c r="G114" s="168">
        <f>'Data eurostat_2009'!G410</f>
        <v>0</v>
      </c>
      <c r="H114" s="168">
        <f>'Data eurostat_2009'!H410</f>
        <v>0</v>
      </c>
      <c r="I114" s="168">
        <f>'Data eurostat_2009'!I410</f>
        <v>0</v>
      </c>
      <c r="J114" s="168">
        <f>'Data eurostat_2009'!J410</f>
        <v>0</v>
      </c>
      <c r="K114" s="168">
        <f>'Data eurostat_2009'!K410</f>
        <v>0</v>
      </c>
      <c r="L114" s="168">
        <f>'Data eurostat_2009'!L410</f>
        <v>0</v>
      </c>
      <c r="M114" s="168">
        <f>'Data eurostat_2009'!M410</f>
        <v>0</v>
      </c>
      <c r="N114" s="168">
        <f>'Data eurostat_2009'!N410</f>
        <v>0</v>
      </c>
      <c r="O114" s="168">
        <f>'Data eurostat_2009'!O410</f>
        <v>0</v>
      </c>
      <c r="P114" s="168">
        <f>'Data eurostat_2009'!P410</f>
        <v>0</v>
      </c>
      <c r="Q114" s="168">
        <f>'Data eurostat_2009'!Q410</f>
        <v>0</v>
      </c>
      <c r="R114" s="168">
        <f>'Data eurostat_2009'!R410</f>
        <v>0</v>
      </c>
      <c r="S114" s="168">
        <f>'Data eurostat_2009'!S410</f>
        <v>0</v>
      </c>
    </row>
    <row r="115" spans="1:19" s="39" customFormat="1" ht="12.75">
      <c r="A115" s="167" t="s">
        <v>84</v>
      </c>
      <c r="B115" s="168">
        <f>'Data eurostat_2009'!B411</f>
        <v>0</v>
      </c>
      <c r="C115" s="168">
        <f>'Data eurostat_2009'!C411</f>
        <v>0</v>
      </c>
      <c r="D115" s="168">
        <f>'Data eurostat_2009'!D411</f>
        <v>0</v>
      </c>
      <c r="E115" s="168">
        <f>'Data eurostat_2009'!E411</f>
        <v>0</v>
      </c>
      <c r="F115" s="168">
        <f>'Data eurostat_2009'!F411</f>
        <v>0</v>
      </c>
      <c r="G115" s="168">
        <f>'Data eurostat_2009'!G411</f>
        <v>143</v>
      </c>
      <c r="H115" s="168">
        <f>'Data eurostat_2009'!H411</f>
        <v>167</v>
      </c>
      <c r="I115" s="168">
        <f>'Data eurostat_2009'!I411</f>
        <v>155</v>
      </c>
      <c r="J115" s="168">
        <f>'Data eurostat_2009'!J411</f>
        <v>150</v>
      </c>
      <c r="K115" s="168">
        <f>'Data eurostat_2009'!K411</f>
        <v>177</v>
      </c>
      <c r="L115" s="168">
        <f>'Data eurostat_2009'!L411</f>
        <v>116</v>
      </c>
      <c r="M115" s="168">
        <f>'Data eurostat_2009'!M411</f>
        <v>216</v>
      </c>
      <c r="N115" s="168">
        <f>'Data eurostat_2009'!N411</f>
        <v>92</v>
      </c>
      <c r="O115" s="168">
        <f>'Data eurostat_2009'!O411</f>
        <v>88</v>
      </c>
      <c r="P115" s="168">
        <f>'Data eurostat_2009'!P411</f>
        <v>63</v>
      </c>
      <c r="Q115" s="168">
        <f>'Data eurostat_2009'!Q411</f>
        <v>90</v>
      </c>
      <c r="R115" s="168">
        <f>'Data eurostat_2009'!R411</f>
        <v>94</v>
      </c>
      <c r="S115" s="168">
        <f>'Data eurostat_2009'!S411</f>
        <v>94</v>
      </c>
    </row>
    <row r="116" spans="1:19" s="39" customFormat="1" ht="12.75">
      <c r="A116" s="167" t="s">
        <v>85</v>
      </c>
      <c r="B116" s="168">
        <f>'Data eurostat_2009'!B412</f>
        <v>0</v>
      </c>
      <c r="C116" s="168">
        <f>'Data eurostat_2009'!C412</f>
        <v>0</v>
      </c>
      <c r="D116" s="168">
        <f>'Data eurostat_2009'!D412</f>
        <v>0</v>
      </c>
      <c r="E116" s="168">
        <f>'Data eurostat_2009'!E412</f>
        <v>0</v>
      </c>
      <c r="F116" s="168">
        <f>'Data eurostat_2009'!F412</f>
        <v>0</v>
      </c>
      <c r="G116" s="168">
        <f>'Data eurostat_2009'!G412</f>
        <v>0</v>
      </c>
      <c r="H116" s="168">
        <f>'Data eurostat_2009'!H412</f>
        <v>0</v>
      </c>
      <c r="I116" s="168">
        <f>'Data eurostat_2009'!I412</f>
        <v>0</v>
      </c>
      <c r="J116" s="168">
        <f>'Data eurostat_2009'!J412</f>
        <v>0</v>
      </c>
      <c r="K116" s="168">
        <f>'Data eurostat_2009'!K412</f>
        <v>0</v>
      </c>
      <c r="L116" s="168">
        <f>'Data eurostat_2009'!L412</f>
        <v>0</v>
      </c>
      <c r="M116" s="168">
        <f>'Data eurostat_2009'!M412</f>
        <v>0</v>
      </c>
      <c r="N116" s="168">
        <f>'Data eurostat_2009'!N412</f>
        <v>0</v>
      </c>
      <c r="O116" s="168">
        <f>'Data eurostat_2009'!O412</f>
        <v>0</v>
      </c>
      <c r="P116" s="168">
        <f>'Data eurostat_2009'!P412</f>
        <v>0</v>
      </c>
      <c r="Q116" s="168">
        <f>'Data eurostat_2009'!Q412</f>
        <v>0</v>
      </c>
      <c r="R116" s="168">
        <f>'Data eurostat_2009'!R412</f>
        <v>0</v>
      </c>
      <c r="S116" s="168">
        <f>'Data eurostat_2009'!S412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5"/>
  <sheetViews>
    <sheetView workbookViewId="0" topLeftCell="A1">
      <selection activeCell="D47" sqref="D47"/>
    </sheetView>
  </sheetViews>
  <sheetFormatPr defaultColWidth="9.140625" defaultRowHeight="12.75"/>
  <cols>
    <col min="1" max="1" width="32.140625" style="34" customWidth="1"/>
    <col min="2" max="26" width="9.140625" style="43" customWidth="1"/>
    <col min="27" max="16384" width="9.140625" style="34" customWidth="1"/>
  </cols>
  <sheetData>
    <row r="1" ht="11.25">
      <c r="A1" s="14" t="s">
        <v>89</v>
      </c>
    </row>
    <row r="3" spans="2:19" ht="11.25">
      <c r="B3" s="24">
        <v>1990</v>
      </c>
      <c r="C3" s="24">
        <v>1991</v>
      </c>
      <c r="D3" s="24">
        <v>1992</v>
      </c>
      <c r="E3" s="24">
        <v>1993</v>
      </c>
      <c r="F3" s="24">
        <v>1994</v>
      </c>
      <c r="G3" s="24">
        <v>1995</v>
      </c>
      <c r="H3" s="24">
        <v>1996</v>
      </c>
      <c r="I3" s="24">
        <v>1997</v>
      </c>
      <c r="J3" s="24">
        <v>1998</v>
      </c>
      <c r="K3" s="24">
        <v>1999</v>
      </c>
      <c r="L3" s="24">
        <v>2000</v>
      </c>
      <c r="M3" s="24">
        <v>2001</v>
      </c>
      <c r="N3" s="24">
        <v>2002</v>
      </c>
      <c r="O3" s="24">
        <v>2003</v>
      </c>
      <c r="P3" s="24">
        <v>2004</v>
      </c>
      <c r="Q3" s="24">
        <v>2005</v>
      </c>
      <c r="R3" s="24">
        <v>2006</v>
      </c>
      <c r="S3" s="24">
        <v>2007</v>
      </c>
    </row>
    <row r="4" spans="1:19" ht="11.25">
      <c r="A4" s="7" t="s">
        <v>48</v>
      </c>
      <c r="B4" s="43">
        <f aca="true" t="shared" si="0" ref="B4:B33">B44</f>
        <v>794873</v>
      </c>
      <c r="C4" s="43">
        <f aca="true" t="shared" si="1" ref="C4:R4">C44</f>
        <v>820034</v>
      </c>
      <c r="D4" s="43">
        <f t="shared" si="1"/>
        <v>828980</v>
      </c>
      <c r="E4" s="43">
        <f t="shared" si="1"/>
        <v>861909</v>
      </c>
      <c r="F4" s="43">
        <f t="shared" si="1"/>
        <v>858764</v>
      </c>
      <c r="G4" s="43">
        <f t="shared" si="1"/>
        <v>881821</v>
      </c>
      <c r="H4" s="43">
        <f t="shared" si="1"/>
        <v>927548</v>
      </c>
      <c r="I4" s="43">
        <f t="shared" si="1"/>
        <v>937346</v>
      </c>
      <c r="J4" s="43">
        <f t="shared" si="1"/>
        <v>933505</v>
      </c>
      <c r="K4" s="43">
        <f t="shared" si="1"/>
        <v>943949</v>
      </c>
      <c r="L4" s="43">
        <f t="shared" si="1"/>
        <v>944993</v>
      </c>
      <c r="M4" s="43">
        <f t="shared" si="1"/>
        <v>978985</v>
      </c>
      <c r="N4" s="43">
        <f t="shared" si="1"/>
        <v>990196</v>
      </c>
      <c r="O4" s="43">
        <f t="shared" si="1"/>
        <v>995860</v>
      </c>
      <c r="P4" s="43">
        <f t="shared" si="1"/>
        <v>1008437</v>
      </c>
      <c r="Q4" s="43">
        <f t="shared" si="1"/>
        <v>997699</v>
      </c>
      <c r="R4" s="43">
        <f t="shared" si="1"/>
        <v>989877</v>
      </c>
      <c r="S4" s="43">
        <f aca="true" t="shared" si="2" ref="S4:S35">S44</f>
        <v>935277</v>
      </c>
    </row>
    <row r="5" spans="1:19" ht="11.25">
      <c r="A5" s="7" t="s">
        <v>9</v>
      </c>
      <c r="B5" s="43">
        <f t="shared" si="0"/>
        <v>42720</v>
      </c>
      <c r="C5" s="43">
        <f aca="true" t="shared" si="3" ref="C5:R5">C45</f>
        <v>42861</v>
      </c>
      <c r="D5" s="43">
        <f t="shared" si="3"/>
        <v>43456</v>
      </c>
      <c r="E5" s="43">
        <f t="shared" si="3"/>
        <v>41927</v>
      </c>
      <c r="F5" s="43">
        <f t="shared" si="3"/>
        <v>40624</v>
      </c>
      <c r="G5" s="43">
        <f t="shared" si="3"/>
        <v>41356</v>
      </c>
      <c r="H5" s="43">
        <f t="shared" si="3"/>
        <v>43336</v>
      </c>
      <c r="I5" s="43">
        <f t="shared" si="3"/>
        <v>47408</v>
      </c>
      <c r="J5" s="43">
        <f t="shared" si="3"/>
        <v>46165</v>
      </c>
      <c r="K5" s="43">
        <f t="shared" si="3"/>
        <v>49017</v>
      </c>
      <c r="L5" s="43">
        <f t="shared" si="3"/>
        <v>48157</v>
      </c>
      <c r="M5" s="43">
        <f t="shared" si="3"/>
        <v>46349</v>
      </c>
      <c r="N5" s="43">
        <f t="shared" si="3"/>
        <v>47360</v>
      </c>
      <c r="O5" s="43">
        <f t="shared" si="3"/>
        <v>47379</v>
      </c>
      <c r="P5" s="43">
        <f t="shared" si="3"/>
        <v>47312</v>
      </c>
      <c r="Q5" s="43">
        <f t="shared" si="3"/>
        <v>47595</v>
      </c>
      <c r="R5" s="43">
        <f t="shared" si="3"/>
        <v>46645</v>
      </c>
      <c r="S5" s="43">
        <f t="shared" si="2"/>
        <v>48227</v>
      </c>
    </row>
    <row r="6" spans="1:19" ht="11.25">
      <c r="A6" s="7" t="s">
        <v>10</v>
      </c>
      <c r="B6" s="43">
        <f t="shared" si="0"/>
        <v>14665</v>
      </c>
      <c r="C6" s="43">
        <f aca="true" t="shared" si="4" ref="C6:R6">C46</f>
        <v>13184</v>
      </c>
      <c r="D6" s="43">
        <f t="shared" si="4"/>
        <v>11552</v>
      </c>
      <c r="E6" s="43">
        <f t="shared" si="4"/>
        <v>13973</v>
      </c>
      <c r="F6" s="43">
        <f t="shared" si="4"/>
        <v>15335</v>
      </c>
      <c r="G6" s="43">
        <f t="shared" si="4"/>
        <v>17261</v>
      </c>
      <c r="H6" s="43">
        <f t="shared" si="4"/>
        <v>18082</v>
      </c>
      <c r="I6" s="43">
        <f t="shared" si="4"/>
        <v>17751</v>
      </c>
      <c r="J6" s="43">
        <f t="shared" si="4"/>
        <v>16899</v>
      </c>
      <c r="K6" s="43">
        <f t="shared" si="4"/>
        <v>15814</v>
      </c>
      <c r="L6" s="43">
        <f t="shared" si="4"/>
        <v>18178</v>
      </c>
      <c r="M6" s="43">
        <f t="shared" si="4"/>
        <v>19553</v>
      </c>
      <c r="N6" s="43">
        <f t="shared" si="4"/>
        <v>20222</v>
      </c>
      <c r="O6" s="43">
        <f t="shared" si="4"/>
        <v>17280</v>
      </c>
      <c r="P6" s="43">
        <f t="shared" si="4"/>
        <v>16815</v>
      </c>
      <c r="Q6" s="43">
        <f t="shared" si="4"/>
        <v>18653</v>
      </c>
      <c r="R6" s="43">
        <f t="shared" si="4"/>
        <v>19493</v>
      </c>
      <c r="S6" s="43">
        <f t="shared" si="2"/>
        <v>14643</v>
      </c>
    </row>
    <row r="7" spans="1:19" ht="11.25">
      <c r="A7" s="7" t="s">
        <v>11</v>
      </c>
      <c r="B7" s="43">
        <f t="shared" si="0"/>
        <v>12585</v>
      </c>
      <c r="C7" s="43">
        <f aca="true" t="shared" si="5" ref="C7:R7">C47</f>
        <v>12132</v>
      </c>
      <c r="D7" s="43">
        <f t="shared" si="5"/>
        <v>12250</v>
      </c>
      <c r="E7" s="43">
        <f t="shared" si="5"/>
        <v>12627</v>
      </c>
      <c r="F7" s="43">
        <f t="shared" si="5"/>
        <v>12977</v>
      </c>
      <c r="G7" s="43">
        <f t="shared" si="5"/>
        <v>12230</v>
      </c>
      <c r="H7" s="43">
        <f t="shared" si="5"/>
        <v>12850</v>
      </c>
      <c r="I7" s="43">
        <f t="shared" si="5"/>
        <v>12494</v>
      </c>
      <c r="J7" s="43">
        <f t="shared" si="5"/>
        <v>13178</v>
      </c>
      <c r="K7" s="43">
        <f t="shared" si="5"/>
        <v>13357</v>
      </c>
      <c r="L7" s="43">
        <f t="shared" si="5"/>
        <v>13590</v>
      </c>
      <c r="M7" s="43">
        <f t="shared" si="5"/>
        <v>14749</v>
      </c>
      <c r="N7" s="43">
        <f t="shared" si="5"/>
        <v>18738</v>
      </c>
      <c r="O7" s="43">
        <f t="shared" si="5"/>
        <v>25872</v>
      </c>
      <c r="P7" s="43">
        <f t="shared" si="5"/>
        <v>26325</v>
      </c>
      <c r="Q7" s="43">
        <f t="shared" si="5"/>
        <v>24728</v>
      </c>
      <c r="R7" s="43">
        <f t="shared" si="5"/>
        <v>26046</v>
      </c>
      <c r="S7" s="43">
        <f t="shared" si="2"/>
        <v>26172</v>
      </c>
    </row>
    <row r="8" spans="1:19" ht="11.25">
      <c r="A8" s="7" t="s">
        <v>12</v>
      </c>
      <c r="B8" s="43">
        <f t="shared" si="0"/>
        <v>0</v>
      </c>
      <c r="C8" s="43">
        <f aca="true" t="shared" si="6" ref="C8:R8">C48</f>
        <v>0</v>
      </c>
      <c r="D8" s="43">
        <f t="shared" si="6"/>
        <v>0</v>
      </c>
      <c r="E8" s="43">
        <f t="shared" si="6"/>
        <v>0</v>
      </c>
      <c r="F8" s="43">
        <f t="shared" si="6"/>
        <v>0</v>
      </c>
      <c r="G8" s="43">
        <f t="shared" si="6"/>
        <v>0</v>
      </c>
      <c r="H8" s="43">
        <f t="shared" si="6"/>
        <v>0</v>
      </c>
      <c r="I8" s="43">
        <f t="shared" si="6"/>
        <v>0</v>
      </c>
      <c r="J8" s="43">
        <f t="shared" si="6"/>
        <v>0</v>
      </c>
      <c r="K8" s="43">
        <f t="shared" si="6"/>
        <v>0</v>
      </c>
      <c r="L8" s="43">
        <f t="shared" si="6"/>
        <v>0</v>
      </c>
      <c r="M8" s="43">
        <f t="shared" si="6"/>
        <v>0</v>
      </c>
      <c r="N8" s="43">
        <f t="shared" si="6"/>
        <v>0</v>
      </c>
      <c r="O8" s="43">
        <f t="shared" si="6"/>
        <v>0</v>
      </c>
      <c r="P8" s="43">
        <f t="shared" si="6"/>
        <v>0</v>
      </c>
      <c r="Q8" s="43">
        <f t="shared" si="6"/>
        <v>0</v>
      </c>
      <c r="R8" s="43">
        <f t="shared" si="6"/>
        <v>0</v>
      </c>
      <c r="S8" s="43">
        <f t="shared" si="2"/>
        <v>0</v>
      </c>
    </row>
    <row r="9" spans="1:19" ht="11.25">
      <c r="A9" s="7" t="s">
        <v>47</v>
      </c>
      <c r="B9" s="43">
        <f t="shared" si="0"/>
        <v>152470</v>
      </c>
      <c r="C9" s="43">
        <f aca="true" t="shared" si="7" ref="C9:R9">C49</f>
        <v>147429</v>
      </c>
      <c r="D9" s="43">
        <f t="shared" si="7"/>
        <v>158804</v>
      </c>
      <c r="E9" s="43">
        <f t="shared" si="7"/>
        <v>153476</v>
      </c>
      <c r="F9" s="43">
        <f t="shared" si="7"/>
        <v>151203</v>
      </c>
      <c r="G9" s="43">
        <f t="shared" si="7"/>
        <v>154091</v>
      </c>
      <c r="H9" s="43">
        <f t="shared" si="7"/>
        <v>161613</v>
      </c>
      <c r="I9" s="43">
        <f t="shared" si="7"/>
        <v>170328</v>
      </c>
      <c r="J9" s="43">
        <f t="shared" si="7"/>
        <v>161644</v>
      </c>
      <c r="K9" s="43">
        <f t="shared" si="7"/>
        <v>170004</v>
      </c>
      <c r="L9" s="43">
        <f t="shared" si="7"/>
        <v>169606</v>
      </c>
      <c r="M9" s="43">
        <f t="shared" si="7"/>
        <v>171305</v>
      </c>
      <c r="N9" s="43">
        <f t="shared" si="7"/>
        <v>164842</v>
      </c>
      <c r="O9" s="43">
        <f t="shared" si="7"/>
        <v>165060</v>
      </c>
      <c r="P9" s="43">
        <f t="shared" si="7"/>
        <v>167065</v>
      </c>
      <c r="Q9" s="43">
        <f t="shared" si="7"/>
        <v>163055</v>
      </c>
      <c r="R9" s="43">
        <f t="shared" si="7"/>
        <v>167269</v>
      </c>
      <c r="S9" s="43">
        <f t="shared" si="2"/>
        <v>140534</v>
      </c>
    </row>
    <row r="10" spans="1:19" ht="11.25">
      <c r="A10" s="7" t="s">
        <v>14</v>
      </c>
      <c r="B10" s="43">
        <f t="shared" si="0"/>
        <v>0</v>
      </c>
      <c r="C10" s="43">
        <f aca="true" t="shared" si="8" ref="C10:R10">C50</f>
        <v>0</v>
      </c>
      <c r="D10" s="43">
        <f t="shared" si="8"/>
        <v>0</v>
      </c>
      <c r="E10" s="43">
        <f t="shared" si="8"/>
        <v>0</v>
      </c>
      <c r="F10" s="43">
        <f t="shared" si="8"/>
        <v>0</v>
      </c>
      <c r="G10" s="43">
        <f t="shared" si="8"/>
        <v>0</v>
      </c>
      <c r="H10" s="43">
        <f t="shared" si="8"/>
        <v>0</v>
      </c>
      <c r="I10" s="43">
        <f t="shared" si="8"/>
        <v>0</v>
      </c>
      <c r="J10" s="43">
        <f t="shared" si="8"/>
        <v>0</v>
      </c>
      <c r="K10" s="43">
        <f t="shared" si="8"/>
        <v>0</v>
      </c>
      <c r="L10" s="43">
        <f t="shared" si="8"/>
        <v>0</v>
      </c>
      <c r="M10" s="43">
        <f t="shared" si="8"/>
        <v>0</v>
      </c>
      <c r="N10" s="43">
        <f t="shared" si="8"/>
        <v>0</v>
      </c>
      <c r="O10" s="43">
        <f t="shared" si="8"/>
        <v>0</v>
      </c>
      <c r="P10" s="43">
        <f t="shared" si="8"/>
        <v>0</v>
      </c>
      <c r="Q10" s="43">
        <f t="shared" si="8"/>
        <v>0</v>
      </c>
      <c r="R10" s="43">
        <f t="shared" si="8"/>
        <v>0</v>
      </c>
      <c r="S10" s="43">
        <f t="shared" si="2"/>
        <v>0</v>
      </c>
    </row>
    <row r="11" spans="1:19" ht="11.25">
      <c r="A11" s="7" t="s">
        <v>15</v>
      </c>
      <c r="B11" s="43">
        <f t="shared" si="0"/>
        <v>0</v>
      </c>
      <c r="C11" s="43">
        <f aca="true" t="shared" si="9" ref="C11:R11">C51</f>
        <v>0</v>
      </c>
      <c r="D11" s="43">
        <f t="shared" si="9"/>
        <v>0</v>
      </c>
      <c r="E11" s="43">
        <f t="shared" si="9"/>
        <v>0</v>
      </c>
      <c r="F11" s="43">
        <f t="shared" si="9"/>
        <v>0</v>
      </c>
      <c r="G11" s="43">
        <f t="shared" si="9"/>
        <v>0</v>
      </c>
      <c r="H11" s="43">
        <f t="shared" si="9"/>
        <v>0</v>
      </c>
      <c r="I11" s="43">
        <f t="shared" si="9"/>
        <v>0</v>
      </c>
      <c r="J11" s="43">
        <f t="shared" si="9"/>
        <v>0</v>
      </c>
      <c r="K11" s="43">
        <f t="shared" si="9"/>
        <v>0</v>
      </c>
      <c r="L11" s="43">
        <f t="shared" si="9"/>
        <v>0</v>
      </c>
      <c r="M11" s="43">
        <f t="shared" si="9"/>
        <v>0</v>
      </c>
      <c r="N11" s="43">
        <f t="shared" si="9"/>
        <v>0</v>
      </c>
      <c r="O11" s="43">
        <f t="shared" si="9"/>
        <v>0</v>
      </c>
      <c r="P11" s="43">
        <f t="shared" si="9"/>
        <v>0</v>
      </c>
      <c r="Q11" s="43">
        <f t="shared" si="9"/>
        <v>0</v>
      </c>
      <c r="R11" s="43">
        <f t="shared" si="9"/>
        <v>0</v>
      </c>
      <c r="S11" s="43">
        <f t="shared" si="2"/>
        <v>0</v>
      </c>
    </row>
    <row r="12" spans="1:19" ht="11.25">
      <c r="A12" s="7" t="s">
        <v>16</v>
      </c>
      <c r="B12" s="43">
        <f t="shared" si="0"/>
        <v>0</v>
      </c>
      <c r="C12" s="43">
        <f aca="true" t="shared" si="10" ref="C12:R12">C52</f>
        <v>0</v>
      </c>
      <c r="D12" s="43">
        <f t="shared" si="10"/>
        <v>0</v>
      </c>
      <c r="E12" s="43">
        <f t="shared" si="10"/>
        <v>0</v>
      </c>
      <c r="F12" s="43">
        <f t="shared" si="10"/>
        <v>0</v>
      </c>
      <c r="G12" s="43">
        <f t="shared" si="10"/>
        <v>0</v>
      </c>
      <c r="H12" s="43">
        <f t="shared" si="10"/>
        <v>0</v>
      </c>
      <c r="I12" s="43">
        <f t="shared" si="10"/>
        <v>0</v>
      </c>
      <c r="J12" s="43">
        <f t="shared" si="10"/>
        <v>0</v>
      </c>
      <c r="K12" s="43">
        <f t="shared" si="10"/>
        <v>0</v>
      </c>
      <c r="L12" s="43">
        <f t="shared" si="10"/>
        <v>0</v>
      </c>
      <c r="M12" s="43">
        <f t="shared" si="10"/>
        <v>0</v>
      </c>
      <c r="N12" s="43">
        <f t="shared" si="10"/>
        <v>0</v>
      </c>
      <c r="O12" s="43">
        <f t="shared" si="10"/>
        <v>0</v>
      </c>
      <c r="P12" s="43">
        <f t="shared" si="10"/>
        <v>0</v>
      </c>
      <c r="Q12" s="43">
        <f t="shared" si="10"/>
        <v>0</v>
      </c>
      <c r="R12" s="43">
        <f t="shared" si="10"/>
        <v>0</v>
      </c>
      <c r="S12" s="43">
        <f t="shared" si="2"/>
        <v>0</v>
      </c>
    </row>
    <row r="13" spans="1:19" ht="11.25">
      <c r="A13" s="7" t="s">
        <v>17</v>
      </c>
      <c r="B13" s="43">
        <f t="shared" si="0"/>
        <v>54270</v>
      </c>
      <c r="C13" s="43">
        <f aca="true" t="shared" si="11" ref="C13:R13">C53</f>
        <v>55578</v>
      </c>
      <c r="D13" s="43">
        <f t="shared" si="11"/>
        <v>55782</v>
      </c>
      <c r="E13" s="43">
        <f t="shared" si="11"/>
        <v>56060</v>
      </c>
      <c r="F13" s="43">
        <f t="shared" si="11"/>
        <v>55313</v>
      </c>
      <c r="G13" s="43">
        <f t="shared" si="11"/>
        <v>55455</v>
      </c>
      <c r="H13" s="43">
        <f t="shared" si="11"/>
        <v>56330</v>
      </c>
      <c r="I13" s="43">
        <f t="shared" si="11"/>
        <v>55298</v>
      </c>
      <c r="J13" s="43">
        <f t="shared" si="11"/>
        <v>58993</v>
      </c>
      <c r="K13" s="43">
        <f t="shared" si="11"/>
        <v>58852</v>
      </c>
      <c r="L13" s="43">
        <f t="shared" si="11"/>
        <v>62206</v>
      </c>
      <c r="M13" s="43">
        <f t="shared" si="11"/>
        <v>63708</v>
      </c>
      <c r="N13" s="43">
        <f t="shared" si="11"/>
        <v>63016</v>
      </c>
      <c r="O13" s="43">
        <f t="shared" si="11"/>
        <v>61875</v>
      </c>
      <c r="P13" s="43">
        <f t="shared" si="11"/>
        <v>63606</v>
      </c>
      <c r="Q13" s="43">
        <f t="shared" si="11"/>
        <v>57539</v>
      </c>
      <c r="R13" s="43">
        <f t="shared" si="11"/>
        <v>60126</v>
      </c>
      <c r="S13" s="43">
        <f t="shared" si="2"/>
        <v>55103</v>
      </c>
    </row>
    <row r="14" spans="1:19" ht="11.25">
      <c r="A14" s="7" t="s">
        <v>18</v>
      </c>
      <c r="B14" s="43">
        <f t="shared" si="0"/>
        <v>314081</v>
      </c>
      <c r="C14" s="43">
        <f aca="true" t="shared" si="12" ref="C14:R14">C54</f>
        <v>331340</v>
      </c>
      <c r="D14" s="43">
        <f t="shared" si="12"/>
        <v>338445</v>
      </c>
      <c r="E14" s="43">
        <f t="shared" si="12"/>
        <v>368188</v>
      </c>
      <c r="F14" s="43">
        <f t="shared" si="12"/>
        <v>359981</v>
      </c>
      <c r="G14" s="43">
        <f t="shared" si="12"/>
        <v>377231</v>
      </c>
      <c r="H14" s="43">
        <f t="shared" si="12"/>
        <v>397340</v>
      </c>
      <c r="I14" s="43">
        <f t="shared" si="12"/>
        <v>395483</v>
      </c>
      <c r="J14" s="43">
        <f t="shared" si="12"/>
        <v>387990</v>
      </c>
      <c r="K14" s="43">
        <f t="shared" si="12"/>
        <v>394244</v>
      </c>
      <c r="L14" s="43">
        <f t="shared" si="12"/>
        <v>415162</v>
      </c>
      <c r="M14" s="43">
        <f t="shared" si="12"/>
        <v>421076</v>
      </c>
      <c r="N14" s="43">
        <f t="shared" si="12"/>
        <v>436760</v>
      </c>
      <c r="O14" s="43">
        <f t="shared" si="12"/>
        <v>441070</v>
      </c>
      <c r="P14" s="43">
        <f t="shared" si="12"/>
        <v>448241</v>
      </c>
      <c r="Q14" s="43">
        <f t="shared" si="12"/>
        <v>451529</v>
      </c>
      <c r="R14" s="43">
        <f t="shared" si="12"/>
        <v>450191</v>
      </c>
      <c r="S14" s="43">
        <f t="shared" si="2"/>
        <v>439730</v>
      </c>
    </row>
    <row r="15" spans="1:19" ht="11.25">
      <c r="A15" s="7" t="s">
        <v>19</v>
      </c>
      <c r="B15" s="43">
        <f t="shared" si="0"/>
        <v>0</v>
      </c>
      <c r="C15" s="43">
        <f aca="true" t="shared" si="13" ref="C15:R15">C55</f>
        <v>0</v>
      </c>
      <c r="D15" s="43">
        <f t="shared" si="13"/>
        <v>0</v>
      </c>
      <c r="E15" s="43">
        <f t="shared" si="13"/>
        <v>0</v>
      </c>
      <c r="F15" s="43">
        <f t="shared" si="13"/>
        <v>0</v>
      </c>
      <c r="G15" s="43">
        <f t="shared" si="13"/>
        <v>0</v>
      </c>
      <c r="H15" s="43">
        <f t="shared" si="13"/>
        <v>0</v>
      </c>
      <c r="I15" s="43">
        <f t="shared" si="13"/>
        <v>0</v>
      </c>
      <c r="J15" s="43">
        <f t="shared" si="13"/>
        <v>0</v>
      </c>
      <c r="K15" s="43">
        <f t="shared" si="13"/>
        <v>0</v>
      </c>
      <c r="L15" s="43">
        <f t="shared" si="13"/>
        <v>0</v>
      </c>
      <c r="M15" s="43">
        <f t="shared" si="13"/>
        <v>0</v>
      </c>
      <c r="N15" s="43">
        <f t="shared" si="13"/>
        <v>0</v>
      </c>
      <c r="O15" s="43">
        <f t="shared" si="13"/>
        <v>0</v>
      </c>
      <c r="P15" s="43">
        <f t="shared" si="13"/>
        <v>0</v>
      </c>
      <c r="Q15" s="43">
        <f t="shared" si="13"/>
        <v>0</v>
      </c>
      <c r="R15" s="43">
        <f t="shared" si="13"/>
        <v>0</v>
      </c>
      <c r="S15" s="43">
        <f t="shared" si="2"/>
        <v>0</v>
      </c>
    </row>
    <row r="16" spans="1:19" ht="11.25">
      <c r="A16" s="7" t="s">
        <v>20</v>
      </c>
      <c r="B16" s="43">
        <f t="shared" si="0"/>
        <v>0</v>
      </c>
      <c r="C16" s="43">
        <f aca="true" t="shared" si="14" ref="C16:R16">C56</f>
        <v>0</v>
      </c>
      <c r="D16" s="43">
        <f t="shared" si="14"/>
        <v>0</v>
      </c>
      <c r="E16" s="43">
        <f t="shared" si="14"/>
        <v>0</v>
      </c>
      <c r="F16" s="43">
        <f t="shared" si="14"/>
        <v>0</v>
      </c>
      <c r="G16" s="43">
        <f t="shared" si="14"/>
        <v>0</v>
      </c>
      <c r="H16" s="43">
        <f t="shared" si="14"/>
        <v>0</v>
      </c>
      <c r="I16" s="43">
        <f t="shared" si="14"/>
        <v>0</v>
      </c>
      <c r="J16" s="43">
        <f t="shared" si="14"/>
        <v>0</v>
      </c>
      <c r="K16" s="43">
        <f t="shared" si="14"/>
        <v>0</v>
      </c>
      <c r="L16" s="43">
        <f t="shared" si="14"/>
        <v>0</v>
      </c>
      <c r="M16" s="43">
        <f t="shared" si="14"/>
        <v>0</v>
      </c>
      <c r="N16" s="43">
        <f t="shared" si="14"/>
        <v>0</v>
      </c>
      <c r="O16" s="43">
        <f t="shared" si="14"/>
        <v>0</v>
      </c>
      <c r="P16" s="43">
        <f t="shared" si="14"/>
        <v>0</v>
      </c>
      <c r="Q16" s="43">
        <f t="shared" si="14"/>
        <v>0</v>
      </c>
      <c r="R16" s="43">
        <f t="shared" si="14"/>
        <v>0</v>
      </c>
      <c r="S16" s="43">
        <f t="shared" si="2"/>
        <v>0</v>
      </c>
    </row>
    <row r="17" spans="1:19" ht="11.25">
      <c r="A17" s="7" t="s">
        <v>21</v>
      </c>
      <c r="B17" s="43">
        <f t="shared" si="0"/>
        <v>0</v>
      </c>
      <c r="C17" s="43">
        <f aca="true" t="shared" si="15" ref="C17:R17">C57</f>
        <v>0</v>
      </c>
      <c r="D17" s="43">
        <f t="shared" si="15"/>
        <v>0</v>
      </c>
      <c r="E17" s="43">
        <f t="shared" si="15"/>
        <v>0</v>
      </c>
      <c r="F17" s="43">
        <f t="shared" si="15"/>
        <v>0</v>
      </c>
      <c r="G17" s="43">
        <f t="shared" si="15"/>
        <v>0</v>
      </c>
      <c r="H17" s="43">
        <f t="shared" si="15"/>
        <v>0</v>
      </c>
      <c r="I17" s="43">
        <f t="shared" si="15"/>
        <v>0</v>
      </c>
      <c r="J17" s="43">
        <f t="shared" si="15"/>
        <v>0</v>
      </c>
      <c r="K17" s="43">
        <f t="shared" si="15"/>
        <v>0</v>
      </c>
      <c r="L17" s="43">
        <f t="shared" si="15"/>
        <v>0</v>
      </c>
      <c r="M17" s="43">
        <f t="shared" si="15"/>
        <v>0</v>
      </c>
      <c r="N17" s="43">
        <f t="shared" si="15"/>
        <v>0</v>
      </c>
      <c r="O17" s="43">
        <f t="shared" si="15"/>
        <v>0</v>
      </c>
      <c r="P17" s="43">
        <f t="shared" si="15"/>
        <v>0</v>
      </c>
      <c r="Q17" s="43">
        <f t="shared" si="15"/>
        <v>0</v>
      </c>
      <c r="R17" s="43">
        <f t="shared" si="15"/>
        <v>0</v>
      </c>
      <c r="S17" s="43">
        <f t="shared" si="2"/>
        <v>0</v>
      </c>
    </row>
    <row r="18" spans="1:19" ht="11.25">
      <c r="A18" s="7" t="s">
        <v>22</v>
      </c>
      <c r="B18" s="43">
        <f t="shared" si="0"/>
        <v>17033</v>
      </c>
      <c r="C18" s="43">
        <f aca="true" t="shared" si="16" ref="C18:R18">C58</f>
        <v>17000</v>
      </c>
      <c r="D18" s="43">
        <f t="shared" si="16"/>
        <v>14638</v>
      </c>
      <c r="E18" s="43">
        <f t="shared" si="16"/>
        <v>12260</v>
      </c>
      <c r="F18" s="43">
        <f t="shared" si="16"/>
        <v>7706</v>
      </c>
      <c r="G18" s="43">
        <f t="shared" si="16"/>
        <v>11822</v>
      </c>
      <c r="H18" s="43">
        <f t="shared" si="16"/>
        <v>13942</v>
      </c>
      <c r="I18" s="43">
        <f t="shared" si="16"/>
        <v>12024</v>
      </c>
      <c r="J18" s="43">
        <f t="shared" si="16"/>
        <v>13554</v>
      </c>
      <c r="K18" s="43">
        <f t="shared" si="16"/>
        <v>9862</v>
      </c>
      <c r="L18" s="43">
        <f t="shared" si="16"/>
        <v>8419</v>
      </c>
      <c r="M18" s="43">
        <f t="shared" si="16"/>
        <v>11362</v>
      </c>
      <c r="N18" s="43">
        <f t="shared" si="16"/>
        <v>14142</v>
      </c>
      <c r="O18" s="43">
        <f t="shared" si="16"/>
        <v>15484</v>
      </c>
      <c r="P18" s="43">
        <f t="shared" si="16"/>
        <v>15102</v>
      </c>
      <c r="Q18" s="43">
        <f t="shared" si="16"/>
        <v>10337</v>
      </c>
      <c r="R18" s="43">
        <f t="shared" si="16"/>
        <v>8651</v>
      </c>
      <c r="S18" s="43">
        <f t="shared" si="2"/>
        <v>9833</v>
      </c>
    </row>
    <row r="19" spans="1:19" ht="11.25">
      <c r="A19" s="7" t="s">
        <v>49</v>
      </c>
      <c r="B19" s="43">
        <f t="shared" si="0"/>
        <v>0</v>
      </c>
      <c r="C19" s="43">
        <f aca="true" t="shared" si="17" ref="C19:R19">C59</f>
        <v>0</v>
      </c>
      <c r="D19" s="43">
        <f t="shared" si="17"/>
        <v>0</v>
      </c>
      <c r="E19" s="43">
        <f t="shared" si="17"/>
        <v>0</v>
      </c>
      <c r="F19" s="43">
        <f t="shared" si="17"/>
        <v>0</v>
      </c>
      <c r="G19" s="43">
        <f t="shared" si="17"/>
        <v>0</v>
      </c>
      <c r="H19" s="43">
        <f t="shared" si="17"/>
        <v>0</v>
      </c>
      <c r="I19" s="43">
        <f t="shared" si="17"/>
        <v>0</v>
      </c>
      <c r="J19" s="43">
        <f t="shared" si="17"/>
        <v>0</v>
      </c>
      <c r="K19" s="43">
        <f t="shared" si="17"/>
        <v>0</v>
      </c>
      <c r="L19" s="43">
        <f t="shared" si="17"/>
        <v>0</v>
      </c>
      <c r="M19" s="43">
        <f t="shared" si="17"/>
        <v>0</v>
      </c>
      <c r="N19" s="43">
        <f t="shared" si="17"/>
        <v>0</v>
      </c>
      <c r="O19" s="43">
        <f t="shared" si="17"/>
        <v>0</v>
      </c>
      <c r="P19" s="43">
        <f t="shared" si="17"/>
        <v>0</v>
      </c>
      <c r="Q19" s="43">
        <f t="shared" si="17"/>
        <v>0</v>
      </c>
      <c r="R19" s="43">
        <f t="shared" si="17"/>
        <v>0</v>
      </c>
      <c r="S19" s="43">
        <f t="shared" si="2"/>
        <v>0</v>
      </c>
    </row>
    <row r="20" spans="1:19" ht="11.25">
      <c r="A20" s="7" t="s">
        <v>24</v>
      </c>
      <c r="B20" s="43">
        <f t="shared" si="0"/>
        <v>13731</v>
      </c>
      <c r="C20" s="43">
        <f aca="true" t="shared" si="18" ref="C20:R20">C60</f>
        <v>13726</v>
      </c>
      <c r="D20" s="43">
        <f t="shared" si="18"/>
        <v>13964</v>
      </c>
      <c r="E20" s="43">
        <f t="shared" si="18"/>
        <v>13796</v>
      </c>
      <c r="F20" s="43">
        <f t="shared" si="18"/>
        <v>14049</v>
      </c>
      <c r="G20" s="43">
        <f t="shared" si="18"/>
        <v>14026</v>
      </c>
      <c r="H20" s="43">
        <f t="shared" si="18"/>
        <v>14180</v>
      </c>
      <c r="I20" s="43">
        <f t="shared" si="18"/>
        <v>13968</v>
      </c>
      <c r="J20" s="43">
        <f t="shared" si="18"/>
        <v>13949</v>
      </c>
      <c r="K20" s="43">
        <f t="shared" si="18"/>
        <v>14661</v>
      </c>
      <c r="L20" s="43">
        <f t="shared" si="18"/>
        <v>14180</v>
      </c>
      <c r="M20" s="43">
        <f t="shared" si="18"/>
        <v>14126</v>
      </c>
      <c r="N20" s="43">
        <f t="shared" si="18"/>
        <v>13953</v>
      </c>
      <c r="O20" s="43">
        <f t="shared" si="18"/>
        <v>11013</v>
      </c>
      <c r="P20" s="43">
        <f t="shared" si="18"/>
        <v>11915</v>
      </c>
      <c r="Q20" s="43">
        <f t="shared" si="18"/>
        <v>13834</v>
      </c>
      <c r="R20" s="43">
        <f t="shared" si="18"/>
        <v>13461</v>
      </c>
      <c r="S20" s="43">
        <f t="shared" si="2"/>
        <v>14677</v>
      </c>
    </row>
    <row r="21" spans="1:19" ht="11.25">
      <c r="A21" s="7" t="s">
        <v>25</v>
      </c>
      <c r="B21" s="43">
        <f t="shared" si="0"/>
        <v>0</v>
      </c>
      <c r="C21" s="43">
        <f aca="true" t="shared" si="19" ref="C21:R21">C61</f>
        <v>0</v>
      </c>
      <c r="D21" s="43">
        <f t="shared" si="19"/>
        <v>0</v>
      </c>
      <c r="E21" s="43">
        <f t="shared" si="19"/>
        <v>0</v>
      </c>
      <c r="F21" s="43">
        <f t="shared" si="19"/>
        <v>0</v>
      </c>
      <c r="G21" s="43">
        <f t="shared" si="19"/>
        <v>0</v>
      </c>
      <c r="H21" s="43">
        <f t="shared" si="19"/>
        <v>0</v>
      </c>
      <c r="I21" s="43">
        <f t="shared" si="19"/>
        <v>0</v>
      </c>
      <c r="J21" s="43">
        <f t="shared" si="19"/>
        <v>0</v>
      </c>
      <c r="K21" s="43">
        <f t="shared" si="19"/>
        <v>0</v>
      </c>
      <c r="L21" s="43">
        <f t="shared" si="19"/>
        <v>0</v>
      </c>
      <c r="M21" s="43">
        <f t="shared" si="19"/>
        <v>0</v>
      </c>
      <c r="N21" s="43">
        <f t="shared" si="19"/>
        <v>0</v>
      </c>
      <c r="O21" s="43">
        <f t="shared" si="19"/>
        <v>0</v>
      </c>
      <c r="P21" s="43">
        <f t="shared" si="19"/>
        <v>0</v>
      </c>
      <c r="Q21" s="43">
        <f t="shared" si="19"/>
        <v>0</v>
      </c>
      <c r="R21" s="43">
        <f t="shared" si="19"/>
        <v>0</v>
      </c>
      <c r="S21" s="43">
        <f t="shared" si="2"/>
        <v>0</v>
      </c>
    </row>
    <row r="22" spans="1:19" ht="11.25">
      <c r="A22" s="7" t="s">
        <v>26</v>
      </c>
      <c r="B22" s="43">
        <f t="shared" si="0"/>
        <v>3500</v>
      </c>
      <c r="C22" s="43">
        <f aca="true" t="shared" si="20" ref="C22:R22">C62</f>
        <v>3329</v>
      </c>
      <c r="D22" s="43">
        <f t="shared" si="20"/>
        <v>3800</v>
      </c>
      <c r="E22" s="43">
        <f t="shared" si="20"/>
        <v>3948</v>
      </c>
      <c r="F22" s="43">
        <f t="shared" si="20"/>
        <v>3967</v>
      </c>
      <c r="G22" s="43">
        <f t="shared" si="20"/>
        <v>4018</v>
      </c>
      <c r="H22" s="43">
        <f t="shared" si="20"/>
        <v>4160</v>
      </c>
      <c r="I22" s="43">
        <f t="shared" si="20"/>
        <v>2408</v>
      </c>
      <c r="J22" s="43">
        <f t="shared" si="20"/>
        <v>3814</v>
      </c>
      <c r="K22" s="43">
        <f t="shared" si="20"/>
        <v>3832</v>
      </c>
      <c r="L22" s="43">
        <f t="shared" si="20"/>
        <v>3926</v>
      </c>
      <c r="M22" s="43">
        <f t="shared" si="20"/>
        <v>3976</v>
      </c>
      <c r="N22" s="43">
        <f t="shared" si="20"/>
        <v>3915</v>
      </c>
      <c r="O22" s="43">
        <f t="shared" si="20"/>
        <v>4018</v>
      </c>
      <c r="P22" s="43">
        <f t="shared" si="20"/>
        <v>3822</v>
      </c>
      <c r="Q22" s="43">
        <f t="shared" si="20"/>
        <v>3997</v>
      </c>
      <c r="R22" s="43">
        <f t="shared" si="20"/>
        <v>3469</v>
      </c>
      <c r="S22" s="43">
        <f t="shared" si="2"/>
        <v>4200</v>
      </c>
    </row>
    <row r="23" spans="1:19" ht="11.25">
      <c r="A23" s="7" t="s">
        <v>27</v>
      </c>
      <c r="B23" s="43">
        <f t="shared" si="0"/>
        <v>0</v>
      </c>
      <c r="C23" s="43">
        <f aca="true" t="shared" si="21" ref="C23:R23">C63</f>
        <v>0</v>
      </c>
      <c r="D23" s="43">
        <f t="shared" si="21"/>
        <v>0</v>
      </c>
      <c r="E23" s="43">
        <f t="shared" si="21"/>
        <v>0</v>
      </c>
      <c r="F23" s="43">
        <f t="shared" si="21"/>
        <v>0</v>
      </c>
      <c r="G23" s="43">
        <f t="shared" si="21"/>
        <v>0</v>
      </c>
      <c r="H23" s="43">
        <f t="shared" si="21"/>
        <v>0</v>
      </c>
      <c r="I23" s="43">
        <f t="shared" si="21"/>
        <v>0</v>
      </c>
      <c r="J23" s="43">
        <f t="shared" si="21"/>
        <v>0</v>
      </c>
      <c r="K23" s="43">
        <f t="shared" si="21"/>
        <v>0</v>
      </c>
      <c r="L23" s="43">
        <f t="shared" si="21"/>
        <v>0</v>
      </c>
      <c r="M23" s="43">
        <f t="shared" si="21"/>
        <v>0</v>
      </c>
      <c r="N23" s="43">
        <f t="shared" si="21"/>
        <v>0</v>
      </c>
      <c r="O23" s="43">
        <f t="shared" si="21"/>
        <v>0</v>
      </c>
      <c r="P23" s="43">
        <f t="shared" si="21"/>
        <v>0</v>
      </c>
      <c r="Q23" s="43">
        <f t="shared" si="21"/>
        <v>0</v>
      </c>
      <c r="R23" s="43">
        <f t="shared" si="21"/>
        <v>0</v>
      </c>
      <c r="S23" s="43">
        <f t="shared" si="2"/>
        <v>0</v>
      </c>
    </row>
    <row r="24" spans="1:19" ht="11.25">
      <c r="A24" s="7" t="s">
        <v>28</v>
      </c>
      <c r="B24" s="43">
        <f t="shared" si="0"/>
        <v>0</v>
      </c>
      <c r="C24" s="43">
        <f aca="true" t="shared" si="22" ref="C24:R24">C64</f>
        <v>0</v>
      </c>
      <c r="D24" s="43">
        <f t="shared" si="22"/>
        <v>0</v>
      </c>
      <c r="E24" s="43">
        <f t="shared" si="22"/>
        <v>0</v>
      </c>
      <c r="F24" s="43">
        <f t="shared" si="22"/>
        <v>0</v>
      </c>
      <c r="G24" s="43">
        <f t="shared" si="22"/>
        <v>0</v>
      </c>
      <c r="H24" s="43">
        <f t="shared" si="22"/>
        <v>0</v>
      </c>
      <c r="I24" s="43">
        <f t="shared" si="22"/>
        <v>0</v>
      </c>
      <c r="J24" s="43">
        <f t="shared" si="22"/>
        <v>0</v>
      </c>
      <c r="K24" s="43">
        <f t="shared" si="22"/>
        <v>0</v>
      </c>
      <c r="L24" s="43">
        <f t="shared" si="22"/>
        <v>0</v>
      </c>
      <c r="M24" s="43">
        <f t="shared" si="22"/>
        <v>0</v>
      </c>
      <c r="N24" s="43">
        <f t="shared" si="22"/>
        <v>0</v>
      </c>
      <c r="O24" s="43">
        <f t="shared" si="22"/>
        <v>0</v>
      </c>
      <c r="P24" s="43">
        <f t="shared" si="22"/>
        <v>0</v>
      </c>
      <c r="Q24" s="43">
        <f t="shared" si="22"/>
        <v>0</v>
      </c>
      <c r="R24" s="43">
        <f t="shared" si="22"/>
        <v>0</v>
      </c>
      <c r="S24" s="43">
        <f t="shared" si="2"/>
        <v>0</v>
      </c>
    </row>
    <row r="25" spans="1:19" ht="11.25">
      <c r="A25" s="7" t="s">
        <v>29</v>
      </c>
      <c r="B25" s="43">
        <f t="shared" si="0"/>
        <v>0</v>
      </c>
      <c r="C25" s="43">
        <f aca="true" t="shared" si="23" ref="C25:R25">C65</f>
        <v>0</v>
      </c>
      <c r="D25" s="43">
        <f t="shared" si="23"/>
        <v>0</v>
      </c>
      <c r="E25" s="43">
        <f t="shared" si="23"/>
        <v>0</v>
      </c>
      <c r="F25" s="43">
        <f t="shared" si="23"/>
        <v>0</v>
      </c>
      <c r="G25" s="43">
        <f t="shared" si="23"/>
        <v>0</v>
      </c>
      <c r="H25" s="43">
        <f t="shared" si="23"/>
        <v>0</v>
      </c>
      <c r="I25" s="43">
        <f t="shared" si="23"/>
        <v>0</v>
      </c>
      <c r="J25" s="43">
        <f t="shared" si="23"/>
        <v>0</v>
      </c>
      <c r="K25" s="43">
        <f t="shared" si="23"/>
        <v>0</v>
      </c>
      <c r="L25" s="43">
        <f t="shared" si="23"/>
        <v>0</v>
      </c>
      <c r="M25" s="43">
        <f t="shared" si="23"/>
        <v>0</v>
      </c>
      <c r="N25" s="43">
        <f t="shared" si="23"/>
        <v>0</v>
      </c>
      <c r="O25" s="43">
        <f t="shared" si="23"/>
        <v>0</v>
      </c>
      <c r="P25" s="43">
        <f t="shared" si="23"/>
        <v>0</v>
      </c>
      <c r="Q25" s="43">
        <f t="shared" si="23"/>
        <v>0</v>
      </c>
      <c r="R25" s="43">
        <f t="shared" si="23"/>
        <v>0</v>
      </c>
      <c r="S25" s="43">
        <f t="shared" si="2"/>
        <v>0</v>
      </c>
    </row>
    <row r="26" spans="1:19" ht="11.25">
      <c r="A26" s="7" t="s">
        <v>30</v>
      </c>
      <c r="B26" s="43">
        <f t="shared" si="0"/>
        <v>0</v>
      </c>
      <c r="C26" s="43">
        <f aca="true" t="shared" si="24" ref="C26:R26">C66</f>
        <v>0</v>
      </c>
      <c r="D26" s="43">
        <f t="shared" si="24"/>
        <v>0</v>
      </c>
      <c r="E26" s="43">
        <f t="shared" si="24"/>
        <v>0</v>
      </c>
      <c r="F26" s="43">
        <f t="shared" si="24"/>
        <v>0</v>
      </c>
      <c r="G26" s="43">
        <f t="shared" si="24"/>
        <v>0</v>
      </c>
      <c r="H26" s="43">
        <f t="shared" si="24"/>
        <v>1386</v>
      </c>
      <c r="I26" s="43">
        <f t="shared" si="24"/>
        <v>5400</v>
      </c>
      <c r="J26" s="43">
        <f t="shared" si="24"/>
        <v>5307</v>
      </c>
      <c r="K26" s="43">
        <f t="shared" si="24"/>
        <v>5198</v>
      </c>
      <c r="L26" s="43">
        <f t="shared" si="24"/>
        <v>5456</v>
      </c>
      <c r="M26" s="43">
        <f t="shared" si="24"/>
        <v>5446</v>
      </c>
      <c r="N26" s="43">
        <f t="shared" si="24"/>
        <v>5513</v>
      </c>
      <c r="O26" s="43">
        <f t="shared" si="24"/>
        <v>4906</v>
      </c>
      <c r="P26" s="43">
        <f t="shared" si="24"/>
        <v>5548</v>
      </c>
      <c r="Q26" s="43">
        <f t="shared" si="24"/>
        <v>5555</v>
      </c>
      <c r="R26" s="43">
        <f t="shared" si="24"/>
        <v>5632</v>
      </c>
      <c r="S26" s="43">
        <f t="shared" si="2"/>
        <v>7709</v>
      </c>
    </row>
    <row r="27" spans="1:19" ht="11.25">
      <c r="A27" s="7" t="s">
        <v>31</v>
      </c>
      <c r="B27" s="43">
        <f t="shared" si="0"/>
        <v>4622</v>
      </c>
      <c r="C27" s="43">
        <f aca="true" t="shared" si="25" ref="C27:R27">C67</f>
        <v>4952</v>
      </c>
      <c r="D27" s="43">
        <f t="shared" si="25"/>
        <v>3971</v>
      </c>
      <c r="E27" s="43">
        <f t="shared" si="25"/>
        <v>3956</v>
      </c>
      <c r="F27" s="43">
        <f t="shared" si="25"/>
        <v>4609</v>
      </c>
      <c r="G27" s="43">
        <f t="shared" si="25"/>
        <v>4779</v>
      </c>
      <c r="H27" s="43">
        <f t="shared" si="25"/>
        <v>4647</v>
      </c>
      <c r="I27" s="43">
        <f t="shared" si="25"/>
        <v>5019</v>
      </c>
      <c r="J27" s="43">
        <f t="shared" si="25"/>
        <v>5042</v>
      </c>
      <c r="K27" s="43">
        <f t="shared" si="25"/>
        <v>4696</v>
      </c>
      <c r="L27" s="43">
        <f t="shared" si="25"/>
        <v>4761</v>
      </c>
      <c r="M27" s="43">
        <f t="shared" si="25"/>
        <v>5257</v>
      </c>
      <c r="N27" s="43">
        <f t="shared" si="25"/>
        <v>5528</v>
      </c>
      <c r="O27" s="43">
        <f t="shared" si="25"/>
        <v>5207</v>
      </c>
      <c r="P27" s="43">
        <f t="shared" si="25"/>
        <v>5459</v>
      </c>
      <c r="Q27" s="43">
        <f t="shared" si="25"/>
        <v>5884</v>
      </c>
      <c r="R27" s="43">
        <f t="shared" si="25"/>
        <v>5548</v>
      </c>
      <c r="S27" s="43">
        <f t="shared" si="2"/>
        <v>5695</v>
      </c>
    </row>
    <row r="28" spans="1:19" ht="11.25">
      <c r="A28" s="7" t="s">
        <v>32</v>
      </c>
      <c r="B28" s="43">
        <f t="shared" si="0"/>
        <v>12036</v>
      </c>
      <c r="C28" s="43">
        <f aca="true" t="shared" si="26" ref="C28:R28">C68</f>
        <v>11689</v>
      </c>
      <c r="D28" s="43">
        <f t="shared" si="26"/>
        <v>11050</v>
      </c>
      <c r="E28" s="43">
        <f t="shared" si="26"/>
        <v>11022</v>
      </c>
      <c r="F28" s="43">
        <f t="shared" si="26"/>
        <v>12135</v>
      </c>
      <c r="G28" s="43">
        <f t="shared" si="26"/>
        <v>11437</v>
      </c>
      <c r="H28" s="43">
        <f t="shared" si="26"/>
        <v>11261</v>
      </c>
      <c r="I28" s="43">
        <f t="shared" si="26"/>
        <v>10797</v>
      </c>
      <c r="J28" s="43">
        <f t="shared" si="26"/>
        <v>11394</v>
      </c>
      <c r="K28" s="43">
        <f t="shared" si="26"/>
        <v>13117</v>
      </c>
      <c r="L28" s="43">
        <f t="shared" si="26"/>
        <v>16494</v>
      </c>
      <c r="M28" s="43">
        <f t="shared" si="26"/>
        <v>17103</v>
      </c>
      <c r="N28" s="43">
        <f t="shared" si="26"/>
        <v>17953</v>
      </c>
      <c r="O28" s="43">
        <f t="shared" si="26"/>
        <v>17864</v>
      </c>
      <c r="P28" s="43">
        <f t="shared" si="26"/>
        <v>17026</v>
      </c>
      <c r="Q28" s="43">
        <f t="shared" si="26"/>
        <v>17727</v>
      </c>
      <c r="R28" s="43">
        <f t="shared" si="26"/>
        <v>18012</v>
      </c>
      <c r="S28" s="43">
        <f t="shared" si="2"/>
        <v>15334</v>
      </c>
    </row>
    <row r="29" spans="1:19" ht="11.25">
      <c r="A29" s="7" t="s">
        <v>33</v>
      </c>
      <c r="B29" s="43">
        <f t="shared" si="0"/>
        <v>19220</v>
      </c>
      <c r="C29" s="43">
        <f aca="true" t="shared" si="27" ref="C29:R29">C69</f>
        <v>19511</v>
      </c>
      <c r="D29" s="43">
        <f t="shared" si="27"/>
        <v>19260</v>
      </c>
      <c r="E29" s="43">
        <f t="shared" si="27"/>
        <v>19928</v>
      </c>
      <c r="F29" s="43">
        <f t="shared" si="27"/>
        <v>19427</v>
      </c>
      <c r="G29" s="43">
        <f t="shared" si="27"/>
        <v>19216</v>
      </c>
      <c r="H29" s="43">
        <f t="shared" si="27"/>
        <v>19476</v>
      </c>
      <c r="I29" s="43">
        <f t="shared" si="27"/>
        <v>20894</v>
      </c>
      <c r="J29" s="43">
        <f t="shared" si="27"/>
        <v>21853</v>
      </c>
      <c r="K29" s="43">
        <f t="shared" si="27"/>
        <v>22974</v>
      </c>
      <c r="L29" s="43">
        <f t="shared" si="27"/>
        <v>22479</v>
      </c>
      <c r="M29" s="43">
        <f t="shared" si="27"/>
        <v>22773</v>
      </c>
      <c r="N29" s="43">
        <f t="shared" si="27"/>
        <v>22295</v>
      </c>
      <c r="O29" s="43">
        <f t="shared" si="27"/>
        <v>22731</v>
      </c>
      <c r="P29" s="43">
        <f t="shared" si="27"/>
        <v>22716</v>
      </c>
      <c r="Q29" s="43">
        <f t="shared" si="27"/>
        <v>23271</v>
      </c>
      <c r="R29" s="43">
        <f t="shared" si="27"/>
        <v>22906</v>
      </c>
      <c r="S29" s="43">
        <f t="shared" si="2"/>
        <v>23423</v>
      </c>
    </row>
    <row r="30" spans="1:19" ht="11.25">
      <c r="A30" s="7" t="s">
        <v>34</v>
      </c>
      <c r="B30" s="43">
        <f t="shared" si="0"/>
        <v>68190</v>
      </c>
      <c r="C30" s="43">
        <f aca="true" t="shared" si="28" ref="C30:R30">C70</f>
        <v>76760</v>
      </c>
      <c r="D30" s="43">
        <f t="shared" si="28"/>
        <v>63540</v>
      </c>
      <c r="E30" s="43">
        <f t="shared" si="28"/>
        <v>61395</v>
      </c>
      <c r="F30" s="43">
        <f t="shared" si="28"/>
        <v>73156</v>
      </c>
      <c r="G30" s="43">
        <f t="shared" si="28"/>
        <v>69935</v>
      </c>
      <c r="H30" s="43">
        <f t="shared" si="28"/>
        <v>74274</v>
      </c>
      <c r="I30" s="43">
        <f t="shared" si="28"/>
        <v>69928</v>
      </c>
      <c r="J30" s="43">
        <f t="shared" si="28"/>
        <v>73583</v>
      </c>
      <c r="K30" s="43">
        <f t="shared" si="28"/>
        <v>73188</v>
      </c>
      <c r="L30" s="43">
        <f t="shared" si="28"/>
        <v>57316</v>
      </c>
      <c r="M30" s="43">
        <f t="shared" si="28"/>
        <v>72109</v>
      </c>
      <c r="N30" s="43">
        <f t="shared" si="28"/>
        <v>68111</v>
      </c>
      <c r="O30" s="43">
        <f t="shared" si="28"/>
        <v>67415</v>
      </c>
      <c r="P30" s="43">
        <f t="shared" si="28"/>
        <v>77486</v>
      </c>
      <c r="Q30" s="43">
        <f t="shared" si="28"/>
        <v>72377</v>
      </c>
      <c r="R30" s="43">
        <f t="shared" si="28"/>
        <v>66977</v>
      </c>
      <c r="S30" s="43">
        <f t="shared" si="2"/>
        <v>66969</v>
      </c>
    </row>
    <row r="31" spans="1:19" ht="11.25">
      <c r="A31" s="7" t="s">
        <v>35</v>
      </c>
      <c r="B31" s="43">
        <f t="shared" si="0"/>
        <v>65750</v>
      </c>
      <c r="C31" s="43">
        <f aca="true" t="shared" si="29" ref="C31:R31">C71</f>
        <v>70543</v>
      </c>
      <c r="D31" s="43">
        <f t="shared" si="29"/>
        <v>78468</v>
      </c>
      <c r="E31" s="43">
        <f t="shared" si="29"/>
        <v>89353</v>
      </c>
      <c r="F31" s="43">
        <f t="shared" si="29"/>
        <v>88282</v>
      </c>
      <c r="G31" s="43">
        <f t="shared" si="29"/>
        <v>88964</v>
      </c>
      <c r="H31" s="43">
        <f t="shared" si="29"/>
        <v>94671</v>
      </c>
      <c r="I31" s="43">
        <f t="shared" si="29"/>
        <v>98146</v>
      </c>
      <c r="J31" s="43">
        <f t="shared" si="29"/>
        <v>100140</v>
      </c>
      <c r="K31" s="43">
        <f t="shared" si="29"/>
        <v>95133</v>
      </c>
      <c r="L31" s="43">
        <f t="shared" si="29"/>
        <v>85063</v>
      </c>
      <c r="M31" s="43">
        <f t="shared" si="29"/>
        <v>90093</v>
      </c>
      <c r="N31" s="43">
        <f t="shared" si="29"/>
        <v>87848</v>
      </c>
      <c r="O31" s="43">
        <f t="shared" si="29"/>
        <v>88686</v>
      </c>
      <c r="P31" s="43">
        <f t="shared" si="29"/>
        <v>79999</v>
      </c>
      <c r="Q31" s="43">
        <f t="shared" si="29"/>
        <v>81618</v>
      </c>
      <c r="R31" s="43">
        <f t="shared" si="29"/>
        <v>75451</v>
      </c>
      <c r="S31" s="43">
        <f t="shared" si="2"/>
        <v>63028</v>
      </c>
    </row>
    <row r="32" spans="1:19" ht="11.25">
      <c r="A32" s="7" t="s">
        <v>36</v>
      </c>
      <c r="B32" s="43">
        <f t="shared" si="0"/>
        <v>0</v>
      </c>
      <c r="C32" s="43">
        <f aca="true" t="shared" si="30" ref="C32:R32">C72</f>
        <v>0</v>
      </c>
      <c r="D32" s="43">
        <f t="shared" si="30"/>
        <v>0</v>
      </c>
      <c r="E32" s="43">
        <f t="shared" si="30"/>
        <v>0</v>
      </c>
      <c r="F32" s="43">
        <f t="shared" si="30"/>
        <v>0</v>
      </c>
      <c r="G32" s="43">
        <f t="shared" si="30"/>
        <v>0</v>
      </c>
      <c r="H32" s="43">
        <f t="shared" si="30"/>
        <v>0</v>
      </c>
      <c r="I32" s="43">
        <f t="shared" si="30"/>
        <v>0</v>
      </c>
      <c r="J32" s="43">
        <f t="shared" si="30"/>
        <v>0</v>
      </c>
      <c r="K32" s="43">
        <f t="shared" si="30"/>
        <v>0</v>
      </c>
      <c r="L32" s="43">
        <f t="shared" si="30"/>
        <v>0</v>
      </c>
      <c r="M32" s="43">
        <f t="shared" si="30"/>
        <v>0</v>
      </c>
      <c r="N32" s="43">
        <f t="shared" si="30"/>
        <v>0</v>
      </c>
      <c r="O32" s="43">
        <f t="shared" si="30"/>
        <v>0</v>
      </c>
      <c r="P32" s="43">
        <f t="shared" si="30"/>
        <v>0</v>
      </c>
      <c r="Q32" s="43">
        <f t="shared" si="30"/>
        <v>0</v>
      </c>
      <c r="R32" s="43">
        <f t="shared" si="30"/>
        <v>0</v>
      </c>
      <c r="S32" s="43">
        <f t="shared" si="2"/>
        <v>0</v>
      </c>
    </row>
    <row r="33" spans="1:19" ht="11.25">
      <c r="A33" s="7" t="s">
        <v>37</v>
      </c>
      <c r="B33" s="43">
        <f t="shared" si="0"/>
        <v>0</v>
      </c>
      <c r="C33" s="43">
        <f aca="true" t="shared" si="31" ref="C33:R33">C73</f>
        <v>0</v>
      </c>
      <c r="D33" s="43">
        <f t="shared" si="31"/>
        <v>0</v>
      </c>
      <c r="E33" s="43">
        <f t="shared" si="31"/>
        <v>0</v>
      </c>
      <c r="F33" s="43">
        <f t="shared" si="31"/>
        <v>0</v>
      </c>
      <c r="G33" s="43">
        <f t="shared" si="31"/>
        <v>0</v>
      </c>
      <c r="H33" s="43">
        <f t="shared" si="31"/>
        <v>0</v>
      </c>
      <c r="I33" s="43">
        <f t="shared" si="31"/>
        <v>0</v>
      </c>
      <c r="J33" s="43">
        <f t="shared" si="31"/>
        <v>0</v>
      </c>
      <c r="K33" s="43">
        <f t="shared" si="31"/>
        <v>0</v>
      </c>
      <c r="L33" s="43">
        <f t="shared" si="31"/>
        <v>0</v>
      </c>
      <c r="M33" s="43">
        <f t="shared" si="31"/>
        <v>0</v>
      </c>
      <c r="N33" s="43">
        <f t="shared" si="31"/>
        <v>0</v>
      </c>
      <c r="O33" s="43">
        <f t="shared" si="31"/>
        <v>0</v>
      </c>
      <c r="P33" s="43">
        <f t="shared" si="31"/>
        <v>0</v>
      </c>
      <c r="Q33" s="43">
        <f t="shared" si="31"/>
        <v>0</v>
      </c>
      <c r="R33" s="43">
        <f t="shared" si="31"/>
        <v>0</v>
      </c>
      <c r="S33" s="43">
        <f t="shared" si="2"/>
        <v>0</v>
      </c>
    </row>
    <row r="34" spans="1:19" ht="11.25">
      <c r="A34" s="7" t="s">
        <v>38</v>
      </c>
      <c r="B34" s="43">
        <f aca="true" t="shared" si="32" ref="B34:Q34">B74</f>
        <v>0</v>
      </c>
      <c r="C34" s="43">
        <f t="shared" si="32"/>
        <v>0</v>
      </c>
      <c r="D34" s="43">
        <f t="shared" si="32"/>
        <v>0</v>
      </c>
      <c r="E34" s="43">
        <f t="shared" si="32"/>
        <v>0</v>
      </c>
      <c r="F34" s="43">
        <f t="shared" si="32"/>
        <v>0</v>
      </c>
      <c r="G34" s="43">
        <f t="shared" si="32"/>
        <v>0</v>
      </c>
      <c r="H34" s="43">
        <f t="shared" si="32"/>
        <v>0</v>
      </c>
      <c r="I34" s="43">
        <f t="shared" si="32"/>
        <v>0</v>
      </c>
      <c r="J34" s="43">
        <f t="shared" si="32"/>
        <v>0</v>
      </c>
      <c r="K34" s="43">
        <f t="shared" si="32"/>
        <v>0</v>
      </c>
      <c r="L34" s="43">
        <f t="shared" si="32"/>
        <v>0</v>
      </c>
      <c r="M34" s="43">
        <f t="shared" si="32"/>
        <v>0</v>
      </c>
      <c r="N34" s="43">
        <f t="shared" si="32"/>
        <v>0</v>
      </c>
      <c r="O34" s="43">
        <f t="shared" si="32"/>
        <v>0</v>
      </c>
      <c r="P34" s="43">
        <f t="shared" si="32"/>
        <v>0</v>
      </c>
      <c r="Q34" s="43">
        <f t="shared" si="32"/>
        <v>0</v>
      </c>
      <c r="R34" s="43">
        <f>R74</f>
        <v>0</v>
      </c>
      <c r="S34" s="43">
        <f t="shared" si="2"/>
        <v>0</v>
      </c>
    </row>
    <row r="35" spans="1:19" ht="11.25">
      <c r="A35" s="7" t="s">
        <v>39</v>
      </c>
      <c r="B35" s="43">
        <f aca="true" t="shared" si="33" ref="B35:R35">B75</f>
        <v>23636</v>
      </c>
      <c r="C35" s="43">
        <f t="shared" si="33"/>
        <v>22953</v>
      </c>
      <c r="D35" s="43">
        <f t="shared" si="33"/>
        <v>23448</v>
      </c>
      <c r="E35" s="43">
        <f t="shared" si="33"/>
        <v>23351</v>
      </c>
      <c r="F35" s="43">
        <f t="shared" si="33"/>
        <v>24363</v>
      </c>
      <c r="G35" s="43">
        <f t="shared" si="33"/>
        <v>24895</v>
      </c>
      <c r="H35" s="43">
        <f t="shared" si="33"/>
        <v>25142</v>
      </c>
      <c r="I35" s="43">
        <f t="shared" si="33"/>
        <v>25409</v>
      </c>
      <c r="J35" s="43">
        <f t="shared" si="33"/>
        <v>25830</v>
      </c>
      <c r="K35" s="43">
        <f t="shared" si="33"/>
        <v>25830</v>
      </c>
      <c r="L35" s="43">
        <f t="shared" si="33"/>
        <v>26446</v>
      </c>
      <c r="M35" s="43">
        <f t="shared" si="33"/>
        <v>26811</v>
      </c>
      <c r="N35" s="43">
        <f t="shared" si="33"/>
        <v>27234</v>
      </c>
      <c r="O35" s="43">
        <f t="shared" si="33"/>
        <v>27487</v>
      </c>
      <c r="P35" s="43">
        <f t="shared" si="33"/>
        <v>26958</v>
      </c>
      <c r="Q35" s="43">
        <f t="shared" si="33"/>
        <v>23341</v>
      </c>
      <c r="R35" s="43">
        <f t="shared" si="33"/>
        <v>27819</v>
      </c>
      <c r="S35" s="43">
        <f t="shared" si="2"/>
        <v>27925</v>
      </c>
    </row>
    <row r="37" spans="2:26" s="35" customFormat="1" ht="12" thickBot="1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s="39" customFormat="1" ht="11.25">
      <c r="A38" s="36"/>
      <c r="B38" s="45" t="s">
        <v>1</v>
      </c>
      <c r="C38" s="107" t="s">
        <v>86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39" customFormat="1" ht="11.25">
      <c r="A39" s="36"/>
      <c r="B39" s="45" t="s">
        <v>2</v>
      </c>
      <c r="C39" s="107" t="s">
        <v>52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39" customFormat="1" ht="11.25">
      <c r="A40" s="36"/>
      <c r="B40" s="45" t="s">
        <v>4</v>
      </c>
      <c r="C40" s="107" t="s">
        <v>53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39" customFormat="1" ht="11.25">
      <c r="A41" s="40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6"/>
      <c r="T41" s="46"/>
      <c r="U41" s="46"/>
      <c r="V41" s="46"/>
      <c r="W41" s="46"/>
      <c r="X41" s="46"/>
      <c r="Y41" s="46"/>
      <c r="Z41" s="46"/>
    </row>
    <row r="42" spans="1:26" s="39" customFormat="1" ht="12.75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  <c r="T42" s="46"/>
      <c r="U42" s="46"/>
      <c r="V42" s="46"/>
      <c r="W42" s="46"/>
      <c r="X42" s="46"/>
      <c r="Y42" s="46"/>
      <c r="Z42" s="46"/>
    </row>
    <row r="43" spans="1:26" s="39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  <c r="T43" s="46"/>
      <c r="U43" s="46"/>
      <c r="V43" s="46"/>
      <c r="W43" s="46"/>
      <c r="X43" s="46"/>
      <c r="Y43" s="46"/>
      <c r="Z43" s="46"/>
    </row>
    <row r="44" spans="1:26" s="39" customFormat="1" ht="12.75">
      <c r="A44" s="167" t="s">
        <v>54</v>
      </c>
      <c r="B44" s="168">
        <f>'Data eurostat_2009'!B135</f>
        <v>794873</v>
      </c>
      <c r="C44" s="168">
        <f>'Data eurostat_2009'!C135</f>
        <v>820034</v>
      </c>
      <c r="D44" s="168">
        <f>'Data eurostat_2009'!D135</f>
        <v>828980</v>
      </c>
      <c r="E44" s="168">
        <f>'Data eurostat_2009'!E135</f>
        <v>861909</v>
      </c>
      <c r="F44" s="168">
        <f>'Data eurostat_2009'!F135</f>
        <v>858764</v>
      </c>
      <c r="G44" s="168">
        <f>'Data eurostat_2009'!G135</f>
        <v>881821</v>
      </c>
      <c r="H44" s="168">
        <f>'Data eurostat_2009'!H135</f>
        <v>927548</v>
      </c>
      <c r="I44" s="168">
        <f>'Data eurostat_2009'!I135</f>
        <v>937346</v>
      </c>
      <c r="J44" s="168">
        <f>'Data eurostat_2009'!J135</f>
        <v>933505</v>
      </c>
      <c r="K44" s="168">
        <f>'Data eurostat_2009'!K135</f>
        <v>943949</v>
      </c>
      <c r="L44" s="168">
        <f>'Data eurostat_2009'!L135</f>
        <v>944993</v>
      </c>
      <c r="M44" s="168">
        <f>'Data eurostat_2009'!M135</f>
        <v>978985</v>
      </c>
      <c r="N44" s="168">
        <f>'Data eurostat_2009'!N135</f>
        <v>990196</v>
      </c>
      <c r="O44" s="168">
        <f>'Data eurostat_2009'!O135</f>
        <v>995860</v>
      </c>
      <c r="P44" s="168">
        <f>'Data eurostat_2009'!P135</f>
        <v>1008437</v>
      </c>
      <c r="Q44" s="168">
        <f>'Data eurostat_2009'!Q135</f>
        <v>997699</v>
      </c>
      <c r="R44" s="168">
        <f>'Data eurostat_2009'!R135</f>
        <v>989877</v>
      </c>
      <c r="S44" s="168">
        <f>'Data eurostat_2009'!S135</f>
        <v>935277</v>
      </c>
      <c r="T44" s="46"/>
      <c r="U44" s="46"/>
      <c r="V44" s="46"/>
      <c r="W44" s="46"/>
      <c r="X44" s="46"/>
      <c r="Y44" s="46"/>
      <c r="Z44" s="46"/>
    </row>
    <row r="45" spans="1:26" s="39" customFormat="1" ht="12.75">
      <c r="A45" s="167" t="s">
        <v>55</v>
      </c>
      <c r="B45" s="168">
        <f>'Data eurostat_2009'!B136</f>
        <v>42720</v>
      </c>
      <c r="C45" s="168">
        <f>'Data eurostat_2009'!C136</f>
        <v>42861</v>
      </c>
      <c r="D45" s="168">
        <f>'Data eurostat_2009'!D136</f>
        <v>43456</v>
      </c>
      <c r="E45" s="168">
        <f>'Data eurostat_2009'!E136</f>
        <v>41927</v>
      </c>
      <c r="F45" s="168">
        <f>'Data eurostat_2009'!F136</f>
        <v>40624</v>
      </c>
      <c r="G45" s="168">
        <f>'Data eurostat_2009'!G136</f>
        <v>41356</v>
      </c>
      <c r="H45" s="168">
        <f>'Data eurostat_2009'!H136</f>
        <v>43336</v>
      </c>
      <c r="I45" s="168">
        <f>'Data eurostat_2009'!I136</f>
        <v>47408</v>
      </c>
      <c r="J45" s="168">
        <f>'Data eurostat_2009'!J136</f>
        <v>46165</v>
      </c>
      <c r="K45" s="168">
        <f>'Data eurostat_2009'!K136</f>
        <v>49017</v>
      </c>
      <c r="L45" s="168">
        <f>'Data eurostat_2009'!L136</f>
        <v>48157</v>
      </c>
      <c r="M45" s="168">
        <f>'Data eurostat_2009'!M136</f>
        <v>46349</v>
      </c>
      <c r="N45" s="168">
        <f>'Data eurostat_2009'!N136</f>
        <v>47360</v>
      </c>
      <c r="O45" s="168">
        <f>'Data eurostat_2009'!O136</f>
        <v>47379</v>
      </c>
      <c r="P45" s="168">
        <f>'Data eurostat_2009'!P136</f>
        <v>47312</v>
      </c>
      <c r="Q45" s="168">
        <f>'Data eurostat_2009'!Q136</f>
        <v>47595</v>
      </c>
      <c r="R45" s="168">
        <f>'Data eurostat_2009'!R136</f>
        <v>46645</v>
      </c>
      <c r="S45" s="168">
        <f>'Data eurostat_2009'!S136</f>
        <v>48227</v>
      </c>
      <c r="T45" s="46"/>
      <c r="U45" s="46"/>
      <c r="V45" s="46"/>
      <c r="W45" s="46"/>
      <c r="X45" s="46"/>
      <c r="Y45" s="46"/>
      <c r="Z45" s="46"/>
    </row>
    <row r="46" spans="1:26" s="39" customFormat="1" ht="12.75">
      <c r="A46" s="167" t="s">
        <v>56</v>
      </c>
      <c r="B46" s="168">
        <f>'Data eurostat_2009'!B137</f>
        <v>14665</v>
      </c>
      <c r="C46" s="168">
        <f>'Data eurostat_2009'!C137</f>
        <v>13184</v>
      </c>
      <c r="D46" s="168">
        <f>'Data eurostat_2009'!D137</f>
        <v>11552</v>
      </c>
      <c r="E46" s="168">
        <f>'Data eurostat_2009'!E137</f>
        <v>13973</v>
      </c>
      <c r="F46" s="168">
        <f>'Data eurostat_2009'!F137</f>
        <v>15335</v>
      </c>
      <c r="G46" s="168">
        <f>'Data eurostat_2009'!G137</f>
        <v>17261</v>
      </c>
      <c r="H46" s="168">
        <f>'Data eurostat_2009'!H137</f>
        <v>18082</v>
      </c>
      <c r="I46" s="168">
        <f>'Data eurostat_2009'!I137</f>
        <v>17751</v>
      </c>
      <c r="J46" s="168">
        <f>'Data eurostat_2009'!J137</f>
        <v>16899</v>
      </c>
      <c r="K46" s="168">
        <f>'Data eurostat_2009'!K137</f>
        <v>15814</v>
      </c>
      <c r="L46" s="168">
        <f>'Data eurostat_2009'!L137</f>
        <v>18178</v>
      </c>
      <c r="M46" s="168">
        <f>'Data eurostat_2009'!M137</f>
        <v>19553</v>
      </c>
      <c r="N46" s="168">
        <f>'Data eurostat_2009'!N137</f>
        <v>20222</v>
      </c>
      <c r="O46" s="168">
        <f>'Data eurostat_2009'!O137</f>
        <v>17280</v>
      </c>
      <c r="P46" s="168">
        <f>'Data eurostat_2009'!P137</f>
        <v>16815</v>
      </c>
      <c r="Q46" s="168">
        <f>'Data eurostat_2009'!Q137</f>
        <v>18653</v>
      </c>
      <c r="R46" s="168">
        <f>'Data eurostat_2009'!R137</f>
        <v>19493</v>
      </c>
      <c r="S46" s="168">
        <f>'Data eurostat_2009'!S137</f>
        <v>14643</v>
      </c>
      <c r="T46" s="46"/>
      <c r="U46" s="46"/>
      <c r="V46" s="46"/>
      <c r="W46" s="46"/>
      <c r="X46" s="46"/>
      <c r="Y46" s="46"/>
      <c r="Z46" s="46"/>
    </row>
    <row r="47" spans="1:26" s="39" customFormat="1" ht="12.75">
      <c r="A47" s="167" t="s">
        <v>57</v>
      </c>
      <c r="B47" s="168">
        <f>'Data eurostat_2009'!B138</f>
        <v>12585</v>
      </c>
      <c r="C47" s="168">
        <f>'Data eurostat_2009'!C138</f>
        <v>12132</v>
      </c>
      <c r="D47" s="168">
        <f>'Data eurostat_2009'!D138</f>
        <v>12250</v>
      </c>
      <c r="E47" s="168">
        <f>'Data eurostat_2009'!E138</f>
        <v>12627</v>
      </c>
      <c r="F47" s="168">
        <f>'Data eurostat_2009'!F138</f>
        <v>12977</v>
      </c>
      <c r="G47" s="168">
        <f>'Data eurostat_2009'!G138</f>
        <v>12230</v>
      </c>
      <c r="H47" s="168">
        <f>'Data eurostat_2009'!H138</f>
        <v>12850</v>
      </c>
      <c r="I47" s="168">
        <f>'Data eurostat_2009'!I138</f>
        <v>12494</v>
      </c>
      <c r="J47" s="168">
        <f>'Data eurostat_2009'!J138</f>
        <v>13178</v>
      </c>
      <c r="K47" s="168">
        <f>'Data eurostat_2009'!K138</f>
        <v>13357</v>
      </c>
      <c r="L47" s="168">
        <f>'Data eurostat_2009'!L138</f>
        <v>13590</v>
      </c>
      <c r="M47" s="168">
        <f>'Data eurostat_2009'!M138</f>
        <v>14749</v>
      </c>
      <c r="N47" s="168">
        <f>'Data eurostat_2009'!N138</f>
        <v>18738</v>
      </c>
      <c r="O47" s="168">
        <f>'Data eurostat_2009'!O138</f>
        <v>25872</v>
      </c>
      <c r="P47" s="168">
        <f>'Data eurostat_2009'!P138</f>
        <v>26325</v>
      </c>
      <c r="Q47" s="168">
        <f>'Data eurostat_2009'!Q138</f>
        <v>24728</v>
      </c>
      <c r="R47" s="168">
        <f>'Data eurostat_2009'!R138</f>
        <v>26046</v>
      </c>
      <c r="S47" s="168">
        <f>'Data eurostat_2009'!S138</f>
        <v>26172</v>
      </c>
      <c r="T47" s="46"/>
      <c r="U47" s="46"/>
      <c r="V47" s="46"/>
      <c r="W47" s="46"/>
      <c r="X47" s="46"/>
      <c r="Y47" s="46"/>
      <c r="Z47" s="46"/>
    </row>
    <row r="48" spans="1:26" s="39" customFormat="1" ht="12.75">
      <c r="A48" s="167" t="s">
        <v>58</v>
      </c>
      <c r="B48" s="168">
        <f>'Data eurostat_2009'!B139</f>
        <v>0</v>
      </c>
      <c r="C48" s="168">
        <f>'Data eurostat_2009'!C139</f>
        <v>0</v>
      </c>
      <c r="D48" s="168">
        <f>'Data eurostat_2009'!D139</f>
        <v>0</v>
      </c>
      <c r="E48" s="168">
        <f>'Data eurostat_2009'!E139</f>
        <v>0</v>
      </c>
      <c r="F48" s="168">
        <f>'Data eurostat_2009'!F139</f>
        <v>0</v>
      </c>
      <c r="G48" s="168">
        <f>'Data eurostat_2009'!G139</f>
        <v>0</v>
      </c>
      <c r="H48" s="168">
        <f>'Data eurostat_2009'!H139</f>
        <v>0</v>
      </c>
      <c r="I48" s="168">
        <f>'Data eurostat_2009'!I139</f>
        <v>0</v>
      </c>
      <c r="J48" s="168">
        <f>'Data eurostat_2009'!J139</f>
        <v>0</v>
      </c>
      <c r="K48" s="168">
        <f>'Data eurostat_2009'!K139</f>
        <v>0</v>
      </c>
      <c r="L48" s="168">
        <f>'Data eurostat_2009'!L139</f>
        <v>0</v>
      </c>
      <c r="M48" s="168">
        <f>'Data eurostat_2009'!M139</f>
        <v>0</v>
      </c>
      <c r="N48" s="168">
        <f>'Data eurostat_2009'!N139</f>
        <v>0</v>
      </c>
      <c r="O48" s="168">
        <f>'Data eurostat_2009'!O139</f>
        <v>0</v>
      </c>
      <c r="P48" s="168">
        <f>'Data eurostat_2009'!P139</f>
        <v>0</v>
      </c>
      <c r="Q48" s="168">
        <f>'Data eurostat_2009'!Q139</f>
        <v>0</v>
      </c>
      <c r="R48" s="168">
        <f>'Data eurostat_2009'!R139</f>
        <v>0</v>
      </c>
      <c r="S48" s="168">
        <f>'Data eurostat_2009'!S139</f>
        <v>0</v>
      </c>
      <c r="T48" s="46"/>
      <c r="U48" s="46"/>
      <c r="V48" s="46"/>
      <c r="W48" s="46"/>
      <c r="X48" s="46"/>
      <c r="Y48" s="46"/>
      <c r="Z48" s="46"/>
    </row>
    <row r="49" spans="1:26" s="39" customFormat="1" ht="12.75">
      <c r="A49" s="167" t="s">
        <v>87</v>
      </c>
      <c r="B49" s="168">
        <f>'Data eurostat_2009'!B140</f>
        <v>152470</v>
      </c>
      <c r="C49" s="168">
        <f>'Data eurostat_2009'!C140</f>
        <v>147429</v>
      </c>
      <c r="D49" s="168">
        <f>'Data eurostat_2009'!D140</f>
        <v>158804</v>
      </c>
      <c r="E49" s="168">
        <f>'Data eurostat_2009'!E140</f>
        <v>153476</v>
      </c>
      <c r="F49" s="168">
        <f>'Data eurostat_2009'!F140</f>
        <v>151203</v>
      </c>
      <c r="G49" s="168">
        <f>'Data eurostat_2009'!G140</f>
        <v>154091</v>
      </c>
      <c r="H49" s="168">
        <f>'Data eurostat_2009'!H140</f>
        <v>161613</v>
      </c>
      <c r="I49" s="168">
        <f>'Data eurostat_2009'!I140</f>
        <v>170328</v>
      </c>
      <c r="J49" s="168">
        <f>'Data eurostat_2009'!J140</f>
        <v>161644</v>
      </c>
      <c r="K49" s="168">
        <f>'Data eurostat_2009'!K140</f>
        <v>170004</v>
      </c>
      <c r="L49" s="168">
        <f>'Data eurostat_2009'!L140</f>
        <v>169606</v>
      </c>
      <c r="M49" s="168">
        <f>'Data eurostat_2009'!M140</f>
        <v>171305</v>
      </c>
      <c r="N49" s="168">
        <f>'Data eurostat_2009'!N140</f>
        <v>164842</v>
      </c>
      <c r="O49" s="168">
        <f>'Data eurostat_2009'!O140</f>
        <v>165060</v>
      </c>
      <c r="P49" s="168">
        <f>'Data eurostat_2009'!P140</f>
        <v>167065</v>
      </c>
      <c r="Q49" s="168">
        <f>'Data eurostat_2009'!Q140</f>
        <v>163055</v>
      </c>
      <c r="R49" s="168">
        <f>'Data eurostat_2009'!R140</f>
        <v>167269</v>
      </c>
      <c r="S49" s="168">
        <f>'Data eurostat_2009'!S140</f>
        <v>140534</v>
      </c>
      <c r="T49" s="46"/>
      <c r="U49" s="46"/>
      <c r="V49" s="46"/>
      <c r="W49" s="46"/>
      <c r="X49" s="46"/>
      <c r="Y49" s="46"/>
      <c r="Z49" s="46"/>
    </row>
    <row r="50" spans="1:26" s="39" customFormat="1" ht="12.75">
      <c r="A50" s="167" t="s">
        <v>60</v>
      </c>
      <c r="B50" s="168">
        <f>'Data eurostat_2009'!B141</f>
        <v>0</v>
      </c>
      <c r="C50" s="168">
        <f>'Data eurostat_2009'!C141</f>
        <v>0</v>
      </c>
      <c r="D50" s="168">
        <f>'Data eurostat_2009'!D141</f>
        <v>0</v>
      </c>
      <c r="E50" s="168">
        <f>'Data eurostat_2009'!E141</f>
        <v>0</v>
      </c>
      <c r="F50" s="168">
        <f>'Data eurostat_2009'!F141</f>
        <v>0</v>
      </c>
      <c r="G50" s="168">
        <f>'Data eurostat_2009'!G141</f>
        <v>0</v>
      </c>
      <c r="H50" s="168">
        <f>'Data eurostat_2009'!H141</f>
        <v>0</v>
      </c>
      <c r="I50" s="168">
        <f>'Data eurostat_2009'!I141</f>
        <v>0</v>
      </c>
      <c r="J50" s="168">
        <f>'Data eurostat_2009'!J141</f>
        <v>0</v>
      </c>
      <c r="K50" s="168">
        <f>'Data eurostat_2009'!K141</f>
        <v>0</v>
      </c>
      <c r="L50" s="168">
        <f>'Data eurostat_2009'!L141</f>
        <v>0</v>
      </c>
      <c r="M50" s="168">
        <f>'Data eurostat_2009'!M141</f>
        <v>0</v>
      </c>
      <c r="N50" s="168">
        <f>'Data eurostat_2009'!N141</f>
        <v>0</v>
      </c>
      <c r="O50" s="168">
        <f>'Data eurostat_2009'!O141</f>
        <v>0</v>
      </c>
      <c r="P50" s="168">
        <f>'Data eurostat_2009'!P141</f>
        <v>0</v>
      </c>
      <c r="Q50" s="168">
        <f>'Data eurostat_2009'!Q141</f>
        <v>0</v>
      </c>
      <c r="R50" s="168">
        <f>'Data eurostat_2009'!R141</f>
        <v>0</v>
      </c>
      <c r="S50" s="168">
        <f>'Data eurostat_2009'!S141</f>
        <v>0</v>
      </c>
      <c r="T50" s="46"/>
      <c r="U50" s="46"/>
      <c r="V50" s="46"/>
      <c r="W50" s="46"/>
      <c r="X50" s="46"/>
      <c r="Y50" s="46"/>
      <c r="Z50" s="46"/>
    </row>
    <row r="51" spans="1:26" s="39" customFormat="1" ht="12.75">
      <c r="A51" s="167" t="s">
        <v>61</v>
      </c>
      <c r="B51" s="168">
        <f>'Data eurostat_2009'!B142</f>
        <v>0</v>
      </c>
      <c r="C51" s="168">
        <f>'Data eurostat_2009'!C142</f>
        <v>0</v>
      </c>
      <c r="D51" s="168">
        <f>'Data eurostat_2009'!D142</f>
        <v>0</v>
      </c>
      <c r="E51" s="168">
        <f>'Data eurostat_2009'!E142</f>
        <v>0</v>
      </c>
      <c r="F51" s="168">
        <f>'Data eurostat_2009'!F142</f>
        <v>0</v>
      </c>
      <c r="G51" s="168">
        <f>'Data eurostat_2009'!G142</f>
        <v>0</v>
      </c>
      <c r="H51" s="168">
        <f>'Data eurostat_2009'!H142</f>
        <v>0</v>
      </c>
      <c r="I51" s="168">
        <f>'Data eurostat_2009'!I142</f>
        <v>0</v>
      </c>
      <c r="J51" s="168">
        <f>'Data eurostat_2009'!J142</f>
        <v>0</v>
      </c>
      <c r="K51" s="168">
        <f>'Data eurostat_2009'!K142</f>
        <v>0</v>
      </c>
      <c r="L51" s="168">
        <f>'Data eurostat_2009'!L142</f>
        <v>0</v>
      </c>
      <c r="M51" s="168">
        <f>'Data eurostat_2009'!M142</f>
        <v>0</v>
      </c>
      <c r="N51" s="168">
        <f>'Data eurostat_2009'!N142</f>
        <v>0</v>
      </c>
      <c r="O51" s="168">
        <f>'Data eurostat_2009'!O142</f>
        <v>0</v>
      </c>
      <c r="P51" s="168">
        <f>'Data eurostat_2009'!P142</f>
        <v>0</v>
      </c>
      <c r="Q51" s="168">
        <f>'Data eurostat_2009'!Q142</f>
        <v>0</v>
      </c>
      <c r="R51" s="168">
        <f>'Data eurostat_2009'!R142</f>
        <v>0</v>
      </c>
      <c r="S51" s="168">
        <f>'Data eurostat_2009'!S142</f>
        <v>0</v>
      </c>
      <c r="T51" s="46"/>
      <c r="U51" s="46"/>
      <c r="V51" s="46"/>
      <c r="W51" s="46"/>
      <c r="X51" s="46"/>
      <c r="Y51" s="46"/>
      <c r="Z51" s="46"/>
    </row>
    <row r="52" spans="1:26" s="39" customFormat="1" ht="12.75">
      <c r="A52" s="167" t="s">
        <v>62</v>
      </c>
      <c r="B52" s="168">
        <f>'Data eurostat_2009'!B143</f>
        <v>0</v>
      </c>
      <c r="C52" s="168">
        <f>'Data eurostat_2009'!C143</f>
        <v>0</v>
      </c>
      <c r="D52" s="168">
        <f>'Data eurostat_2009'!D143</f>
        <v>0</v>
      </c>
      <c r="E52" s="168">
        <f>'Data eurostat_2009'!E143</f>
        <v>0</v>
      </c>
      <c r="F52" s="168">
        <f>'Data eurostat_2009'!F143</f>
        <v>0</v>
      </c>
      <c r="G52" s="168">
        <f>'Data eurostat_2009'!G143</f>
        <v>0</v>
      </c>
      <c r="H52" s="168">
        <f>'Data eurostat_2009'!H143</f>
        <v>0</v>
      </c>
      <c r="I52" s="168">
        <f>'Data eurostat_2009'!I143</f>
        <v>0</v>
      </c>
      <c r="J52" s="168">
        <f>'Data eurostat_2009'!J143</f>
        <v>0</v>
      </c>
      <c r="K52" s="168">
        <f>'Data eurostat_2009'!K143</f>
        <v>0</v>
      </c>
      <c r="L52" s="168">
        <f>'Data eurostat_2009'!L143</f>
        <v>0</v>
      </c>
      <c r="M52" s="168">
        <f>'Data eurostat_2009'!M143</f>
        <v>0</v>
      </c>
      <c r="N52" s="168">
        <f>'Data eurostat_2009'!N143</f>
        <v>0</v>
      </c>
      <c r="O52" s="168">
        <f>'Data eurostat_2009'!O143</f>
        <v>0</v>
      </c>
      <c r="P52" s="168">
        <f>'Data eurostat_2009'!P143</f>
        <v>0</v>
      </c>
      <c r="Q52" s="168">
        <f>'Data eurostat_2009'!Q143</f>
        <v>0</v>
      </c>
      <c r="R52" s="168">
        <f>'Data eurostat_2009'!R143</f>
        <v>0</v>
      </c>
      <c r="S52" s="168">
        <f>'Data eurostat_2009'!S143</f>
        <v>0</v>
      </c>
      <c r="T52" s="46"/>
      <c r="U52" s="46"/>
      <c r="V52" s="46"/>
      <c r="W52" s="46"/>
      <c r="X52" s="46"/>
      <c r="Y52" s="46"/>
      <c r="Z52" s="46"/>
    </row>
    <row r="53" spans="1:26" s="39" customFormat="1" ht="12.75">
      <c r="A53" s="167" t="s">
        <v>63</v>
      </c>
      <c r="B53" s="168">
        <f>'Data eurostat_2009'!B144</f>
        <v>54270</v>
      </c>
      <c r="C53" s="168">
        <f>'Data eurostat_2009'!C144</f>
        <v>55578</v>
      </c>
      <c r="D53" s="168">
        <f>'Data eurostat_2009'!D144</f>
        <v>55782</v>
      </c>
      <c r="E53" s="168">
        <f>'Data eurostat_2009'!E144</f>
        <v>56060</v>
      </c>
      <c r="F53" s="168">
        <f>'Data eurostat_2009'!F144</f>
        <v>55313</v>
      </c>
      <c r="G53" s="168">
        <f>'Data eurostat_2009'!G144</f>
        <v>55455</v>
      </c>
      <c r="H53" s="168">
        <f>'Data eurostat_2009'!H144</f>
        <v>56330</v>
      </c>
      <c r="I53" s="168">
        <f>'Data eurostat_2009'!I144</f>
        <v>55298</v>
      </c>
      <c r="J53" s="168">
        <f>'Data eurostat_2009'!J144</f>
        <v>58993</v>
      </c>
      <c r="K53" s="168">
        <f>'Data eurostat_2009'!K144</f>
        <v>58852</v>
      </c>
      <c r="L53" s="168">
        <f>'Data eurostat_2009'!L144</f>
        <v>62206</v>
      </c>
      <c r="M53" s="168">
        <f>'Data eurostat_2009'!M144</f>
        <v>63708</v>
      </c>
      <c r="N53" s="168">
        <f>'Data eurostat_2009'!N144</f>
        <v>63016</v>
      </c>
      <c r="O53" s="168">
        <f>'Data eurostat_2009'!O144</f>
        <v>61875</v>
      </c>
      <c r="P53" s="168">
        <f>'Data eurostat_2009'!P144</f>
        <v>63606</v>
      </c>
      <c r="Q53" s="168">
        <f>'Data eurostat_2009'!Q144</f>
        <v>57539</v>
      </c>
      <c r="R53" s="168">
        <f>'Data eurostat_2009'!R144</f>
        <v>60126</v>
      </c>
      <c r="S53" s="168">
        <f>'Data eurostat_2009'!S144</f>
        <v>55103</v>
      </c>
      <c r="T53" s="46"/>
      <c r="U53" s="46"/>
      <c r="V53" s="46"/>
      <c r="W53" s="46"/>
      <c r="X53" s="46"/>
      <c r="Y53" s="46"/>
      <c r="Z53" s="46"/>
    </row>
    <row r="54" spans="1:26" s="39" customFormat="1" ht="12.75">
      <c r="A54" s="167" t="s">
        <v>64</v>
      </c>
      <c r="B54" s="168">
        <f>'Data eurostat_2009'!B145</f>
        <v>314081</v>
      </c>
      <c r="C54" s="168">
        <f>'Data eurostat_2009'!C145</f>
        <v>331340</v>
      </c>
      <c r="D54" s="168">
        <f>'Data eurostat_2009'!D145</f>
        <v>338445</v>
      </c>
      <c r="E54" s="168">
        <f>'Data eurostat_2009'!E145</f>
        <v>368188</v>
      </c>
      <c r="F54" s="168">
        <f>'Data eurostat_2009'!F145</f>
        <v>359981</v>
      </c>
      <c r="G54" s="168">
        <f>'Data eurostat_2009'!G145</f>
        <v>377231</v>
      </c>
      <c r="H54" s="168">
        <f>'Data eurostat_2009'!H145</f>
        <v>397340</v>
      </c>
      <c r="I54" s="168">
        <f>'Data eurostat_2009'!I145</f>
        <v>395483</v>
      </c>
      <c r="J54" s="168">
        <f>'Data eurostat_2009'!J145</f>
        <v>387990</v>
      </c>
      <c r="K54" s="168">
        <f>'Data eurostat_2009'!K145</f>
        <v>394244</v>
      </c>
      <c r="L54" s="168">
        <f>'Data eurostat_2009'!L145</f>
        <v>415162</v>
      </c>
      <c r="M54" s="168">
        <f>'Data eurostat_2009'!M145</f>
        <v>421076</v>
      </c>
      <c r="N54" s="168">
        <f>'Data eurostat_2009'!N145</f>
        <v>436760</v>
      </c>
      <c r="O54" s="168">
        <f>'Data eurostat_2009'!O145</f>
        <v>441070</v>
      </c>
      <c r="P54" s="168">
        <f>'Data eurostat_2009'!P145</f>
        <v>448241</v>
      </c>
      <c r="Q54" s="168">
        <f>'Data eurostat_2009'!Q145</f>
        <v>451529</v>
      </c>
      <c r="R54" s="168">
        <f>'Data eurostat_2009'!R145</f>
        <v>450191</v>
      </c>
      <c r="S54" s="168">
        <f>'Data eurostat_2009'!S145</f>
        <v>439730</v>
      </c>
      <c r="T54" s="46"/>
      <c r="U54" s="46"/>
      <c r="V54" s="46"/>
      <c r="W54" s="46"/>
      <c r="X54" s="46"/>
      <c r="Y54" s="46"/>
      <c r="Z54" s="46"/>
    </row>
    <row r="55" spans="1:26" s="39" customFormat="1" ht="12.75">
      <c r="A55" s="167" t="s">
        <v>65</v>
      </c>
      <c r="B55" s="168">
        <f>'Data eurostat_2009'!B146</f>
        <v>0</v>
      </c>
      <c r="C55" s="168">
        <f>'Data eurostat_2009'!C146</f>
        <v>0</v>
      </c>
      <c r="D55" s="168">
        <f>'Data eurostat_2009'!D146</f>
        <v>0</v>
      </c>
      <c r="E55" s="168">
        <f>'Data eurostat_2009'!E146</f>
        <v>0</v>
      </c>
      <c r="F55" s="168">
        <f>'Data eurostat_2009'!F146</f>
        <v>0</v>
      </c>
      <c r="G55" s="168">
        <f>'Data eurostat_2009'!G146</f>
        <v>0</v>
      </c>
      <c r="H55" s="168">
        <f>'Data eurostat_2009'!H146</f>
        <v>0</v>
      </c>
      <c r="I55" s="168">
        <f>'Data eurostat_2009'!I146</f>
        <v>0</v>
      </c>
      <c r="J55" s="168">
        <f>'Data eurostat_2009'!J146</f>
        <v>0</v>
      </c>
      <c r="K55" s="168">
        <f>'Data eurostat_2009'!K146</f>
        <v>0</v>
      </c>
      <c r="L55" s="168">
        <f>'Data eurostat_2009'!L146</f>
        <v>0</v>
      </c>
      <c r="M55" s="168">
        <f>'Data eurostat_2009'!M146</f>
        <v>0</v>
      </c>
      <c r="N55" s="168">
        <f>'Data eurostat_2009'!N146</f>
        <v>0</v>
      </c>
      <c r="O55" s="168">
        <f>'Data eurostat_2009'!O146</f>
        <v>0</v>
      </c>
      <c r="P55" s="168">
        <f>'Data eurostat_2009'!P146</f>
        <v>0</v>
      </c>
      <c r="Q55" s="168">
        <f>'Data eurostat_2009'!Q146</f>
        <v>0</v>
      </c>
      <c r="R55" s="168">
        <f>'Data eurostat_2009'!R146</f>
        <v>0</v>
      </c>
      <c r="S55" s="168">
        <f>'Data eurostat_2009'!S146</f>
        <v>0</v>
      </c>
      <c r="T55" s="46"/>
      <c r="U55" s="46"/>
      <c r="V55" s="46"/>
      <c r="W55" s="46"/>
      <c r="X55" s="46"/>
      <c r="Y55" s="46"/>
      <c r="Z55" s="46"/>
    </row>
    <row r="56" spans="1:26" s="39" customFormat="1" ht="12.75">
      <c r="A56" s="167" t="s">
        <v>66</v>
      </c>
      <c r="B56" s="168">
        <f>'Data eurostat_2009'!B147</f>
        <v>0</v>
      </c>
      <c r="C56" s="168">
        <f>'Data eurostat_2009'!C147</f>
        <v>0</v>
      </c>
      <c r="D56" s="168">
        <f>'Data eurostat_2009'!D147</f>
        <v>0</v>
      </c>
      <c r="E56" s="168">
        <f>'Data eurostat_2009'!E147</f>
        <v>0</v>
      </c>
      <c r="F56" s="168">
        <f>'Data eurostat_2009'!F147</f>
        <v>0</v>
      </c>
      <c r="G56" s="168">
        <f>'Data eurostat_2009'!G147</f>
        <v>0</v>
      </c>
      <c r="H56" s="168">
        <f>'Data eurostat_2009'!H147</f>
        <v>0</v>
      </c>
      <c r="I56" s="168">
        <f>'Data eurostat_2009'!I147</f>
        <v>0</v>
      </c>
      <c r="J56" s="168">
        <f>'Data eurostat_2009'!J147</f>
        <v>0</v>
      </c>
      <c r="K56" s="168">
        <f>'Data eurostat_2009'!K147</f>
        <v>0</v>
      </c>
      <c r="L56" s="168">
        <f>'Data eurostat_2009'!L147</f>
        <v>0</v>
      </c>
      <c r="M56" s="168">
        <f>'Data eurostat_2009'!M147</f>
        <v>0</v>
      </c>
      <c r="N56" s="168">
        <f>'Data eurostat_2009'!N147</f>
        <v>0</v>
      </c>
      <c r="O56" s="168">
        <f>'Data eurostat_2009'!O147</f>
        <v>0</v>
      </c>
      <c r="P56" s="168">
        <f>'Data eurostat_2009'!P147</f>
        <v>0</v>
      </c>
      <c r="Q56" s="168">
        <f>'Data eurostat_2009'!Q147</f>
        <v>0</v>
      </c>
      <c r="R56" s="168">
        <f>'Data eurostat_2009'!R147</f>
        <v>0</v>
      </c>
      <c r="S56" s="168">
        <f>'Data eurostat_2009'!S147</f>
        <v>0</v>
      </c>
      <c r="T56" s="46"/>
      <c r="U56" s="46"/>
      <c r="V56" s="46"/>
      <c r="W56" s="46"/>
      <c r="X56" s="46"/>
      <c r="Y56" s="46"/>
      <c r="Z56" s="46"/>
    </row>
    <row r="57" spans="1:26" s="39" customFormat="1" ht="12.75">
      <c r="A57" s="167" t="s">
        <v>67</v>
      </c>
      <c r="B57" s="168">
        <f>'Data eurostat_2009'!B148</f>
        <v>0</v>
      </c>
      <c r="C57" s="168">
        <f>'Data eurostat_2009'!C148</f>
        <v>0</v>
      </c>
      <c r="D57" s="168">
        <f>'Data eurostat_2009'!D148</f>
        <v>0</v>
      </c>
      <c r="E57" s="168">
        <f>'Data eurostat_2009'!E148</f>
        <v>0</v>
      </c>
      <c r="F57" s="168">
        <f>'Data eurostat_2009'!F148</f>
        <v>0</v>
      </c>
      <c r="G57" s="168">
        <f>'Data eurostat_2009'!G148</f>
        <v>0</v>
      </c>
      <c r="H57" s="168">
        <f>'Data eurostat_2009'!H148</f>
        <v>0</v>
      </c>
      <c r="I57" s="168">
        <f>'Data eurostat_2009'!I148</f>
        <v>0</v>
      </c>
      <c r="J57" s="168">
        <f>'Data eurostat_2009'!J148</f>
        <v>0</v>
      </c>
      <c r="K57" s="168">
        <f>'Data eurostat_2009'!K148</f>
        <v>0</v>
      </c>
      <c r="L57" s="168">
        <f>'Data eurostat_2009'!L148</f>
        <v>0</v>
      </c>
      <c r="M57" s="168">
        <f>'Data eurostat_2009'!M148</f>
        <v>0</v>
      </c>
      <c r="N57" s="168">
        <f>'Data eurostat_2009'!N148</f>
        <v>0</v>
      </c>
      <c r="O57" s="168">
        <f>'Data eurostat_2009'!O148</f>
        <v>0</v>
      </c>
      <c r="P57" s="168">
        <f>'Data eurostat_2009'!P148</f>
        <v>0</v>
      </c>
      <c r="Q57" s="168">
        <f>'Data eurostat_2009'!Q148</f>
        <v>0</v>
      </c>
      <c r="R57" s="168">
        <f>'Data eurostat_2009'!R148</f>
        <v>0</v>
      </c>
      <c r="S57" s="168">
        <f>'Data eurostat_2009'!S148</f>
        <v>0</v>
      </c>
      <c r="T57" s="46"/>
      <c r="U57" s="46"/>
      <c r="V57" s="46"/>
      <c r="W57" s="46"/>
      <c r="X57" s="46"/>
      <c r="Y57" s="46"/>
      <c r="Z57" s="46"/>
    </row>
    <row r="58" spans="1:26" s="39" customFormat="1" ht="12.75">
      <c r="A58" s="167" t="s">
        <v>68</v>
      </c>
      <c r="B58" s="168">
        <f>'Data eurostat_2009'!B149</f>
        <v>17033</v>
      </c>
      <c r="C58" s="168">
        <f>'Data eurostat_2009'!C149</f>
        <v>17000</v>
      </c>
      <c r="D58" s="168">
        <f>'Data eurostat_2009'!D149</f>
        <v>14638</v>
      </c>
      <c r="E58" s="168">
        <f>'Data eurostat_2009'!E149</f>
        <v>12260</v>
      </c>
      <c r="F58" s="168">
        <f>'Data eurostat_2009'!F149</f>
        <v>7706</v>
      </c>
      <c r="G58" s="168">
        <f>'Data eurostat_2009'!G149</f>
        <v>11822</v>
      </c>
      <c r="H58" s="168">
        <f>'Data eurostat_2009'!H149</f>
        <v>13942</v>
      </c>
      <c r="I58" s="168">
        <f>'Data eurostat_2009'!I149</f>
        <v>12024</v>
      </c>
      <c r="J58" s="168">
        <f>'Data eurostat_2009'!J149</f>
        <v>13554</v>
      </c>
      <c r="K58" s="168">
        <f>'Data eurostat_2009'!K149</f>
        <v>9862</v>
      </c>
      <c r="L58" s="168">
        <f>'Data eurostat_2009'!L149</f>
        <v>8419</v>
      </c>
      <c r="M58" s="168">
        <f>'Data eurostat_2009'!M149</f>
        <v>11362</v>
      </c>
      <c r="N58" s="168">
        <f>'Data eurostat_2009'!N149</f>
        <v>14142</v>
      </c>
      <c r="O58" s="168">
        <f>'Data eurostat_2009'!O149</f>
        <v>15484</v>
      </c>
      <c r="P58" s="168">
        <f>'Data eurostat_2009'!P149</f>
        <v>15102</v>
      </c>
      <c r="Q58" s="168">
        <f>'Data eurostat_2009'!Q149</f>
        <v>10337</v>
      </c>
      <c r="R58" s="168">
        <f>'Data eurostat_2009'!R149</f>
        <v>8651</v>
      </c>
      <c r="S58" s="168">
        <f>'Data eurostat_2009'!S149</f>
        <v>9833</v>
      </c>
      <c r="T58" s="46"/>
      <c r="U58" s="46"/>
      <c r="V58" s="46"/>
      <c r="W58" s="46"/>
      <c r="X58" s="46"/>
      <c r="Y58" s="46"/>
      <c r="Z58" s="46"/>
    </row>
    <row r="59" spans="1:26" s="39" customFormat="1" ht="12.75">
      <c r="A59" s="167" t="s">
        <v>88</v>
      </c>
      <c r="B59" s="168">
        <f>'Data eurostat_2009'!B150</f>
        <v>0</v>
      </c>
      <c r="C59" s="168">
        <f>'Data eurostat_2009'!C150</f>
        <v>0</v>
      </c>
      <c r="D59" s="168">
        <f>'Data eurostat_2009'!D150</f>
        <v>0</v>
      </c>
      <c r="E59" s="168">
        <f>'Data eurostat_2009'!E150</f>
        <v>0</v>
      </c>
      <c r="F59" s="168">
        <f>'Data eurostat_2009'!F150</f>
        <v>0</v>
      </c>
      <c r="G59" s="168">
        <f>'Data eurostat_2009'!G150</f>
        <v>0</v>
      </c>
      <c r="H59" s="168">
        <f>'Data eurostat_2009'!H150</f>
        <v>0</v>
      </c>
      <c r="I59" s="168">
        <f>'Data eurostat_2009'!I150</f>
        <v>0</v>
      </c>
      <c r="J59" s="168">
        <f>'Data eurostat_2009'!J150</f>
        <v>0</v>
      </c>
      <c r="K59" s="168">
        <f>'Data eurostat_2009'!K150</f>
        <v>0</v>
      </c>
      <c r="L59" s="168">
        <f>'Data eurostat_2009'!L150</f>
        <v>0</v>
      </c>
      <c r="M59" s="168">
        <f>'Data eurostat_2009'!M150</f>
        <v>0</v>
      </c>
      <c r="N59" s="168">
        <f>'Data eurostat_2009'!N150</f>
        <v>0</v>
      </c>
      <c r="O59" s="168">
        <f>'Data eurostat_2009'!O150</f>
        <v>0</v>
      </c>
      <c r="P59" s="168">
        <f>'Data eurostat_2009'!P150</f>
        <v>0</v>
      </c>
      <c r="Q59" s="168">
        <f>'Data eurostat_2009'!Q150</f>
        <v>0</v>
      </c>
      <c r="R59" s="168">
        <f>'Data eurostat_2009'!R150</f>
        <v>0</v>
      </c>
      <c r="S59" s="168">
        <f>'Data eurostat_2009'!S150</f>
        <v>0</v>
      </c>
      <c r="T59" s="46"/>
      <c r="U59" s="46"/>
      <c r="V59" s="46"/>
      <c r="W59" s="46"/>
      <c r="X59" s="46"/>
      <c r="Y59" s="46"/>
      <c r="Z59" s="46"/>
    </row>
    <row r="60" spans="1:26" s="39" customFormat="1" ht="12.75">
      <c r="A60" s="167" t="s">
        <v>70</v>
      </c>
      <c r="B60" s="168">
        <f>'Data eurostat_2009'!B151</f>
        <v>13731</v>
      </c>
      <c r="C60" s="168">
        <f>'Data eurostat_2009'!C151</f>
        <v>13726</v>
      </c>
      <c r="D60" s="168">
        <f>'Data eurostat_2009'!D151</f>
        <v>13964</v>
      </c>
      <c r="E60" s="168">
        <f>'Data eurostat_2009'!E151</f>
        <v>13796</v>
      </c>
      <c r="F60" s="168">
        <f>'Data eurostat_2009'!F151</f>
        <v>14049</v>
      </c>
      <c r="G60" s="168">
        <f>'Data eurostat_2009'!G151</f>
        <v>14026</v>
      </c>
      <c r="H60" s="168">
        <f>'Data eurostat_2009'!H151</f>
        <v>14180</v>
      </c>
      <c r="I60" s="168">
        <f>'Data eurostat_2009'!I151</f>
        <v>13968</v>
      </c>
      <c r="J60" s="168">
        <f>'Data eurostat_2009'!J151</f>
        <v>13949</v>
      </c>
      <c r="K60" s="168">
        <f>'Data eurostat_2009'!K151</f>
        <v>14661</v>
      </c>
      <c r="L60" s="168">
        <f>'Data eurostat_2009'!L151</f>
        <v>14180</v>
      </c>
      <c r="M60" s="168">
        <f>'Data eurostat_2009'!M151</f>
        <v>14126</v>
      </c>
      <c r="N60" s="168">
        <f>'Data eurostat_2009'!N151</f>
        <v>13953</v>
      </c>
      <c r="O60" s="168">
        <f>'Data eurostat_2009'!O151</f>
        <v>11013</v>
      </c>
      <c r="P60" s="168">
        <f>'Data eurostat_2009'!P151</f>
        <v>11915</v>
      </c>
      <c r="Q60" s="168">
        <f>'Data eurostat_2009'!Q151</f>
        <v>13834</v>
      </c>
      <c r="R60" s="168">
        <f>'Data eurostat_2009'!R151</f>
        <v>13461</v>
      </c>
      <c r="S60" s="168">
        <f>'Data eurostat_2009'!S151</f>
        <v>14677</v>
      </c>
      <c r="T60" s="46"/>
      <c r="U60" s="46"/>
      <c r="V60" s="46"/>
      <c r="W60" s="46"/>
      <c r="X60" s="46"/>
      <c r="Y60" s="46"/>
      <c r="Z60" s="46"/>
    </row>
    <row r="61" spans="1:26" s="39" customFormat="1" ht="12.75">
      <c r="A61" s="167" t="s">
        <v>71</v>
      </c>
      <c r="B61" s="168">
        <f>'Data eurostat_2009'!B152</f>
        <v>0</v>
      </c>
      <c r="C61" s="168">
        <f>'Data eurostat_2009'!C152</f>
        <v>0</v>
      </c>
      <c r="D61" s="168">
        <f>'Data eurostat_2009'!D152</f>
        <v>0</v>
      </c>
      <c r="E61" s="168">
        <f>'Data eurostat_2009'!E152</f>
        <v>0</v>
      </c>
      <c r="F61" s="168">
        <f>'Data eurostat_2009'!F152</f>
        <v>0</v>
      </c>
      <c r="G61" s="168">
        <f>'Data eurostat_2009'!G152</f>
        <v>0</v>
      </c>
      <c r="H61" s="168">
        <f>'Data eurostat_2009'!H152</f>
        <v>0</v>
      </c>
      <c r="I61" s="168">
        <f>'Data eurostat_2009'!I152</f>
        <v>0</v>
      </c>
      <c r="J61" s="168">
        <f>'Data eurostat_2009'!J152</f>
        <v>0</v>
      </c>
      <c r="K61" s="168">
        <f>'Data eurostat_2009'!K152</f>
        <v>0</v>
      </c>
      <c r="L61" s="168">
        <f>'Data eurostat_2009'!L152</f>
        <v>0</v>
      </c>
      <c r="M61" s="168">
        <f>'Data eurostat_2009'!M152</f>
        <v>0</v>
      </c>
      <c r="N61" s="168">
        <f>'Data eurostat_2009'!N152</f>
        <v>0</v>
      </c>
      <c r="O61" s="168">
        <f>'Data eurostat_2009'!O152</f>
        <v>0</v>
      </c>
      <c r="P61" s="168">
        <f>'Data eurostat_2009'!P152</f>
        <v>0</v>
      </c>
      <c r="Q61" s="168">
        <f>'Data eurostat_2009'!Q152</f>
        <v>0</v>
      </c>
      <c r="R61" s="168">
        <f>'Data eurostat_2009'!R152</f>
        <v>0</v>
      </c>
      <c r="S61" s="168">
        <f>'Data eurostat_2009'!S152</f>
        <v>0</v>
      </c>
      <c r="T61" s="46"/>
      <c r="U61" s="46"/>
      <c r="V61" s="46"/>
      <c r="W61" s="46"/>
      <c r="X61" s="46"/>
      <c r="Y61" s="46"/>
      <c r="Z61" s="46"/>
    </row>
    <row r="62" spans="1:26" s="39" customFormat="1" ht="12.75">
      <c r="A62" s="167" t="s">
        <v>72</v>
      </c>
      <c r="B62" s="168">
        <f>'Data eurostat_2009'!B153</f>
        <v>3500</v>
      </c>
      <c r="C62" s="168">
        <f>'Data eurostat_2009'!C153</f>
        <v>3329</v>
      </c>
      <c r="D62" s="168">
        <f>'Data eurostat_2009'!D153</f>
        <v>3800</v>
      </c>
      <c r="E62" s="168">
        <f>'Data eurostat_2009'!E153</f>
        <v>3948</v>
      </c>
      <c r="F62" s="168">
        <f>'Data eurostat_2009'!F153</f>
        <v>3967</v>
      </c>
      <c r="G62" s="168">
        <f>'Data eurostat_2009'!G153</f>
        <v>4018</v>
      </c>
      <c r="H62" s="168">
        <f>'Data eurostat_2009'!H153</f>
        <v>4160</v>
      </c>
      <c r="I62" s="168">
        <f>'Data eurostat_2009'!I153</f>
        <v>2408</v>
      </c>
      <c r="J62" s="168">
        <f>'Data eurostat_2009'!J153</f>
        <v>3814</v>
      </c>
      <c r="K62" s="168">
        <f>'Data eurostat_2009'!K153</f>
        <v>3832</v>
      </c>
      <c r="L62" s="168">
        <f>'Data eurostat_2009'!L153</f>
        <v>3926</v>
      </c>
      <c r="M62" s="168">
        <f>'Data eurostat_2009'!M153</f>
        <v>3976</v>
      </c>
      <c r="N62" s="168">
        <f>'Data eurostat_2009'!N153</f>
        <v>3915</v>
      </c>
      <c r="O62" s="168">
        <f>'Data eurostat_2009'!O153</f>
        <v>4018</v>
      </c>
      <c r="P62" s="168">
        <f>'Data eurostat_2009'!P153</f>
        <v>3822</v>
      </c>
      <c r="Q62" s="168">
        <f>'Data eurostat_2009'!Q153</f>
        <v>3997</v>
      </c>
      <c r="R62" s="168">
        <f>'Data eurostat_2009'!R153</f>
        <v>3469</v>
      </c>
      <c r="S62" s="168">
        <f>'Data eurostat_2009'!S153</f>
        <v>4200</v>
      </c>
      <c r="T62" s="46"/>
      <c r="U62" s="46"/>
      <c r="V62" s="46"/>
      <c r="W62" s="46"/>
      <c r="X62" s="46"/>
      <c r="Y62" s="46"/>
      <c r="Z62" s="46"/>
    </row>
    <row r="63" spans="1:26" s="39" customFormat="1" ht="12.75">
      <c r="A63" s="167" t="s">
        <v>73</v>
      </c>
      <c r="B63" s="168">
        <f>'Data eurostat_2009'!B154</f>
        <v>0</v>
      </c>
      <c r="C63" s="168">
        <f>'Data eurostat_2009'!C154</f>
        <v>0</v>
      </c>
      <c r="D63" s="168">
        <f>'Data eurostat_2009'!D154</f>
        <v>0</v>
      </c>
      <c r="E63" s="168">
        <f>'Data eurostat_2009'!E154</f>
        <v>0</v>
      </c>
      <c r="F63" s="168">
        <f>'Data eurostat_2009'!F154</f>
        <v>0</v>
      </c>
      <c r="G63" s="168">
        <f>'Data eurostat_2009'!G154</f>
        <v>0</v>
      </c>
      <c r="H63" s="168">
        <f>'Data eurostat_2009'!H154</f>
        <v>0</v>
      </c>
      <c r="I63" s="168">
        <f>'Data eurostat_2009'!I154</f>
        <v>0</v>
      </c>
      <c r="J63" s="168">
        <f>'Data eurostat_2009'!J154</f>
        <v>0</v>
      </c>
      <c r="K63" s="168">
        <f>'Data eurostat_2009'!K154</f>
        <v>0</v>
      </c>
      <c r="L63" s="168">
        <f>'Data eurostat_2009'!L154</f>
        <v>0</v>
      </c>
      <c r="M63" s="168">
        <f>'Data eurostat_2009'!M154</f>
        <v>0</v>
      </c>
      <c r="N63" s="168">
        <f>'Data eurostat_2009'!N154</f>
        <v>0</v>
      </c>
      <c r="O63" s="168">
        <f>'Data eurostat_2009'!O154</f>
        <v>0</v>
      </c>
      <c r="P63" s="168">
        <f>'Data eurostat_2009'!P154</f>
        <v>0</v>
      </c>
      <c r="Q63" s="168">
        <f>'Data eurostat_2009'!Q154</f>
        <v>0</v>
      </c>
      <c r="R63" s="168">
        <f>'Data eurostat_2009'!R154</f>
        <v>0</v>
      </c>
      <c r="S63" s="168">
        <f>'Data eurostat_2009'!S154</f>
        <v>0</v>
      </c>
      <c r="T63" s="46"/>
      <c r="U63" s="46"/>
      <c r="V63" s="46"/>
      <c r="W63" s="46"/>
      <c r="X63" s="46"/>
      <c r="Y63" s="46"/>
      <c r="Z63" s="46"/>
    </row>
    <row r="64" spans="1:26" s="39" customFormat="1" ht="12.75">
      <c r="A64" s="167" t="s">
        <v>74</v>
      </c>
      <c r="B64" s="168">
        <f>'Data eurostat_2009'!B155</f>
        <v>0</v>
      </c>
      <c r="C64" s="168">
        <f>'Data eurostat_2009'!C155</f>
        <v>0</v>
      </c>
      <c r="D64" s="168">
        <f>'Data eurostat_2009'!D155</f>
        <v>0</v>
      </c>
      <c r="E64" s="168">
        <f>'Data eurostat_2009'!E155</f>
        <v>0</v>
      </c>
      <c r="F64" s="168">
        <f>'Data eurostat_2009'!F155</f>
        <v>0</v>
      </c>
      <c r="G64" s="168">
        <f>'Data eurostat_2009'!G155</f>
        <v>0</v>
      </c>
      <c r="H64" s="168">
        <f>'Data eurostat_2009'!H155</f>
        <v>0</v>
      </c>
      <c r="I64" s="168">
        <f>'Data eurostat_2009'!I155</f>
        <v>0</v>
      </c>
      <c r="J64" s="168">
        <f>'Data eurostat_2009'!J155</f>
        <v>0</v>
      </c>
      <c r="K64" s="168">
        <f>'Data eurostat_2009'!K155</f>
        <v>0</v>
      </c>
      <c r="L64" s="168">
        <f>'Data eurostat_2009'!L155</f>
        <v>0</v>
      </c>
      <c r="M64" s="168">
        <f>'Data eurostat_2009'!M155</f>
        <v>0</v>
      </c>
      <c r="N64" s="168">
        <f>'Data eurostat_2009'!N155</f>
        <v>0</v>
      </c>
      <c r="O64" s="168">
        <f>'Data eurostat_2009'!O155</f>
        <v>0</v>
      </c>
      <c r="P64" s="168">
        <f>'Data eurostat_2009'!P155</f>
        <v>0</v>
      </c>
      <c r="Q64" s="168">
        <f>'Data eurostat_2009'!Q155</f>
        <v>0</v>
      </c>
      <c r="R64" s="168">
        <f>'Data eurostat_2009'!R155</f>
        <v>0</v>
      </c>
      <c r="S64" s="168">
        <f>'Data eurostat_2009'!S155</f>
        <v>0</v>
      </c>
      <c r="T64" s="46"/>
      <c r="U64" s="46"/>
      <c r="V64" s="46"/>
      <c r="W64" s="46"/>
      <c r="X64" s="46"/>
      <c r="Y64" s="46"/>
      <c r="Z64" s="46"/>
    </row>
    <row r="65" spans="1:26" s="39" customFormat="1" ht="12.75">
      <c r="A65" s="167" t="s">
        <v>75</v>
      </c>
      <c r="B65" s="168">
        <f>'Data eurostat_2009'!B156</f>
        <v>0</v>
      </c>
      <c r="C65" s="168">
        <f>'Data eurostat_2009'!C156</f>
        <v>0</v>
      </c>
      <c r="D65" s="168">
        <f>'Data eurostat_2009'!D156</f>
        <v>0</v>
      </c>
      <c r="E65" s="168">
        <f>'Data eurostat_2009'!E156</f>
        <v>0</v>
      </c>
      <c r="F65" s="168">
        <f>'Data eurostat_2009'!F156</f>
        <v>0</v>
      </c>
      <c r="G65" s="168">
        <f>'Data eurostat_2009'!G156</f>
        <v>0</v>
      </c>
      <c r="H65" s="168">
        <f>'Data eurostat_2009'!H156</f>
        <v>0</v>
      </c>
      <c r="I65" s="168">
        <f>'Data eurostat_2009'!I156</f>
        <v>0</v>
      </c>
      <c r="J65" s="168">
        <f>'Data eurostat_2009'!J156</f>
        <v>0</v>
      </c>
      <c r="K65" s="168">
        <f>'Data eurostat_2009'!K156</f>
        <v>0</v>
      </c>
      <c r="L65" s="168">
        <f>'Data eurostat_2009'!L156</f>
        <v>0</v>
      </c>
      <c r="M65" s="168">
        <f>'Data eurostat_2009'!M156</f>
        <v>0</v>
      </c>
      <c r="N65" s="168">
        <f>'Data eurostat_2009'!N156</f>
        <v>0</v>
      </c>
      <c r="O65" s="168">
        <f>'Data eurostat_2009'!O156</f>
        <v>0</v>
      </c>
      <c r="P65" s="168">
        <f>'Data eurostat_2009'!P156</f>
        <v>0</v>
      </c>
      <c r="Q65" s="168">
        <f>'Data eurostat_2009'!Q156</f>
        <v>0</v>
      </c>
      <c r="R65" s="168">
        <f>'Data eurostat_2009'!R156</f>
        <v>0</v>
      </c>
      <c r="S65" s="168">
        <f>'Data eurostat_2009'!S156</f>
        <v>0</v>
      </c>
      <c r="T65" s="46"/>
      <c r="U65" s="46"/>
      <c r="V65" s="46"/>
      <c r="W65" s="46"/>
      <c r="X65" s="46"/>
      <c r="Y65" s="46"/>
      <c r="Z65" s="46"/>
    </row>
    <row r="66" spans="1:26" s="39" customFormat="1" ht="12.75">
      <c r="A66" s="167" t="s">
        <v>76</v>
      </c>
      <c r="B66" s="168">
        <f>'Data eurostat_2009'!B157</f>
        <v>0</v>
      </c>
      <c r="C66" s="168">
        <f>'Data eurostat_2009'!C157</f>
        <v>0</v>
      </c>
      <c r="D66" s="168">
        <f>'Data eurostat_2009'!D157</f>
        <v>0</v>
      </c>
      <c r="E66" s="168">
        <f>'Data eurostat_2009'!E157</f>
        <v>0</v>
      </c>
      <c r="F66" s="168">
        <f>'Data eurostat_2009'!F157</f>
        <v>0</v>
      </c>
      <c r="G66" s="168">
        <f>'Data eurostat_2009'!G157</f>
        <v>0</v>
      </c>
      <c r="H66" s="168">
        <f>'Data eurostat_2009'!H157</f>
        <v>1386</v>
      </c>
      <c r="I66" s="168">
        <f>'Data eurostat_2009'!I157</f>
        <v>5400</v>
      </c>
      <c r="J66" s="168">
        <f>'Data eurostat_2009'!J157</f>
        <v>5307</v>
      </c>
      <c r="K66" s="168">
        <f>'Data eurostat_2009'!K157</f>
        <v>5198</v>
      </c>
      <c r="L66" s="168">
        <f>'Data eurostat_2009'!L157</f>
        <v>5456</v>
      </c>
      <c r="M66" s="168">
        <f>'Data eurostat_2009'!M157</f>
        <v>5446</v>
      </c>
      <c r="N66" s="168">
        <f>'Data eurostat_2009'!N157</f>
        <v>5513</v>
      </c>
      <c r="O66" s="168">
        <f>'Data eurostat_2009'!O157</f>
        <v>4906</v>
      </c>
      <c r="P66" s="168">
        <f>'Data eurostat_2009'!P157</f>
        <v>5548</v>
      </c>
      <c r="Q66" s="168">
        <f>'Data eurostat_2009'!Q157</f>
        <v>5555</v>
      </c>
      <c r="R66" s="168">
        <f>'Data eurostat_2009'!R157</f>
        <v>5632</v>
      </c>
      <c r="S66" s="168">
        <f>'Data eurostat_2009'!S157</f>
        <v>7709</v>
      </c>
      <c r="T66" s="46"/>
      <c r="U66" s="46"/>
      <c r="V66" s="46"/>
      <c r="W66" s="46"/>
      <c r="X66" s="46"/>
      <c r="Y66" s="46"/>
      <c r="Z66" s="46"/>
    </row>
    <row r="67" spans="1:26" s="39" customFormat="1" ht="12.75">
      <c r="A67" s="167" t="s">
        <v>77</v>
      </c>
      <c r="B67" s="168">
        <f>'Data eurostat_2009'!B158</f>
        <v>4622</v>
      </c>
      <c r="C67" s="168">
        <f>'Data eurostat_2009'!C158</f>
        <v>4952</v>
      </c>
      <c r="D67" s="168">
        <f>'Data eurostat_2009'!D158</f>
        <v>3971</v>
      </c>
      <c r="E67" s="168">
        <f>'Data eurostat_2009'!E158</f>
        <v>3956</v>
      </c>
      <c r="F67" s="168">
        <f>'Data eurostat_2009'!F158</f>
        <v>4609</v>
      </c>
      <c r="G67" s="168">
        <f>'Data eurostat_2009'!G158</f>
        <v>4779</v>
      </c>
      <c r="H67" s="168">
        <f>'Data eurostat_2009'!H158</f>
        <v>4647</v>
      </c>
      <c r="I67" s="168">
        <f>'Data eurostat_2009'!I158</f>
        <v>5019</v>
      </c>
      <c r="J67" s="168">
        <f>'Data eurostat_2009'!J158</f>
        <v>5042</v>
      </c>
      <c r="K67" s="168">
        <f>'Data eurostat_2009'!K158</f>
        <v>4696</v>
      </c>
      <c r="L67" s="168">
        <f>'Data eurostat_2009'!L158</f>
        <v>4761</v>
      </c>
      <c r="M67" s="168">
        <f>'Data eurostat_2009'!M158</f>
        <v>5257</v>
      </c>
      <c r="N67" s="168">
        <f>'Data eurostat_2009'!N158</f>
        <v>5528</v>
      </c>
      <c r="O67" s="168">
        <f>'Data eurostat_2009'!O158</f>
        <v>5207</v>
      </c>
      <c r="P67" s="168">
        <f>'Data eurostat_2009'!P158</f>
        <v>5459</v>
      </c>
      <c r="Q67" s="168">
        <f>'Data eurostat_2009'!Q158</f>
        <v>5884</v>
      </c>
      <c r="R67" s="168">
        <f>'Data eurostat_2009'!R158</f>
        <v>5548</v>
      </c>
      <c r="S67" s="168">
        <f>'Data eurostat_2009'!S158</f>
        <v>5695</v>
      </c>
      <c r="T67" s="46"/>
      <c r="U67" s="46"/>
      <c r="V67" s="46"/>
      <c r="W67" s="46"/>
      <c r="X67" s="46"/>
      <c r="Y67" s="46"/>
      <c r="Z67" s="46"/>
    </row>
    <row r="68" spans="1:26" s="39" customFormat="1" ht="12.75">
      <c r="A68" s="167" t="s">
        <v>78</v>
      </c>
      <c r="B68" s="168">
        <f>'Data eurostat_2009'!B159</f>
        <v>12036</v>
      </c>
      <c r="C68" s="168">
        <f>'Data eurostat_2009'!C159</f>
        <v>11689</v>
      </c>
      <c r="D68" s="168">
        <f>'Data eurostat_2009'!D159</f>
        <v>11050</v>
      </c>
      <c r="E68" s="168">
        <f>'Data eurostat_2009'!E159</f>
        <v>11022</v>
      </c>
      <c r="F68" s="168">
        <f>'Data eurostat_2009'!F159</f>
        <v>12135</v>
      </c>
      <c r="G68" s="168">
        <f>'Data eurostat_2009'!G159</f>
        <v>11437</v>
      </c>
      <c r="H68" s="168">
        <f>'Data eurostat_2009'!H159</f>
        <v>11261</v>
      </c>
      <c r="I68" s="168">
        <f>'Data eurostat_2009'!I159</f>
        <v>10797</v>
      </c>
      <c r="J68" s="168">
        <f>'Data eurostat_2009'!J159</f>
        <v>11394</v>
      </c>
      <c r="K68" s="168">
        <f>'Data eurostat_2009'!K159</f>
        <v>13117</v>
      </c>
      <c r="L68" s="168">
        <f>'Data eurostat_2009'!L159</f>
        <v>16494</v>
      </c>
      <c r="M68" s="168">
        <f>'Data eurostat_2009'!M159</f>
        <v>17103</v>
      </c>
      <c r="N68" s="168">
        <f>'Data eurostat_2009'!N159</f>
        <v>17953</v>
      </c>
      <c r="O68" s="168">
        <f>'Data eurostat_2009'!O159</f>
        <v>17864</v>
      </c>
      <c r="P68" s="168">
        <f>'Data eurostat_2009'!P159</f>
        <v>17026</v>
      </c>
      <c r="Q68" s="168">
        <f>'Data eurostat_2009'!Q159</f>
        <v>17727</v>
      </c>
      <c r="R68" s="168">
        <f>'Data eurostat_2009'!R159</f>
        <v>18012</v>
      </c>
      <c r="S68" s="168">
        <f>'Data eurostat_2009'!S159</f>
        <v>15334</v>
      </c>
      <c r="T68" s="46"/>
      <c r="U68" s="46"/>
      <c r="V68" s="46"/>
      <c r="W68" s="46"/>
      <c r="X68" s="46"/>
      <c r="Y68" s="46"/>
      <c r="Z68" s="46"/>
    </row>
    <row r="69" spans="1:26" s="39" customFormat="1" ht="12.75">
      <c r="A69" s="167" t="s">
        <v>79</v>
      </c>
      <c r="B69" s="168">
        <f>'Data eurostat_2009'!B160</f>
        <v>19220</v>
      </c>
      <c r="C69" s="168">
        <f>'Data eurostat_2009'!C160</f>
        <v>19511</v>
      </c>
      <c r="D69" s="168">
        <f>'Data eurostat_2009'!D160</f>
        <v>19260</v>
      </c>
      <c r="E69" s="168">
        <f>'Data eurostat_2009'!E160</f>
        <v>19928</v>
      </c>
      <c r="F69" s="168">
        <f>'Data eurostat_2009'!F160</f>
        <v>19427</v>
      </c>
      <c r="G69" s="168">
        <f>'Data eurostat_2009'!G160</f>
        <v>19216</v>
      </c>
      <c r="H69" s="168">
        <f>'Data eurostat_2009'!H160</f>
        <v>19476</v>
      </c>
      <c r="I69" s="168">
        <f>'Data eurostat_2009'!I160</f>
        <v>20894</v>
      </c>
      <c r="J69" s="168">
        <f>'Data eurostat_2009'!J160</f>
        <v>21853</v>
      </c>
      <c r="K69" s="168">
        <f>'Data eurostat_2009'!K160</f>
        <v>22974</v>
      </c>
      <c r="L69" s="168">
        <f>'Data eurostat_2009'!L160</f>
        <v>22479</v>
      </c>
      <c r="M69" s="168">
        <f>'Data eurostat_2009'!M160</f>
        <v>22773</v>
      </c>
      <c r="N69" s="168">
        <f>'Data eurostat_2009'!N160</f>
        <v>22295</v>
      </c>
      <c r="O69" s="168">
        <f>'Data eurostat_2009'!O160</f>
        <v>22731</v>
      </c>
      <c r="P69" s="168">
        <f>'Data eurostat_2009'!P160</f>
        <v>22716</v>
      </c>
      <c r="Q69" s="168">
        <f>'Data eurostat_2009'!Q160</f>
        <v>23271</v>
      </c>
      <c r="R69" s="168">
        <f>'Data eurostat_2009'!R160</f>
        <v>22906</v>
      </c>
      <c r="S69" s="168">
        <f>'Data eurostat_2009'!S160</f>
        <v>23423</v>
      </c>
      <c r="T69" s="46"/>
      <c r="U69" s="46"/>
      <c r="V69" s="46"/>
      <c r="W69" s="46"/>
      <c r="X69" s="46"/>
      <c r="Y69" s="46"/>
      <c r="Z69" s="46"/>
    </row>
    <row r="70" spans="1:26" s="39" customFormat="1" ht="12.75">
      <c r="A70" s="167" t="s">
        <v>80</v>
      </c>
      <c r="B70" s="168">
        <f>'Data eurostat_2009'!B161</f>
        <v>68190</v>
      </c>
      <c r="C70" s="168">
        <f>'Data eurostat_2009'!C161</f>
        <v>76760</v>
      </c>
      <c r="D70" s="168">
        <f>'Data eurostat_2009'!D161</f>
        <v>63540</v>
      </c>
      <c r="E70" s="168">
        <f>'Data eurostat_2009'!E161</f>
        <v>61395</v>
      </c>
      <c r="F70" s="168">
        <f>'Data eurostat_2009'!F161</f>
        <v>73156</v>
      </c>
      <c r="G70" s="168">
        <f>'Data eurostat_2009'!G161</f>
        <v>69935</v>
      </c>
      <c r="H70" s="168">
        <f>'Data eurostat_2009'!H161</f>
        <v>74274</v>
      </c>
      <c r="I70" s="168">
        <f>'Data eurostat_2009'!I161</f>
        <v>69928</v>
      </c>
      <c r="J70" s="168">
        <f>'Data eurostat_2009'!J161</f>
        <v>73583</v>
      </c>
      <c r="K70" s="168">
        <f>'Data eurostat_2009'!K161</f>
        <v>73188</v>
      </c>
      <c r="L70" s="168">
        <f>'Data eurostat_2009'!L161</f>
        <v>57316</v>
      </c>
      <c r="M70" s="168">
        <f>'Data eurostat_2009'!M161</f>
        <v>72109</v>
      </c>
      <c r="N70" s="168">
        <f>'Data eurostat_2009'!N161</f>
        <v>68111</v>
      </c>
      <c r="O70" s="168">
        <f>'Data eurostat_2009'!O161</f>
        <v>67415</v>
      </c>
      <c r="P70" s="168">
        <f>'Data eurostat_2009'!P161</f>
        <v>77486</v>
      </c>
      <c r="Q70" s="168">
        <f>'Data eurostat_2009'!Q161</f>
        <v>72377</v>
      </c>
      <c r="R70" s="168">
        <f>'Data eurostat_2009'!R161</f>
        <v>66977</v>
      </c>
      <c r="S70" s="168">
        <f>'Data eurostat_2009'!S161</f>
        <v>66969</v>
      </c>
      <c r="T70" s="46"/>
      <c r="U70" s="46"/>
      <c r="V70" s="46"/>
      <c r="W70" s="46"/>
      <c r="X70" s="46"/>
      <c r="Y70" s="46"/>
      <c r="Z70" s="46"/>
    </row>
    <row r="71" spans="1:26" s="39" customFormat="1" ht="12.75">
      <c r="A71" s="167" t="s">
        <v>81</v>
      </c>
      <c r="B71" s="168">
        <f>'Data eurostat_2009'!B162</f>
        <v>65750</v>
      </c>
      <c r="C71" s="168">
        <f>'Data eurostat_2009'!C162</f>
        <v>70543</v>
      </c>
      <c r="D71" s="168">
        <f>'Data eurostat_2009'!D162</f>
        <v>78468</v>
      </c>
      <c r="E71" s="168">
        <f>'Data eurostat_2009'!E162</f>
        <v>89353</v>
      </c>
      <c r="F71" s="168">
        <f>'Data eurostat_2009'!F162</f>
        <v>88282</v>
      </c>
      <c r="G71" s="168">
        <f>'Data eurostat_2009'!G162</f>
        <v>88964</v>
      </c>
      <c r="H71" s="168">
        <f>'Data eurostat_2009'!H162</f>
        <v>94671</v>
      </c>
      <c r="I71" s="168">
        <f>'Data eurostat_2009'!I162</f>
        <v>98146</v>
      </c>
      <c r="J71" s="168">
        <f>'Data eurostat_2009'!J162</f>
        <v>100140</v>
      </c>
      <c r="K71" s="168">
        <f>'Data eurostat_2009'!K162</f>
        <v>95133</v>
      </c>
      <c r="L71" s="168">
        <f>'Data eurostat_2009'!L162</f>
        <v>85063</v>
      </c>
      <c r="M71" s="168">
        <f>'Data eurostat_2009'!M162</f>
        <v>90093</v>
      </c>
      <c r="N71" s="168">
        <f>'Data eurostat_2009'!N162</f>
        <v>87848</v>
      </c>
      <c r="O71" s="168">
        <f>'Data eurostat_2009'!O162</f>
        <v>88686</v>
      </c>
      <c r="P71" s="168">
        <f>'Data eurostat_2009'!P162</f>
        <v>79999</v>
      </c>
      <c r="Q71" s="168">
        <f>'Data eurostat_2009'!Q162</f>
        <v>81618</v>
      </c>
      <c r="R71" s="168">
        <f>'Data eurostat_2009'!R162</f>
        <v>75451</v>
      </c>
      <c r="S71" s="168">
        <f>'Data eurostat_2009'!S162</f>
        <v>63028</v>
      </c>
      <c r="T71" s="46"/>
      <c r="U71" s="46"/>
      <c r="V71" s="46"/>
      <c r="W71" s="46"/>
      <c r="X71" s="46"/>
      <c r="Y71" s="46"/>
      <c r="Z71" s="46"/>
    </row>
    <row r="72" spans="1:26" s="39" customFormat="1" ht="12.75">
      <c r="A72" s="167" t="s">
        <v>82</v>
      </c>
      <c r="B72" s="168">
        <f>'Data eurostat_2009'!B163</f>
        <v>0</v>
      </c>
      <c r="C72" s="168">
        <f>'Data eurostat_2009'!C163</f>
        <v>0</v>
      </c>
      <c r="D72" s="168">
        <f>'Data eurostat_2009'!D163</f>
        <v>0</v>
      </c>
      <c r="E72" s="168">
        <f>'Data eurostat_2009'!E163</f>
        <v>0</v>
      </c>
      <c r="F72" s="168">
        <f>'Data eurostat_2009'!F163</f>
        <v>0</v>
      </c>
      <c r="G72" s="168">
        <f>'Data eurostat_2009'!G163</f>
        <v>0</v>
      </c>
      <c r="H72" s="168">
        <f>'Data eurostat_2009'!H163</f>
        <v>0</v>
      </c>
      <c r="I72" s="168">
        <f>'Data eurostat_2009'!I163</f>
        <v>0</v>
      </c>
      <c r="J72" s="168">
        <f>'Data eurostat_2009'!J163</f>
        <v>0</v>
      </c>
      <c r="K72" s="168">
        <f>'Data eurostat_2009'!K163</f>
        <v>0</v>
      </c>
      <c r="L72" s="168">
        <f>'Data eurostat_2009'!L163</f>
        <v>0</v>
      </c>
      <c r="M72" s="168">
        <f>'Data eurostat_2009'!M163</f>
        <v>0</v>
      </c>
      <c r="N72" s="168">
        <f>'Data eurostat_2009'!N163</f>
        <v>0</v>
      </c>
      <c r="O72" s="168">
        <f>'Data eurostat_2009'!O163</f>
        <v>0</v>
      </c>
      <c r="P72" s="168">
        <f>'Data eurostat_2009'!P163</f>
        <v>0</v>
      </c>
      <c r="Q72" s="168">
        <f>'Data eurostat_2009'!Q163</f>
        <v>0</v>
      </c>
      <c r="R72" s="168">
        <f>'Data eurostat_2009'!R163</f>
        <v>0</v>
      </c>
      <c r="S72" s="168">
        <f>'Data eurostat_2009'!S163</f>
        <v>0</v>
      </c>
      <c r="T72" s="46"/>
      <c r="U72" s="46"/>
      <c r="V72" s="46"/>
      <c r="W72" s="46"/>
      <c r="X72" s="46"/>
      <c r="Y72" s="46"/>
      <c r="Z72" s="46"/>
    </row>
    <row r="73" spans="1:26" s="39" customFormat="1" ht="12.75">
      <c r="A73" s="167" t="s">
        <v>83</v>
      </c>
      <c r="B73" s="168">
        <f>'Data eurostat_2009'!B164</f>
        <v>0</v>
      </c>
      <c r="C73" s="168">
        <f>'Data eurostat_2009'!C164</f>
        <v>0</v>
      </c>
      <c r="D73" s="168">
        <f>'Data eurostat_2009'!D164</f>
        <v>0</v>
      </c>
      <c r="E73" s="168">
        <f>'Data eurostat_2009'!E164</f>
        <v>0</v>
      </c>
      <c r="F73" s="168">
        <f>'Data eurostat_2009'!F164</f>
        <v>0</v>
      </c>
      <c r="G73" s="168">
        <f>'Data eurostat_2009'!G164</f>
        <v>0</v>
      </c>
      <c r="H73" s="168">
        <f>'Data eurostat_2009'!H164</f>
        <v>0</v>
      </c>
      <c r="I73" s="168">
        <f>'Data eurostat_2009'!I164</f>
        <v>0</v>
      </c>
      <c r="J73" s="168">
        <f>'Data eurostat_2009'!J164</f>
        <v>0</v>
      </c>
      <c r="K73" s="168">
        <f>'Data eurostat_2009'!K164</f>
        <v>0</v>
      </c>
      <c r="L73" s="168">
        <f>'Data eurostat_2009'!L164</f>
        <v>0</v>
      </c>
      <c r="M73" s="168">
        <f>'Data eurostat_2009'!M164</f>
        <v>0</v>
      </c>
      <c r="N73" s="168">
        <f>'Data eurostat_2009'!N164</f>
        <v>0</v>
      </c>
      <c r="O73" s="168">
        <f>'Data eurostat_2009'!O164</f>
        <v>0</v>
      </c>
      <c r="P73" s="168">
        <f>'Data eurostat_2009'!P164</f>
        <v>0</v>
      </c>
      <c r="Q73" s="168">
        <f>'Data eurostat_2009'!Q164</f>
        <v>0</v>
      </c>
      <c r="R73" s="168">
        <f>'Data eurostat_2009'!R164</f>
        <v>0</v>
      </c>
      <c r="S73" s="168">
        <f>'Data eurostat_2009'!S164</f>
        <v>0</v>
      </c>
      <c r="T73" s="46"/>
      <c r="U73" s="46"/>
      <c r="V73" s="46"/>
      <c r="W73" s="46"/>
      <c r="X73" s="46"/>
      <c r="Y73" s="46"/>
      <c r="Z73" s="46"/>
    </row>
    <row r="74" spans="1:26" s="39" customFormat="1" ht="12.75">
      <c r="A74" s="167" t="s">
        <v>84</v>
      </c>
      <c r="B74" s="168">
        <f>'Data eurostat_2009'!B165</f>
        <v>0</v>
      </c>
      <c r="C74" s="168">
        <f>'Data eurostat_2009'!C165</f>
        <v>0</v>
      </c>
      <c r="D74" s="168">
        <f>'Data eurostat_2009'!D165</f>
        <v>0</v>
      </c>
      <c r="E74" s="168">
        <f>'Data eurostat_2009'!E165</f>
        <v>0</v>
      </c>
      <c r="F74" s="168">
        <f>'Data eurostat_2009'!F165</f>
        <v>0</v>
      </c>
      <c r="G74" s="168">
        <f>'Data eurostat_2009'!G165</f>
        <v>0</v>
      </c>
      <c r="H74" s="168">
        <f>'Data eurostat_2009'!H165</f>
        <v>0</v>
      </c>
      <c r="I74" s="168">
        <f>'Data eurostat_2009'!I165</f>
        <v>0</v>
      </c>
      <c r="J74" s="168">
        <f>'Data eurostat_2009'!J165</f>
        <v>0</v>
      </c>
      <c r="K74" s="168">
        <f>'Data eurostat_2009'!K165</f>
        <v>0</v>
      </c>
      <c r="L74" s="168">
        <f>'Data eurostat_2009'!L165</f>
        <v>0</v>
      </c>
      <c r="M74" s="168">
        <f>'Data eurostat_2009'!M165</f>
        <v>0</v>
      </c>
      <c r="N74" s="168">
        <f>'Data eurostat_2009'!N165</f>
        <v>0</v>
      </c>
      <c r="O74" s="168">
        <f>'Data eurostat_2009'!O165</f>
        <v>0</v>
      </c>
      <c r="P74" s="168">
        <f>'Data eurostat_2009'!P165</f>
        <v>0</v>
      </c>
      <c r="Q74" s="168">
        <f>'Data eurostat_2009'!Q165</f>
        <v>0</v>
      </c>
      <c r="R74" s="168">
        <f>'Data eurostat_2009'!R165</f>
        <v>0</v>
      </c>
      <c r="S74" s="168">
        <f>'Data eurostat_2009'!S165</f>
        <v>0</v>
      </c>
      <c r="T74" s="46"/>
      <c r="U74" s="46"/>
      <c r="V74" s="46"/>
      <c r="W74" s="46"/>
      <c r="X74" s="46"/>
      <c r="Y74" s="46"/>
      <c r="Z74" s="46"/>
    </row>
    <row r="75" spans="1:26" s="39" customFormat="1" ht="12.75">
      <c r="A75" s="167" t="s">
        <v>85</v>
      </c>
      <c r="B75" s="168">
        <f>'Data eurostat_2009'!B166</f>
        <v>23636</v>
      </c>
      <c r="C75" s="168">
        <f>'Data eurostat_2009'!C166</f>
        <v>22953</v>
      </c>
      <c r="D75" s="168">
        <f>'Data eurostat_2009'!D166</f>
        <v>23448</v>
      </c>
      <c r="E75" s="168">
        <f>'Data eurostat_2009'!E166</f>
        <v>23351</v>
      </c>
      <c r="F75" s="168">
        <f>'Data eurostat_2009'!F166</f>
        <v>24363</v>
      </c>
      <c r="G75" s="168">
        <f>'Data eurostat_2009'!G166</f>
        <v>24895</v>
      </c>
      <c r="H75" s="168">
        <f>'Data eurostat_2009'!H166</f>
        <v>25142</v>
      </c>
      <c r="I75" s="168">
        <f>'Data eurostat_2009'!I166</f>
        <v>25409</v>
      </c>
      <c r="J75" s="168">
        <f>'Data eurostat_2009'!J166</f>
        <v>25830</v>
      </c>
      <c r="K75" s="168">
        <f>'Data eurostat_2009'!K166</f>
        <v>25830</v>
      </c>
      <c r="L75" s="168">
        <f>'Data eurostat_2009'!L166</f>
        <v>26446</v>
      </c>
      <c r="M75" s="168">
        <f>'Data eurostat_2009'!M166</f>
        <v>26811</v>
      </c>
      <c r="N75" s="168">
        <f>'Data eurostat_2009'!N166</f>
        <v>27234</v>
      </c>
      <c r="O75" s="168">
        <f>'Data eurostat_2009'!O166</f>
        <v>27487</v>
      </c>
      <c r="P75" s="168">
        <f>'Data eurostat_2009'!P166</f>
        <v>26958</v>
      </c>
      <c r="Q75" s="168">
        <f>'Data eurostat_2009'!Q166</f>
        <v>23341</v>
      </c>
      <c r="R75" s="168">
        <f>'Data eurostat_2009'!R166</f>
        <v>27819</v>
      </c>
      <c r="S75" s="168">
        <f>'Data eurostat_2009'!S166</f>
        <v>27925</v>
      </c>
      <c r="T75" s="46"/>
      <c r="U75" s="46"/>
      <c r="V75" s="46"/>
      <c r="W75" s="46"/>
      <c r="X75" s="46"/>
      <c r="Y75" s="46"/>
      <c r="Z75" s="4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241"/>
  <sheetViews>
    <sheetView workbookViewId="0" topLeftCell="D1">
      <selection activeCell="U35" sqref="T3:U35"/>
    </sheetView>
  </sheetViews>
  <sheetFormatPr defaultColWidth="9.140625" defaultRowHeight="12.75"/>
  <cols>
    <col min="1" max="1" width="34.7109375" style="34" bestFit="1" customWidth="1"/>
    <col min="2" max="16384" width="9.140625" style="34" customWidth="1"/>
  </cols>
  <sheetData>
    <row r="1" ht="11.25">
      <c r="A1" s="14" t="s">
        <v>93</v>
      </c>
    </row>
    <row r="3" spans="2:21" ht="11.25">
      <c r="B3" s="42">
        <v>1990</v>
      </c>
      <c r="C3" s="42">
        <v>1991</v>
      </c>
      <c r="D3" s="42">
        <v>1992</v>
      </c>
      <c r="E3" s="42">
        <v>1993</v>
      </c>
      <c r="F3" s="42">
        <v>1994</v>
      </c>
      <c r="G3" s="42">
        <v>1995</v>
      </c>
      <c r="H3" s="42">
        <v>1996</v>
      </c>
      <c r="I3" s="42">
        <v>1997</v>
      </c>
      <c r="J3" s="42">
        <v>1998</v>
      </c>
      <c r="K3" s="42">
        <v>1999</v>
      </c>
      <c r="L3" s="42">
        <v>2000</v>
      </c>
      <c r="M3" s="42">
        <v>2001</v>
      </c>
      <c r="N3" s="42">
        <v>2002</v>
      </c>
      <c r="O3" s="42">
        <v>2003</v>
      </c>
      <c r="P3" s="42">
        <v>2004</v>
      </c>
      <c r="Q3" s="42">
        <v>2005</v>
      </c>
      <c r="R3" s="42">
        <v>2006</v>
      </c>
      <c r="S3" s="24">
        <v>2007</v>
      </c>
      <c r="T3" s="34" t="s">
        <v>326</v>
      </c>
      <c r="U3" s="34" t="s">
        <v>333</v>
      </c>
    </row>
    <row r="4" spans="1:22" ht="11.25">
      <c r="A4" s="7" t="s">
        <v>48</v>
      </c>
      <c r="B4" s="34">
        <f aca="true" t="shared" si="0" ref="B4:S4">B44+B84+B124+B164+B205</f>
        <v>313239</v>
      </c>
      <c r="C4" s="34">
        <f t="shared" si="0"/>
        <v>318185</v>
      </c>
      <c r="D4" s="34">
        <f t="shared" si="0"/>
        <v>334528</v>
      </c>
      <c r="E4" s="34">
        <f t="shared" si="0"/>
        <v>342969</v>
      </c>
      <c r="F4" s="34">
        <f t="shared" si="0"/>
        <v>356176</v>
      </c>
      <c r="G4" s="34">
        <f t="shared" si="0"/>
        <v>358192</v>
      </c>
      <c r="H4" s="34">
        <f t="shared" si="0"/>
        <v>358043</v>
      </c>
      <c r="I4" s="34">
        <f t="shared" si="0"/>
        <v>372893</v>
      </c>
      <c r="J4" s="34">
        <f t="shared" si="0"/>
        <v>390863</v>
      </c>
      <c r="K4" s="34">
        <f t="shared" si="0"/>
        <v>396284</v>
      </c>
      <c r="L4" s="34">
        <f t="shared" si="0"/>
        <v>420944</v>
      </c>
      <c r="M4" s="34">
        <f t="shared" si="0"/>
        <v>446822</v>
      </c>
      <c r="N4" s="34">
        <f t="shared" si="0"/>
        <v>404658</v>
      </c>
      <c r="O4" s="34">
        <f t="shared" si="0"/>
        <v>414150</v>
      </c>
      <c r="P4" s="34">
        <f t="shared" si="0"/>
        <v>457536</v>
      </c>
      <c r="Q4" s="34">
        <f t="shared" si="0"/>
        <v>464200</v>
      </c>
      <c r="R4" s="34">
        <f t="shared" si="0"/>
        <v>489247</v>
      </c>
      <c r="S4" s="34">
        <f t="shared" si="0"/>
        <v>525570</v>
      </c>
      <c r="T4" s="183">
        <f aca="true" t="shared" si="1" ref="T4:T35">S4/R4-1</f>
        <v>0.07424266270411461</v>
      </c>
      <c r="U4" s="34">
        <f>S4-R4</f>
        <v>36323</v>
      </c>
      <c r="V4" s="186">
        <f>(T4/'Main table'!T103)</f>
        <v>0.10952568123719167</v>
      </c>
    </row>
    <row r="5" spans="1:21" ht="11.25">
      <c r="A5" s="7" t="s">
        <v>9</v>
      </c>
      <c r="B5" s="34">
        <f aca="true" t="shared" si="2" ref="B5:S5">B45+B85+B125+B165+B206</f>
        <v>766</v>
      </c>
      <c r="C5" s="34">
        <f t="shared" si="2"/>
        <v>772</v>
      </c>
      <c r="D5" s="34">
        <f t="shared" si="2"/>
        <v>876</v>
      </c>
      <c r="E5" s="34">
        <f t="shared" si="2"/>
        <v>784</v>
      </c>
      <c r="F5" s="34">
        <f t="shared" si="2"/>
        <v>873</v>
      </c>
      <c r="G5" s="34">
        <f t="shared" si="2"/>
        <v>948</v>
      </c>
      <c r="H5" s="34">
        <f t="shared" si="2"/>
        <v>857</v>
      </c>
      <c r="I5" s="34">
        <f t="shared" si="2"/>
        <v>862</v>
      </c>
      <c r="J5" s="34">
        <f t="shared" si="2"/>
        <v>929</v>
      </c>
      <c r="K5" s="34">
        <f t="shared" si="2"/>
        <v>1182</v>
      </c>
      <c r="L5" s="34">
        <f t="shared" si="2"/>
        <v>1334</v>
      </c>
      <c r="M5" s="34">
        <f t="shared" si="2"/>
        <v>1419</v>
      </c>
      <c r="N5" s="34">
        <f t="shared" si="2"/>
        <v>1584</v>
      </c>
      <c r="O5" s="34">
        <f t="shared" si="2"/>
        <v>1674</v>
      </c>
      <c r="P5" s="34">
        <f t="shared" si="2"/>
        <v>1982</v>
      </c>
      <c r="Q5" s="34">
        <f t="shared" si="2"/>
        <v>2630</v>
      </c>
      <c r="R5" s="34">
        <f t="shared" si="2"/>
        <v>3726</v>
      </c>
      <c r="S5" s="34">
        <f t="shared" si="2"/>
        <v>3993</v>
      </c>
      <c r="T5" s="161">
        <f t="shared" si="1"/>
        <v>0.0716586151368761</v>
      </c>
      <c r="U5" s="34">
        <f aca="true" t="shared" si="3" ref="U5:U35">S5-R5</f>
        <v>267</v>
      </c>
    </row>
    <row r="6" spans="1:21" ht="11.25">
      <c r="A6" s="7" t="s">
        <v>10</v>
      </c>
      <c r="B6" s="34">
        <f aca="true" t="shared" si="4" ref="B6:S6">B46+B86+B126+B166+B207</f>
        <v>1878</v>
      </c>
      <c r="C6" s="34">
        <f t="shared" si="4"/>
        <v>2441</v>
      </c>
      <c r="D6" s="34">
        <f t="shared" si="4"/>
        <v>2063</v>
      </c>
      <c r="E6" s="34">
        <f t="shared" si="4"/>
        <v>1116</v>
      </c>
      <c r="F6" s="34">
        <f t="shared" si="4"/>
        <v>819</v>
      </c>
      <c r="G6" s="34">
        <f t="shared" si="4"/>
        <v>1751</v>
      </c>
      <c r="H6" s="34">
        <f t="shared" si="4"/>
        <v>2703</v>
      </c>
      <c r="I6" s="34">
        <f t="shared" si="4"/>
        <v>2765</v>
      </c>
      <c r="J6" s="34">
        <f t="shared" si="4"/>
        <v>3099</v>
      </c>
      <c r="K6" s="34">
        <f t="shared" si="4"/>
        <v>2782</v>
      </c>
      <c r="L6" s="34">
        <f t="shared" si="4"/>
        <v>2688</v>
      </c>
      <c r="M6" s="34">
        <f t="shared" si="4"/>
        <v>1737</v>
      </c>
      <c r="N6" s="34">
        <f t="shared" si="4"/>
        <v>2194</v>
      </c>
      <c r="O6" s="34">
        <f t="shared" si="4"/>
        <v>3029</v>
      </c>
      <c r="P6" s="34">
        <f t="shared" si="4"/>
        <v>3169</v>
      </c>
      <c r="Q6" s="34">
        <f t="shared" si="4"/>
        <v>4342</v>
      </c>
      <c r="R6" s="34">
        <f t="shared" si="4"/>
        <v>4258</v>
      </c>
      <c r="S6" s="34">
        <f t="shared" si="4"/>
        <v>2921</v>
      </c>
      <c r="T6" s="161">
        <f t="shared" si="1"/>
        <v>-0.3139971817754814</v>
      </c>
      <c r="U6" s="34">
        <f t="shared" si="3"/>
        <v>-1337</v>
      </c>
    </row>
    <row r="7" spans="1:21" ht="11.25">
      <c r="A7" s="7" t="s">
        <v>11</v>
      </c>
      <c r="B7" s="34">
        <f aca="true" t="shared" si="5" ref="B7:S7">B47+B87+B127+B167+B208</f>
        <v>1161</v>
      </c>
      <c r="C7" s="34">
        <f t="shared" si="5"/>
        <v>1089</v>
      </c>
      <c r="D7" s="34">
        <f t="shared" si="5"/>
        <v>1402</v>
      </c>
      <c r="E7" s="34">
        <f t="shared" si="5"/>
        <v>1590</v>
      </c>
      <c r="F7" s="34">
        <f t="shared" si="5"/>
        <v>1769</v>
      </c>
      <c r="G7" s="34">
        <f t="shared" si="5"/>
        <v>2407</v>
      </c>
      <c r="H7" s="34">
        <f t="shared" si="5"/>
        <v>2261</v>
      </c>
      <c r="I7" s="34">
        <f t="shared" si="5"/>
        <v>2193</v>
      </c>
      <c r="J7" s="34">
        <f t="shared" si="5"/>
        <v>1983</v>
      </c>
      <c r="K7" s="34">
        <f t="shared" si="5"/>
        <v>2364</v>
      </c>
      <c r="L7" s="34">
        <f t="shared" si="5"/>
        <v>2280</v>
      </c>
      <c r="M7" s="34">
        <f t="shared" si="5"/>
        <v>2572</v>
      </c>
      <c r="N7" s="34">
        <f t="shared" si="5"/>
        <v>2992</v>
      </c>
      <c r="O7" s="34">
        <f t="shared" si="5"/>
        <v>1884</v>
      </c>
      <c r="P7" s="34">
        <f t="shared" si="5"/>
        <v>2750</v>
      </c>
      <c r="Q7" s="34">
        <f t="shared" si="5"/>
        <v>3140</v>
      </c>
      <c r="R7" s="34">
        <f t="shared" si="5"/>
        <v>3526</v>
      </c>
      <c r="S7" s="34">
        <f t="shared" si="5"/>
        <v>3419</v>
      </c>
      <c r="T7" s="161">
        <f t="shared" si="1"/>
        <v>-0.03034600113442998</v>
      </c>
      <c r="U7" s="34">
        <f t="shared" si="3"/>
        <v>-107</v>
      </c>
    </row>
    <row r="8" spans="1:21" ht="11.25">
      <c r="A8" s="7" t="s">
        <v>12</v>
      </c>
      <c r="B8" s="34">
        <f aca="true" t="shared" si="6" ref="B8:S8">B48+B88+B128+B168+B209</f>
        <v>848</v>
      </c>
      <c r="C8" s="34">
        <f t="shared" si="6"/>
        <v>1120</v>
      </c>
      <c r="D8" s="34">
        <f t="shared" si="6"/>
        <v>1464</v>
      </c>
      <c r="E8" s="34">
        <f t="shared" si="6"/>
        <v>1790</v>
      </c>
      <c r="F8" s="34">
        <f t="shared" si="6"/>
        <v>1975</v>
      </c>
      <c r="G8" s="34">
        <f t="shared" si="6"/>
        <v>2119</v>
      </c>
      <c r="H8" s="34">
        <f t="shared" si="6"/>
        <v>2418</v>
      </c>
      <c r="I8" s="34">
        <f t="shared" si="6"/>
        <v>3312</v>
      </c>
      <c r="J8" s="34">
        <f t="shared" si="6"/>
        <v>4317</v>
      </c>
      <c r="K8" s="34">
        <f t="shared" si="6"/>
        <v>4861</v>
      </c>
      <c r="L8" s="34">
        <f t="shared" si="6"/>
        <v>6131</v>
      </c>
      <c r="M8" s="34">
        <f t="shared" si="6"/>
        <v>6437</v>
      </c>
      <c r="N8" s="34">
        <f t="shared" si="6"/>
        <v>7412</v>
      </c>
      <c r="O8" s="34">
        <f t="shared" si="6"/>
        <v>8746</v>
      </c>
      <c r="P8" s="34">
        <f t="shared" si="6"/>
        <v>10173</v>
      </c>
      <c r="Q8" s="34">
        <f t="shared" si="6"/>
        <v>10627</v>
      </c>
      <c r="R8" s="34">
        <f t="shared" si="6"/>
        <v>10056</v>
      </c>
      <c r="S8" s="34">
        <f t="shared" si="6"/>
        <v>11063</v>
      </c>
      <c r="T8" s="161">
        <f t="shared" si="1"/>
        <v>0.10013922036595058</v>
      </c>
      <c r="U8" s="34">
        <f t="shared" si="3"/>
        <v>1007</v>
      </c>
    </row>
    <row r="9" spans="1:21" ht="11.25">
      <c r="A9" s="7" t="s">
        <v>47</v>
      </c>
      <c r="B9" s="34">
        <f aca="true" t="shared" si="7" ref="B9:S9">B49+B89+B129+B169+B210</f>
        <v>20762</v>
      </c>
      <c r="C9" s="34">
        <f t="shared" si="7"/>
        <v>18505</v>
      </c>
      <c r="D9" s="34">
        <f t="shared" si="7"/>
        <v>21077</v>
      </c>
      <c r="E9" s="34">
        <f t="shared" si="7"/>
        <v>21723</v>
      </c>
      <c r="F9" s="34">
        <f t="shared" si="7"/>
        <v>24980</v>
      </c>
      <c r="G9" s="34">
        <f t="shared" si="7"/>
        <v>27283</v>
      </c>
      <c r="H9" s="34">
        <f t="shared" si="7"/>
        <v>28081</v>
      </c>
      <c r="I9" s="34">
        <f t="shared" si="7"/>
        <v>23799</v>
      </c>
      <c r="J9" s="34">
        <f t="shared" si="7"/>
        <v>26629</v>
      </c>
      <c r="K9" s="34">
        <f t="shared" si="7"/>
        <v>30456</v>
      </c>
      <c r="L9" s="34">
        <f t="shared" si="7"/>
        <v>37319</v>
      </c>
      <c r="M9" s="34">
        <f t="shared" si="7"/>
        <v>38555</v>
      </c>
      <c r="N9" s="34">
        <f t="shared" si="7"/>
        <v>46856</v>
      </c>
      <c r="O9" s="34">
        <f t="shared" si="7"/>
        <v>48600</v>
      </c>
      <c r="P9" s="34">
        <f t="shared" si="7"/>
        <v>58616</v>
      </c>
      <c r="Q9" s="34">
        <f t="shared" si="7"/>
        <v>64662</v>
      </c>
      <c r="R9" s="34">
        <f t="shared" si="7"/>
        <v>74126</v>
      </c>
      <c r="S9" s="34">
        <f t="shared" si="7"/>
        <v>93770</v>
      </c>
      <c r="T9" s="183">
        <f t="shared" si="1"/>
        <v>0.26500822923130896</v>
      </c>
      <c r="U9" s="184">
        <f t="shared" si="3"/>
        <v>19644</v>
      </c>
    </row>
    <row r="10" spans="1:21" ht="11.25">
      <c r="A10" s="7" t="s">
        <v>14</v>
      </c>
      <c r="B10" s="34">
        <f aca="true" t="shared" si="8" ref="B10:S10">B50+B90+B130+B170+B211</f>
        <v>0</v>
      </c>
      <c r="C10" s="34">
        <f t="shared" si="8"/>
        <v>0</v>
      </c>
      <c r="D10" s="34">
        <f t="shared" si="8"/>
        <v>1</v>
      </c>
      <c r="E10" s="34">
        <f t="shared" si="8"/>
        <v>1</v>
      </c>
      <c r="F10" s="34">
        <f t="shared" si="8"/>
        <v>3</v>
      </c>
      <c r="G10" s="34">
        <f t="shared" si="8"/>
        <v>8</v>
      </c>
      <c r="H10" s="34">
        <f t="shared" si="8"/>
        <v>7</v>
      </c>
      <c r="I10" s="34">
        <f t="shared" si="8"/>
        <v>11</v>
      </c>
      <c r="J10" s="34">
        <f t="shared" si="8"/>
        <v>17</v>
      </c>
      <c r="K10" s="34">
        <f t="shared" si="8"/>
        <v>17</v>
      </c>
      <c r="L10" s="34">
        <f t="shared" si="8"/>
        <v>19</v>
      </c>
      <c r="M10" s="34">
        <f t="shared" si="8"/>
        <v>19</v>
      </c>
      <c r="N10" s="34">
        <f t="shared" si="8"/>
        <v>37</v>
      </c>
      <c r="O10" s="34">
        <f t="shared" si="8"/>
        <v>46</v>
      </c>
      <c r="P10" s="34">
        <f t="shared" si="8"/>
        <v>60</v>
      </c>
      <c r="Q10" s="34">
        <f t="shared" si="8"/>
        <v>97</v>
      </c>
      <c r="R10" s="34">
        <f t="shared" si="8"/>
        <v>129</v>
      </c>
      <c r="S10" s="34">
        <f t="shared" si="8"/>
        <v>148</v>
      </c>
      <c r="T10" s="161">
        <f t="shared" si="1"/>
        <v>0.1472868217054264</v>
      </c>
      <c r="U10" s="34">
        <f t="shared" si="3"/>
        <v>19</v>
      </c>
    </row>
    <row r="11" spans="1:21" ht="11.25">
      <c r="A11" s="7" t="s">
        <v>15</v>
      </c>
      <c r="B11" s="34">
        <f aca="true" t="shared" si="9" ref="B11:S11">B51+B91+B131+B171+B212</f>
        <v>697</v>
      </c>
      <c r="C11" s="34">
        <f t="shared" si="9"/>
        <v>746</v>
      </c>
      <c r="D11" s="34">
        <f t="shared" si="9"/>
        <v>822</v>
      </c>
      <c r="E11" s="34">
        <f t="shared" si="9"/>
        <v>780</v>
      </c>
      <c r="F11" s="34">
        <f t="shared" si="9"/>
        <v>939</v>
      </c>
      <c r="G11" s="34">
        <f t="shared" si="9"/>
        <v>729</v>
      </c>
      <c r="H11" s="34">
        <f t="shared" si="9"/>
        <v>763</v>
      </c>
      <c r="I11" s="34">
        <f t="shared" si="9"/>
        <v>755</v>
      </c>
      <c r="J11" s="34">
        <f t="shared" si="9"/>
        <v>1170</v>
      </c>
      <c r="K11" s="34">
        <f t="shared" si="9"/>
        <v>1124</v>
      </c>
      <c r="L11" s="34">
        <f t="shared" si="9"/>
        <v>1186</v>
      </c>
      <c r="M11" s="34">
        <f t="shared" si="9"/>
        <v>1027</v>
      </c>
      <c r="N11" s="34">
        <f t="shared" si="9"/>
        <v>1382</v>
      </c>
      <c r="O11" s="34">
        <f t="shared" si="9"/>
        <v>1122</v>
      </c>
      <c r="P11" s="34">
        <f t="shared" si="9"/>
        <v>1377</v>
      </c>
      <c r="Q11" s="34">
        <f t="shared" si="9"/>
        <v>1873</v>
      </c>
      <c r="R11" s="34">
        <f t="shared" si="9"/>
        <v>2474</v>
      </c>
      <c r="S11" s="34">
        <f t="shared" si="9"/>
        <v>2757</v>
      </c>
      <c r="T11" s="161">
        <f t="shared" si="1"/>
        <v>0.11438965238480203</v>
      </c>
      <c r="U11" s="34">
        <f t="shared" si="3"/>
        <v>283</v>
      </c>
    </row>
    <row r="12" spans="1:21" ht="11.25">
      <c r="A12" s="7" t="s">
        <v>16</v>
      </c>
      <c r="B12" s="34">
        <f aca="true" t="shared" si="10" ref="B12:S12">B52+B92+B132+B172+B213</f>
        <v>1770</v>
      </c>
      <c r="C12" s="34">
        <f t="shared" si="10"/>
        <v>3101</v>
      </c>
      <c r="D12" s="34">
        <f t="shared" si="10"/>
        <v>2212</v>
      </c>
      <c r="E12" s="34">
        <f t="shared" si="10"/>
        <v>2330</v>
      </c>
      <c r="F12" s="34">
        <f t="shared" si="10"/>
        <v>2637</v>
      </c>
      <c r="G12" s="34">
        <f t="shared" si="10"/>
        <v>3564</v>
      </c>
      <c r="H12" s="34">
        <f t="shared" si="10"/>
        <v>4384</v>
      </c>
      <c r="I12" s="34">
        <f t="shared" si="10"/>
        <v>3919</v>
      </c>
      <c r="J12" s="34">
        <f t="shared" si="10"/>
        <v>3790</v>
      </c>
      <c r="K12" s="34">
        <f t="shared" si="10"/>
        <v>4755</v>
      </c>
      <c r="L12" s="34">
        <f t="shared" si="10"/>
        <v>4144</v>
      </c>
      <c r="M12" s="34">
        <f t="shared" si="10"/>
        <v>2932</v>
      </c>
      <c r="N12" s="34">
        <f t="shared" si="10"/>
        <v>3577</v>
      </c>
      <c r="O12" s="34">
        <f t="shared" si="10"/>
        <v>5892</v>
      </c>
      <c r="P12" s="34">
        <f t="shared" si="10"/>
        <v>5917</v>
      </c>
      <c r="Q12" s="34">
        <f t="shared" si="10"/>
        <v>6406</v>
      </c>
      <c r="R12" s="34">
        <f t="shared" si="10"/>
        <v>7862</v>
      </c>
      <c r="S12" s="34">
        <f t="shared" si="10"/>
        <v>4594</v>
      </c>
      <c r="T12" s="161">
        <f t="shared" si="1"/>
        <v>-0.4156703128974816</v>
      </c>
      <c r="U12" s="34">
        <f t="shared" si="3"/>
        <v>-3268</v>
      </c>
    </row>
    <row r="13" spans="1:21" ht="11.25">
      <c r="A13" s="7" t="s">
        <v>17</v>
      </c>
      <c r="B13" s="34">
        <f aca="true" t="shared" si="11" ref="B13:S13">B53+B93+B133+B173+B214</f>
        <v>26015</v>
      </c>
      <c r="C13" s="34">
        <f t="shared" si="11"/>
        <v>27898</v>
      </c>
      <c r="D13" s="34">
        <f t="shared" si="11"/>
        <v>19570</v>
      </c>
      <c r="E13" s="34">
        <f t="shared" si="11"/>
        <v>25024</v>
      </c>
      <c r="F13" s="34">
        <f t="shared" si="11"/>
        <v>28936</v>
      </c>
      <c r="G13" s="34">
        <f t="shared" si="11"/>
        <v>24590</v>
      </c>
      <c r="H13" s="34">
        <f t="shared" si="11"/>
        <v>41149</v>
      </c>
      <c r="I13" s="34">
        <f t="shared" si="11"/>
        <v>36869</v>
      </c>
      <c r="J13" s="34">
        <f t="shared" si="11"/>
        <v>37002</v>
      </c>
      <c r="K13" s="34">
        <f t="shared" si="11"/>
        <v>27398</v>
      </c>
      <c r="L13" s="34">
        <f t="shared" si="11"/>
        <v>36036</v>
      </c>
      <c r="M13" s="34">
        <f t="shared" si="11"/>
        <v>49975</v>
      </c>
      <c r="N13" s="34">
        <f t="shared" si="11"/>
        <v>34742</v>
      </c>
      <c r="O13" s="34">
        <f t="shared" si="11"/>
        <v>57435</v>
      </c>
      <c r="P13" s="34">
        <f t="shared" si="11"/>
        <v>51344</v>
      </c>
      <c r="Q13" s="34">
        <f t="shared" si="11"/>
        <v>43927</v>
      </c>
      <c r="R13" s="34">
        <f t="shared" si="11"/>
        <v>52362</v>
      </c>
      <c r="S13" s="34">
        <f t="shared" si="11"/>
        <v>59408</v>
      </c>
      <c r="T13" s="183">
        <f t="shared" si="1"/>
        <v>0.13456323287880534</v>
      </c>
      <c r="U13" s="184">
        <f t="shared" si="3"/>
        <v>7046</v>
      </c>
    </row>
    <row r="14" spans="1:21" ht="11.25">
      <c r="A14" s="7" t="s">
        <v>18</v>
      </c>
      <c r="B14" s="34">
        <f aca="true" t="shared" si="12" ref="B14:S14">B54+B94+B134+B174+B215</f>
        <v>55543</v>
      </c>
      <c r="C14" s="34">
        <f t="shared" si="12"/>
        <v>59028</v>
      </c>
      <c r="D14" s="34">
        <f t="shared" si="12"/>
        <v>71255</v>
      </c>
      <c r="E14" s="34">
        <f t="shared" si="12"/>
        <v>67195</v>
      </c>
      <c r="F14" s="34">
        <f t="shared" si="12"/>
        <v>81367</v>
      </c>
      <c r="G14" s="34">
        <f t="shared" si="12"/>
        <v>75630</v>
      </c>
      <c r="H14" s="34">
        <f t="shared" si="12"/>
        <v>67785</v>
      </c>
      <c r="I14" s="34">
        <f t="shared" si="12"/>
        <v>66861</v>
      </c>
      <c r="J14" s="34">
        <f t="shared" si="12"/>
        <v>65139</v>
      </c>
      <c r="K14" s="34">
        <f t="shared" si="12"/>
        <v>75840</v>
      </c>
      <c r="L14" s="34">
        <f t="shared" si="12"/>
        <v>71353</v>
      </c>
      <c r="M14" s="34">
        <f t="shared" si="12"/>
        <v>79230</v>
      </c>
      <c r="N14" s="34">
        <f t="shared" si="12"/>
        <v>65990</v>
      </c>
      <c r="O14" s="34">
        <f t="shared" si="12"/>
        <v>64970</v>
      </c>
      <c r="P14" s="34">
        <f t="shared" si="12"/>
        <v>66030</v>
      </c>
      <c r="Q14" s="34">
        <f t="shared" si="12"/>
        <v>58232</v>
      </c>
      <c r="R14" s="34">
        <f t="shared" si="12"/>
        <v>63789</v>
      </c>
      <c r="S14" s="34">
        <f t="shared" si="12"/>
        <v>68289</v>
      </c>
      <c r="T14" s="161">
        <f t="shared" si="1"/>
        <v>0.07054507830503698</v>
      </c>
      <c r="U14" s="34">
        <f t="shared" si="3"/>
        <v>4500</v>
      </c>
    </row>
    <row r="15" spans="1:21" ht="11.25">
      <c r="A15" s="7" t="s">
        <v>19</v>
      </c>
      <c r="B15" s="34">
        <f aca="true" t="shared" si="13" ref="B15:S15">B55+B95+B135+B175+B216</f>
        <v>35016</v>
      </c>
      <c r="C15" s="34">
        <f t="shared" si="13"/>
        <v>45691</v>
      </c>
      <c r="D15" s="34">
        <f t="shared" si="13"/>
        <v>45923</v>
      </c>
      <c r="E15" s="34">
        <f t="shared" si="13"/>
        <v>45383</v>
      </c>
      <c r="F15" s="34">
        <f t="shared" si="13"/>
        <v>48377</v>
      </c>
      <c r="G15" s="34">
        <f t="shared" si="13"/>
        <v>41628</v>
      </c>
      <c r="H15" s="34">
        <f t="shared" si="13"/>
        <v>46450</v>
      </c>
      <c r="I15" s="34">
        <f t="shared" si="13"/>
        <v>46461</v>
      </c>
      <c r="J15" s="34">
        <f t="shared" si="13"/>
        <v>46910</v>
      </c>
      <c r="K15" s="34">
        <f t="shared" si="13"/>
        <v>52012</v>
      </c>
      <c r="L15" s="34">
        <f t="shared" si="13"/>
        <v>51213</v>
      </c>
      <c r="M15" s="34">
        <f t="shared" si="13"/>
        <v>55102</v>
      </c>
      <c r="N15" s="34">
        <f t="shared" si="13"/>
        <v>47977</v>
      </c>
      <c r="O15" s="34">
        <f t="shared" si="13"/>
        <v>47211</v>
      </c>
      <c r="P15" s="34">
        <f t="shared" si="13"/>
        <v>55370</v>
      </c>
      <c r="Q15" s="34">
        <f t="shared" si="13"/>
        <v>49751</v>
      </c>
      <c r="R15" s="34">
        <f t="shared" si="13"/>
        <v>52092</v>
      </c>
      <c r="S15" s="34">
        <f t="shared" si="13"/>
        <v>49228</v>
      </c>
      <c r="T15" s="161">
        <f t="shared" si="1"/>
        <v>-0.054979651386009354</v>
      </c>
      <c r="U15" s="34">
        <f t="shared" si="3"/>
        <v>-2864</v>
      </c>
    </row>
    <row r="16" spans="1:21" ht="11.25">
      <c r="A16" s="7" t="s">
        <v>20</v>
      </c>
      <c r="B16" s="34">
        <f aca="true" t="shared" si="14" ref="B16:S16">B56+B96+B136+B176+B217</f>
        <v>0</v>
      </c>
      <c r="C16" s="34">
        <f t="shared" si="14"/>
        <v>0</v>
      </c>
      <c r="D16" s="34">
        <f t="shared" si="14"/>
        <v>0</v>
      </c>
      <c r="E16" s="34">
        <f t="shared" si="14"/>
        <v>0</v>
      </c>
      <c r="F16" s="34">
        <f t="shared" si="14"/>
        <v>0</v>
      </c>
      <c r="G16" s="34">
        <f t="shared" si="14"/>
        <v>0</v>
      </c>
      <c r="H16" s="34">
        <f t="shared" si="14"/>
        <v>0</v>
      </c>
      <c r="I16" s="34">
        <f t="shared" si="14"/>
        <v>0</v>
      </c>
      <c r="J16" s="34">
        <f t="shared" si="14"/>
        <v>0</v>
      </c>
      <c r="K16" s="34">
        <f t="shared" si="14"/>
        <v>0</v>
      </c>
      <c r="L16" s="34">
        <f t="shared" si="14"/>
        <v>0</v>
      </c>
      <c r="M16" s="34">
        <f t="shared" si="14"/>
        <v>0</v>
      </c>
      <c r="N16" s="34">
        <f t="shared" si="14"/>
        <v>0</v>
      </c>
      <c r="O16" s="34">
        <f t="shared" si="14"/>
        <v>1</v>
      </c>
      <c r="P16" s="34">
        <f t="shared" si="14"/>
        <v>1</v>
      </c>
      <c r="Q16" s="34">
        <f t="shared" si="14"/>
        <v>1</v>
      </c>
      <c r="R16" s="34">
        <f t="shared" si="14"/>
        <v>1</v>
      </c>
      <c r="S16" s="34">
        <f t="shared" si="14"/>
        <v>2</v>
      </c>
      <c r="T16" s="185">
        <f t="shared" si="1"/>
        <v>1</v>
      </c>
      <c r="U16" s="34">
        <f t="shared" si="3"/>
        <v>1</v>
      </c>
    </row>
    <row r="17" spans="1:21" ht="11.25">
      <c r="A17" s="7" t="s">
        <v>21</v>
      </c>
      <c r="B17" s="34">
        <f aca="true" t="shared" si="15" ref="B17:S17">B57+B97+B137+B177+B218</f>
        <v>4496</v>
      </c>
      <c r="C17" s="34">
        <f t="shared" si="15"/>
        <v>3275</v>
      </c>
      <c r="D17" s="34">
        <f t="shared" si="15"/>
        <v>2521</v>
      </c>
      <c r="E17" s="34">
        <f t="shared" si="15"/>
        <v>2875</v>
      </c>
      <c r="F17" s="34">
        <f t="shared" si="15"/>
        <v>3305</v>
      </c>
      <c r="G17" s="34">
        <f t="shared" si="15"/>
        <v>2937</v>
      </c>
      <c r="H17" s="34">
        <f t="shared" si="15"/>
        <v>1861</v>
      </c>
      <c r="I17" s="34">
        <f t="shared" si="15"/>
        <v>2954</v>
      </c>
      <c r="J17" s="34">
        <f t="shared" si="15"/>
        <v>4318</v>
      </c>
      <c r="K17" s="34">
        <f t="shared" si="15"/>
        <v>2759</v>
      </c>
      <c r="L17" s="34">
        <f t="shared" si="15"/>
        <v>2823</v>
      </c>
      <c r="M17" s="34">
        <f t="shared" si="15"/>
        <v>2839</v>
      </c>
      <c r="N17" s="34">
        <f t="shared" si="15"/>
        <v>2484</v>
      </c>
      <c r="O17" s="34">
        <f t="shared" si="15"/>
        <v>2338</v>
      </c>
      <c r="P17" s="34">
        <f t="shared" si="15"/>
        <v>3196</v>
      </c>
      <c r="Q17" s="34">
        <f t="shared" si="15"/>
        <v>3414</v>
      </c>
      <c r="R17" s="34">
        <f t="shared" si="15"/>
        <v>2786</v>
      </c>
      <c r="S17" s="34">
        <f t="shared" si="15"/>
        <v>2829</v>
      </c>
      <c r="T17" s="185">
        <f t="shared" si="1"/>
        <v>0.01543431442928922</v>
      </c>
      <c r="U17" s="34">
        <f t="shared" si="3"/>
        <v>43</v>
      </c>
    </row>
    <row r="18" spans="1:21" ht="11.25">
      <c r="A18" s="7" t="s">
        <v>22</v>
      </c>
      <c r="B18" s="34">
        <f aca="true" t="shared" si="16" ref="B18:S18">B58+B98+B138+B178+B219</f>
        <v>414</v>
      </c>
      <c r="C18" s="34">
        <f t="shared" si="16"/>
        <v>338</v>
      </c>
      <c r="D18" s="34">
        <f t="shared" si="16"/>
        <v>311</v>
      </c>
      <c r="E18" s="34">
        <f t="shared" si="16"/>
        <v>393</v>
      </c>
      <c r="F18" s="34">
        <f t="shared" si="16"/>
        <v>452</v>
      </c>
      <c r="G18" s="34">
        <f t="shared" si="16"/>
        <v>373</v>
      </c>
      <c r="H18" s="34">
        <f t="shared" si="16"/>
        <v>326</v>
      </c>
      <c r="I18" s="34">
        <f t="shared" si="16"/>
        <v>295</v>
      </c>
      <c r="J18" s="34">
        <f t="shared" si="16"/>
        <v>417</v>
      </c>
      <c r="K18" s="34">
        <f t="shared" si="16"/>
        <v>414</v>
      </c>
      <c r="L18" s="34">
        <f t="shared" si="16"/>
        <v>339</v>
      </c>
      <c r="M18" s="34">
        <f t="shared" si="16"/>
        <v>328</v>
      </c>
      <c r="N18" s="34">
        <f t="shared" si="16"/>
        <v>358</v>
      </c>
      <c r="O18" s="34">
        <f t="shared" si="16"/>
        <v>332</v>
      </c>
      <c r="P18" s="34">
        <f t="shared" si="16"/>
        <v>428</v>
      </c>
      <c r="Q18" s="34">
        <f t="shared" si="16"/>
        <v>460</v>
      </c>
      <c r="R18" s="34">
        <f t="shared" si="16"/>
        <v>436</v>
      </c>
      <c r="S18" s="34">
        <f t="shared" si="16"/>
        <v>581</v>
      </c>
      <c r="T18" s="185">
        <f t="shared" si="1"/>
        <v>0.3325688073394495</v>
      </c>
      <c r="U18" s="34">
        <f t="shared" si="3"/>
        <v>145</v>
      </c>
    </row>
    <row r="19" spans="1:21" ht="11.25">
      <c r="A19" s="7" t="s">
        <v>49</v>
      </c>
      <c r="B19" s="34">
        <f aca="true" t="shared" si="17" ref="B19:S19">B59+B99+B139+B179+B220</f>
        <v>113</v>
      </c>
      <c r="C19" s="34">
        <f t="shared" si="17"/>
        <v>104</v>
      </c>
      <c r="D19" s="34">
        <f t="shared" si="17"/>
        <v>112</v>
      </c>
      <c r="E19" s="34">
        <f t="shared" si="17"/>
        <v>117</v>
      </c>
      <c r="F19" s="34">
        <f t="shared" si="17"/>
        <v>168</v>
      </c>
      <c r="G19" s="34">
        <f t="shared" si="17"/>
        <v>137</v>
      </c>
      <c r="H19" s="34">
        <f t="shared" si="17"/>
        <v>103</v>
      </c>
      <c r="I19" s="34">
        <f t="shared" si="17"/>
        <v>129</v>
      </c>
      <c r="J19" s="34">
        <f t="shared" si="17"/>
        <v>171</v>
      </c>
      <c r="K19" s="34">
        <f t="shared" si="17"/>
        <v>164</v>
      </c>
      <c r="L19" s="34">
        <f t="shared" si="17"/>
        <v>199</v>
      </c>
      <c r="M19" s="34">
        <f t="shared" si="17"/>
        <v>107</v>
      </c>
      <c r="N19" s="34">
        <f t="shared" si="17"/>
        <v>202</v>
      </c>
      <c r="O19" s="34">
        <f t="shared" si="17"/>
        <v>169</v>
      </c>
      <c r="P19" s="34">
        <f t="shared" si="17"/>
        <v>239</v>
      </c>
      <c r="Q19" s="34">
        <f t="shared" si="17"/>
        <v>239</v>
      </c>
      <c r="R19" s="34">
        <f t="shared" si="17"/>
        <v>272</v>
      </c>
      <c r="S19" s="34">
        <f t="shared" si="17"/>
        <v>295</v>
      </c>
      <c r="T19" s="185">
        <f t="shared" si="1"/>
        <v>0.08455882352941169</v>
      </c>
      <c r="U19" s="34">
        <f t="shared" si="3"/>
        <v>23</v>
      </c>
    </row>
    <row r="20" spans="1:21" ht="11.25">
      <c r="A20" s="7" t="s">
        <v>24</v>
      </c>
      <c r="B20" s="34">
        <f aca="true" t="shared" si="18" ref="B20:S20">B60+B100+B140+B180+B221</f>
        <v>212</v>
      </c>
      <c r="C20" s="34">
        <f t="shared" si="18"/>
        <v>242</v>
      </c>
      <c r="D20" s="34">
        <f t="shared" si="18"/>
        <v>249</v>
      </c>
      <c r="E20" s="34">
        <f t="shared" si="18"/>
        <v>243</v>
      </c>
      <c r="F20" s="34">
        <f t="shared" si="18"/>
        <v>251</v>
      </c>
      <c r="G20" s="34">
        <f t="shared" si="18"/>
        <v>258</v>
      </c>
      <c r="H20" s="34">
        <f t="shared" si="18"/>
        <v>290</v>
      </c>
      <c r="I20" s="34">
        <f t="shared" si="18"/>
        <v>301</v>
      </c>
      <c r="J20" s="34">
        <f t="shared" si="18"/>
        <v>260</v>
      </c>
      <c r="K20" s="34">
        <f t="shared" si="18"/>
        <v>425</v>
      </c>
      <c r="L20" s="34">
        <f t="shared" si="18"/>
        <v>288</v>
      </c>
      <c r="M20" s="34">
        <f t="shared" si="18"/>
        <v>310</v>
      </c>
      <c r="N20" s="34">
        <f t="shared" si="18"/>
        <v>268</v>
      </c>
      <c r="O20" s="34">
        <f t="shared" si="18"/>
        <v>369</v>
      </c>
      <c r="P20" s="34">
        <f t="shared" si="18"/>
        <v>962</v>
      </c>
      <c r="Q20" s="34">
        <f t="shared" si="18"/>
        <v>1929</v>
      </c>
      <c r="R20" s="34">
        <f t="shared" si="18"/>
        <v>1587</v>
      </c>
      <c r="S20" s="34">
        <f t="shared" si="18"/>
        <v>2023</v>
      </c>
      <c r="T20" s="185">
        <f t="shared" si="1"/>
        <v>0.2747321991178324</v>
      </c>
      <c r="U20" s="34">
        <f t="shared" si="3"/>
        <v>436</v>
      </c>
    </row>
    <row r="21" spans="1:21" ht="11.25">
      <c r="A21" s="7" t="s">
        <v>25</v>
      </c>
      <c r="B21" s="34">
        <f aca="true" t="shared" si="19" ref="B21:S21">B61+B101+B141+B181</f>
        <v>0</v>
      </c>
      <c r="C21" s="34">
        <f t="shared" si="19"/>
        <v>0</v>
      </c>
      <c r="D21" s="34">
        <f t="shared" si="19"/>
        <v>0</v>
      </c>
      <c r="E21" s="34">
        <f t="shared" si="19"/>
        <v>0</v>
      </c>
      <c r="F21" s="34">
        <f t="shared" si="19"/>
        <v>0</v>
      </c>
      <c r="G21" s="34">
        <f t="shared" si="19"/>
        <v>0</v>
      </c>
      <c r="H21" s="34">
        <f t="shared" si="19"/>
        <v>0</v>
      </c>
      <c r="I21" s="34">
        <f t="shared" si="19"/>
        <v>0</v>
      </c>
      <c r="J21" s="34">
        <f t="shared" si="19"/>
        <v>0</v>
      </c>
      <c r="K21" s="34">
        <f t="shared" si="19"/>
        <v>0</v>
      </c>
      <c r="L21" s="34">
        <f t="shared" si="19"/>
        <v>0</v>
      </c>
      <c r="M21" s="34">
        <f t="shared" si="19"/>
        <v>0</v>
      </c>
      <c r="N21" s="34">
        <f t="shared" si="19"/>
        <v>0</v>
      </c>
      <c r="O21" s="34">
        <f t="shared" si="19"/>
        <v>0</v>
      </c>
      <c r="P21" s="34">
        <f t="shared" si="19"/>
        <v>0</v>
      </c>
      <c r="Q21" s="34">
        <f t="shared" si="19"/>
        <v>0</v>
      </c>
      <c r="R21" s="34">
        <f t="shared" si="19"/>
        <v>0</v>
      </c>
      <c r="S21" s="34">
        <f t="shared" si="19"/>
        <v>0</v>
      </c>
      <c r="T21" s="185" t="e">
        <f t="shared" si="1"/>
        <v>#DIV/0!</v>
      </c>
      <c r="U21" s="34">
        <f t="shared" si="3"/>
        <v>0</v>
      </c>
    </row>
    <row r="22" spans="1:21" ht="11.25">
      <c r="A22" s="7" t="s">
        <v>26</v>
      </c>
      <c r="B22" s="34">
        <f aca="true" t="shared" si="20" ref="B22:B35">B62+B102+B142+B182+B223</f>
        <v>32580</v>
      </c>
      <c r="C22" s="34">
        <f aca="true" t="shared" si="21" ref="C22:S22">C62+C102+C142+C182+C222</f>
        <v>1330</v>
      </c>
      <c r="D22" s="34">
        <f t="shared" si="21"/>
        <v>1371</v>
      </c>
      <c r="E22" s="34">
        <f t="shared" si="21"/>
        <v>1568</v>
      </c>
      <c r="F22" s="34">
        <f t="shared" si="21"/>
        <v>1708</v>
      </c>
      <c r="G22" s="34">
        <f t="shared" si="21"/>
        <v>1955</v>
      </c>
      <c r="H22" s="34">
        <f t="shared" si="21"/>
        <v>2665</v>
      </c>
      <c r="I22" s="34">
        <f t="shared" si="21"/>
        <v>3478</v>
      </c>
      <c r="J22" s="34">
        <f t="shared" si="21"/>
        <v>3881</v>
      </c>
      <c r="K22" s="34">
        <f t="shared" si="21"/>
        <v>3562</v>
      </c>
      <c r="L22" s="34">
        <f t="shared" si="21"/>
        <v>4230</v>
      </c>
      <c r="M22" s="34">
        <f t="shared" si="21"/>
        <v>4414</v>
      </c>
      <c r="N22" s="34">
        <f t="shared" si="21"/>
        <v>4037</v>
      </c>
      <c r="O22" s="34">
        <f t="shared" si="21"/>
        <v>5331</v>
      </c>
      <c r="P22" s="34">
        <f t="shared" si="21"/>
        <v>6671</v>
      </c>
      <c r="Q22" s="34">
        <f t="shared" si="21"/>
        <v>8918</v>
      </c>
      <c r="R22" s="34">
        <f t="shared" si="21"/>
        <v>9512</v>
      </c>
      <c r="S22" s="34">
        <f t="shared" si="21"/>
        <v>9146</v>
      </c>
      <c r="T22" s="185">
        <f t="shared" si="1"/>
        <v>-0.03847771236333053</v>
      </c>
      <c r="U22" s="34">
        <f t="shared" si="3"/>
        <v>-366</v>
      </c>
    </row>
    <row r="23" spans="1:21" ht="11.25">
      <c r="A23" s="7" t="s">
        <v>27</v>
      </c>
      <c r="B23" s="34">
        <f t="shared" si="20"/>
        <v>2683</v>
      </c>
      <c r="C23" s="34">
        <f aca="true" t="shared" si="22" ref="C23:S23">C63+C103+C143+C183+C223</f>
        <v>32536</v>
      </c>
      <c r="D23" s="34">
        <f t="shared" si="22"/>
        <v>35950</v>
      </c>
      <c r="E23" s="34">
        <f t="shared" si="22"/>
        <v>37744</v>
      </c>
      <c r="F23" s="34">
        <f t="shared" si="22"/>
        <v>36806</v>
      </c>
      <c r="G23" s="34">
        <f t="shared" si="22"/>
        <v>38224</v>
      </c>
      <c r="H23" s="34">
        <f t="shared" si="22"/>
        <v>35686</v>
      </c>
      <c r="I23" s="34">
        <f t="shared" si="22"/>
        <v>37894</v>
      </c>
      <c r="J23" s="34">
        <f t="shared" si="22"/>
        <v>38927</v>
      </c>
      <c r="K23" s="34">
        <f t="shared" si="22"/>
        <v>42116</v>
      </c>
      <c r="L23" s="34">
        <f t="shared" si="22"/>
        <v>43570</v>
      </c>
      <c r="M23" s="34">
        <f t="shared" si="22"/>
        <v>42049</v>
      </c>
      <c r="N23" s="34">
        <f t="shared" si="22"/>
        <v>41711</v>
      </c>
      <c r="O23" s="34">
        <f t="shared" si="22"/>
        <v>34909</v>
      </c>
      <c r="P23" s="34">
        <f t="shared" si="22"/>
        <v>39451</v>
      </c>
      <c r="Q23" s="34">
        <f t="shared" si="22"/>
        <v>39253</v>
      </c>
      <c r="R23" s="34">
        <f t="shared" si="22"/>
        <v>39833</v>
      </c>
      <c r="S23" s="34">
        <f t="shared" si="22"/>
        <v>41865</v>
      </c>
      <c r="T23" s="185">
        <f t="shared" si="1"/>
        <v>0.05101297918811043</v>
      </c>
      <c r="U23" s="34">
        <f t="shared" si="3"/>
        <v>2032</v>
      </c>
    </row>
    <row r="24" spans="1:21" ht="11.25">
      <c r="A24" s="7" t="s">
        <v>28</v>
      </c>
      <c r="B24" s="34">
        <f t="shared" si="20"/>
        <v>9414</v>
      </c>
      <c r="C24" s="34">
        <f aca="true" t="shared" si="23" ref="C24:S24">C64+C104+C144+C184+C224</f>
        <v>1862</v>
      </c>
      <c r="D24" s="34">
        <f t="shared" si="23"/>
        <v>1928</v>
      </c>
      <c r="E24" s="34">
        <f t="shared" si="23"/>
        <v>1853</v>
      </c>
      <c r="F24" s="34">
        <f t="shared" si="23"/>
        <v>2087</v>
      </c>
      <c r="G24" s="34">
        <f t="shared" si="23"/>
        <v>2236</v>
      </c>
      <c r="H24" s="34">
        <f t="shared" si="23"/>
        <v>2333</v>
      </c>
      <c r="I24" s="34">
        <f t="shared" si="23"/>
        <v>2561</v>
      </c>
      <c r="J24" s="34">
        <f t="shared" si="23"/>
        <v>2905</v>
      </c>
      <c r="K24" s="34">
        <f t="shared" si="23"/>
        <v>2662</v>
      </c>
      <c r="L24" s="34">
        <f t="shared" si="23"/>
        <v>2332</v>
      </c>
      <c r="M24" s="34">
        <f t="shared" si="23"/>
        <v>2783</v>
      </c>
      <c r="N24" s="34">
        <f t="shared" si="23"/>
        <v>2767</v>
      </c>
      <c r="O24" s="34">
        <f t="shared" si="23"/>
        <v>2249</v>
      </c>
      <c r="P24" s="34">
        <f t="shared" si="23"/>
        <v>3074</v>
      </c>
      <c r="Q24" s="34">
        <f t="shared" si="23"/>
        <v>4166</v>
      </c>
      <c r="R24" s="34">
        <f t="shared" si="23"/>
        <v>4309</v>
      </c>
      <c r="S24" s="34">
        <f t="shared" si="23"/>
        <v>5430</v>
      </c>
      <c r="T24" s="185">
        <f t="shared" si="1"/>
        <v>0.26015316778834996</v>
      </c>
      <c r="U24" s="34">
        <f t="shared" si="3"/>
        <v>1121</v>
      </c>
    </row>
    <row r="25" spans="1:21" ht="11.25">
      <c r="A25" s="7" t="s">
        <v>29</v>
      </c>
      <c r="B25" s="34">
        <f t="shared" si="20"/>
        <v>17674</v>
      </c>
      <c r="C25" s="34">
        <f aca="true" t="shared" si="24" ref="C25:S25">C65+C105+C145+C185+C225</f>
        <v>9857</v>
      </c>
      <c r="D25" s="34">
        <f t="shared" si="24"/>
        <v>5537</v>
      </c>
      <c r="E25" s="34">
        <f t="shared" si="24"/>
        <v>9454</v>
      </c>
      <c r="F25" s="34">
        <f t="shared" si="24"/>
        <v>11642</v>
      </c>
      <c r="G25" s="34">
        <f t="shared" si="24"/>
        <v>9389</v>
      </c>
      <c r="H25" s="34">
        <f t="shared" si="24"/>
        <v>15792</v>
      </c>
      <c r="I25" s="34">
        <f t="shared" si="24"/>
        <v>14229</v>
      </c>
      <c r="J25" s="34">
        <f t="shared" si="24"/>
        <v>14152</v>
      </c>
      <c r="K25" s="34">
        <f t="shared" si="24"/>
        <v>8716</v>
      </c>
      <c r="L25" s="34">
        <f t="shared" si="24"/>
        <v>13125</v>
      </c>
      <c r="M25" s="34">
        <f t="shared" si="24"/>
        <v>15996</v>
      </c>
      <c r="N25" s="34">
        <f t="shared" si="24"/>
        <v>9994</v>
      </c>
      <c r="O25" s="34">
        <f t="shared" si="24"/>
        <v>18089</v>
      </c>
      <c r="P25" s="34">
        <f t="shared" si="24"/>
        <v>12576</v>
      </c>
      <c r="Q25" s="34">
        <f t="shared" si="24"/>
        <v>8555</v>
      </c>
      <c r="R25" s="34">
        <f t="shared" si="24"/>
        <v>16015</v>
      </c>
      <c r="S25" s="34">
        <f t="shared" si="24"/>
        <v>16501</v>
      </c>
      <c r="T25" s="185">
        <f t="shared" si="1"/>
        <v>0.030346550109272563</v>
      </c>
      <c r="U25" s="34">
        <f t="shared" si="3"/>
        <v>486</v>
      </c>
    </row>
    <row r="26" spans="1:21" ht="11.25">
      <c r="A26" s="7" t="s">
        <v>30</v>
      </c>
      <c r="B26" s="34">
        <f t="shared" si="20"/>
        <v>2950</v>
      </c>
      <c r="C26" s="34">
        <f aca="true" t="shared" si="25" ref="C26:S26">C66+C106+C146+C186+C226</f>
        <v>14249</v>
      </c>
      <c r="D26" s="34">
        <f t="shared" si="25"/>
        <v>11785</v>
      </c>
      <c r="E26" s="34">
        <f t="shared" si="25"/>
        <v>12837</v>
      </c>
      <c r="F26" s="34">
        <f t="shared" si="25"/>
        <v>13046</v>
      </c>
      <c r="G26" s="34">
        <f t="shared" si="25"/>
        <v>16696</v>
      </c>
      <c r="H26" s="34">
        <f t="shared" si="25"/>
        <v>15755</v>
      </c>
      <c r="I26" s="34">
        <f t="shared" si="25"/>
        <v>17520</v>
      </c>
      <c r="J26" s="34">
        <f t="shared" si="25"/>
        <v>18890</v>
      </c>
      <c r="K26" s="34">
        <f t="shared" si="25"/>
        <v>18290</v>
      </c>
      <c r="L26" s="34">
        <f t="shared" si="25"/>
        <v>14778</v>
      </c>
      <c r="M26" s="34">
        <f t="shared" si="25"/>
        <v>14923</v>
      </c>
      <c r="N26" s="34">
        <f t="shared" si="25"/>
        <v>16049</v>
      </c>
      <c r="O26" s="34">
        <f t="shared" si="25"/>
        <v>13262</v>
      </c>
      <c r="P26" s="34">
        <f t="shared" si="25"/>
        <v>16517</v>
      </c>
      <c r="Q26" s="34">
        <f t="shared" si="25"/>
        <v>20213</v>
      </c>
      <c r="R26" s="34">
        <f t="shared" si="25"/>
        <v>18361</v>
      </c>
      <c r="S26" s="34">
        <f t="shared" si="25"/>
        <v>16005</v>
      </c>
      <c r="T26" s="185">
        <f t="shared" si="1"/>
        <v>-0.12831545122814658</v>
      </c>
      <c r="U26" s="34">
        <f t="shared" si="3"/>
        <v>-2356</v>
      </c>
    </row>
    <row r="27" spans="1:21" ht="11.25">
      <c r="A27" s="7" t="s">
        <v>31</v>
      </c>
      <c r="B27" s="34">
        <f t="shared" si="20"/>
        <v>1880</v>
      </c>
      <c r="C27" s="34">
        <f aca="true" t="shared" si="26" ref="C27:S27">C67+C107+C147+C187+C227</f>
        <v>3608</v>
      </c>
      <c r="D27" s="34">
        <f t="shared" si="26"/>
        <v>3413</v>
      </c>
      <c r="E27" s="34">
        <f t="shared" si="26"/>
        <v>3022</v>
      </c>
      <c r="F27" s="34">
        <f t="shared" si="26"/>
        <v>3399</v>
      </c>
      <c r="G27" s="34">
        <f t="shared" si="26"/>
        <v>3241</v>
      </c>
      <c r="H27" s="34">
        <f t="shared" si="26"/>
        <v>3673</v>
      </c>
      <c r="I27" s="34">
        <f t="shared" si="26"/>
        <v>3092</v>
      </c>
      <c r="J27" s="34">
        <f t="shared" si="26"/>
        <v>3449</v>
      </c>
      <c r="K27" s="34">
        <f t="shared" si="26"/>
        <v>3772</v>
      </c>
      <c r="L27" s="34">
        <f t="shared" si="26"/>
        <v>3904</v>
      </c>
      <c r="M27" s="34">
        <f t="shared" si="26"/>
        <v>3868</v>
      </c>
      <c r="N27" s="34">
        <f t="shared" si="26"/>
        <v>3415</v>
      </c>
      <c r="O27" s="34">
        <f t="shared" si="26"/>
        <v>3079</v>
      </c>
      <c r="P27" s="34">
        <f t="shared" si="26"/>
        <v>4215</v>
      </c>
      <c r="Q27" s="34">
        <f t="shared" si="26"/>
        <v>3575</v>
      </c>
      <c r="R27" s="34">
        <f t="shared" si="26"/>
        <v>3701</v>
      </c>
      <c r="S27" s="34">
        <f t="shared" si="26"/>
        <v>3377</v>
      </c>
      <c r="T27" s="185">
        <f t="shared" si="1"/>
        <v>-0.0875439070521481</v>
      </c>
      <c r="U27" s="34">
        <f t="shared" si="3"/>
        <v>-324</v>
      </c>
    </row>
    <row r="28" spans="1:21" ht="11.25">
      <c r="A28" s="7" t="s">
        <v>32</v>
      </c>
      <c r="B28" s="34">
        <f t="shared" si="20"/>
        <v>10859</v>
      </c>
      <c r="C28" s="34">
        <f aca="true" t="shared" si="27" ref="C28:S28">C68+C108+C148+C188+C228</f>
        <v>1408</v>
      </c>
      <c r="D28" s="34">
        <f t="shared" si="27"/>
        <v>1937</v>
      </c>
      <c r="E28" s="34">
        <f t="shared" si="27"/>
        <v>3467</v>
      </c>
      <c r="F28" s="34">
        <f t="shared" si="27"/>
        <v>4300</v>
      </c>
      <c r="G28" s="34">
        <f t="shared" si="27"/>
        <v>4961</v>
      </c>
      <c r="H28" s="34">
        <f t="shared" si="27"/>
        <v>4303</v>
      </c>
      <c r="I28" s="34">
        <f t="shared" si="27"/>
        <v>4137</v>
      </c>
      <c r="J28" s="34">
        <f t="shared" si="27"/>
        <v>4301</v>
      </c>
      <c r="K28" s="34">
        <f t="shared" si="27"/>
        <v>4534</v>
      </c>
      <c r="L28" s="34">
        <f t="shared" si="27"/>
        <v>4726</v>
      </c>
      <c r="M28" s="34">
        <f t="shared" si="27"/>
        <v>5081</v>
      </c>
      <c r="N28" s="34">
        <f t="shared" si="27"/>
        <v>5420</v>
      </c>
      <c r="O28" s="34">
        <f t="shared" si="27"/>
        <v>3594</v>
      </c>
      <c r="P28" s="34">
        <f t="shared" si="27"/>
        <v>4141</v>
      </c>
      <c r="Q28" s="34">
        <f t="shared" si="27"/>
        <v>4701</v>
      </c>
      <c r="R28" s="34">
        <f t="shared" si="27"/>
        <v>4827</v>
      </c>
      <c r="S28" s="34">
        <f t="shared" si="27"/>
        <v>4956</v>
      </c>
      <c r="T28" s="161">
        <f t="shared" si="1"/>
        <v>0.02672467371037901</v>
      </c>
      <c r="U28" s="34">
        <f t="shared" si="3"/>
        <v>129</v>
      </c>
    </row>
    <row r="29" spans="1:21" ht="11.25">
      <c r="A29" s="7" t="s">
        <v>33</v>
      </c>
      <c r="B29" s="34">
        <f t="shared" si="20"/>
        <v>77532</v>
      </c>
      <c r="C29" s="34">
        <f aca="true" t="shared" si="28" ref="C29:S29">C69+C109+C149+C189+C229</f>
        <v>18280</v>
      </c>
      <c r="D29" s="34">
        <f t="shared" si="28"/>
        <v>19724</v>
      </c>
      <c r="E29" s="34">
        <f t="shared" si="28"/>
        <v>19022</v>
      </c>
      <c r="F29" s="34">
        <f t="shared" si="28"/>
        <v>17912</v>
      </c>
      <c r="G29" s="34">
        <f t="shared" si="28"/>
        <v>19574</v>
      </c>
      <c r="H29" s="34">
        <f t="shared" si="28"/>
        <v>18595</v>
      </c>
      <c r="I29" s="34">
        <f t="shared" si="28"/>
        <v>19403</v>
      </c>
      <c r="J29" s="34">
        <f t="shared" si="28"/>
        <v>21772</v>
      </c>
      <c r="K29" s="34">
        <f t="shared" si="28"/>
        <v>21193</v>
      </c>
      <c r="L29" s="34">
        <f t="shared" si="28"/>
        <v>23297</v>
      </c>
      <c r="M29" s="34">
        <f t="shared" si="28"/>
        <v>21687</v>
      </c>
      <c r="N29" s="34">
        <f t="shared" si="28"/>
        <v>20582</v>
      </c>
      <c r="O29" s="34">
        <f t="shared" si="28"/>
        <v>19386</v>
      </c>
      <c r="P29" s="34">
        <f t="shared" si="28"/>
        <v>25701</v>
      </c>
      <c r="Q29" s="34">
        <f t="shared" si="28"/>
        <v>23564</v>
      </c>
      <c r="R29" s="34">
        <f t="shared" si="28"/>
        <v>22513</v>
      </c>
      <c r="S29" s="34">
        <f t="shared" si="28"/>
        <v>24429</v>
      </c>
      <c r="T29" s="161">
        <f t="shared" si="1"/>
        <v>0.0851063829787233</v>
      </c>
      <c r="U29" s="34">
        <f t="shared" si="3"/>
        <v>1916</v>
      </c>
    </row>
    <row r="30" spans="1:21" ht="11.25">
      <c r="A30" s="7" t="s">
        <v>34</v>
      </c>
      <c r="B30" s="34">
        <f t="shared" si="20"/>
        <v>7204</v>
      </c>
      <c r="C30" s="34">
        <f aca="true" t="shared" si="29" ref="C30:S30">C70+C110+C150+C190+C230</f>
        <v>65339</v>
      </c>
      <c r="D30" s="34">
        <f t="shared" si="29"/>
        <v>76491</v>
      </c>
      <c r="E30" s="34">
        <f t="shared" si="29"/>
        <v>76935</v>
      </c>
      <c r="F30" s="34">
        <f t="shared" si="29"/>
        <v>61397</v>
      </c>
      <c r="G30" s="34">
        <f t="shared" si="29"/>
        <v>70651</v>
      </c>
      <c r="H30" s="34">
        <f t="shared" si="29"/>
        <v>54075</v>
      </c>
      <c r="I30" s="34">
        <f t="shared" si="29"/>
        <v>72051</v>
      </c>
      <c r="J30" s="34">
        <f t="shared" si="29"/>
        <v>77404</v>
      </c>
      <c r="K30" s="34">
        <f t="shared" si="29"/>
        <v>74695</v>
      </c>
      <c r="L30" s="34">
        <f t="shared" si="29"/>
        <v>83247</v>
      </c>
      <c r="M30" s="34">
        <f t="shared" si="29"/>
        <v>83424</v>
      </c>
      <c r="N30" s="34">
        <f t="shared" si="29"/>
        <v>71295</v>
      </c>
      <c r="O30" s="34">
        <f t="shared" si="29"/>
        <v>59226</v>
      </c>
      <c r="P30" s="34">
        <f t="shared" si="29"/>
        <v>68916</v>
      </c>
      <c r="Q30" s="34">
        <f t="shared" si="29"/>
        <v>82045</v>
      </c>
      <c r="R30" s="34">
        <f t="shared" si="29"/>
        <v>71920</v>
      </c>
      <c r="S30" s="34">
        <f t="shared" si="29"/>
        <v>78168</v>
      </c>
      <c r="T30" s="161">
        <f t="shared" si="1"/>
        <v>0.08687430478309222</v>
      </c>
      <c r="U30" s="34">
        <f t="shared" si="3"/>
        <v>6248</v>
      </c>
    </row>
    <row r="31" spans="1:21" ht="11.25">
      <c r="A31" s="7" t="s">
        <v>35</v>
      </c>
      <c r="B31" s="34">
        <f t="shared" si="20"/>
        <v>23835</v>
      </c>
      <c r="C31" s="34">
        <f aca="true" t="shared" si="30" ref="C31:S31">C71+C111+C151+C191+C231</f>
        <v>5366</v>
      </c>
      <c r="D31" s="34">
        <f t="shared" si="30"/>
        <v>6534</v>
      </c>
      <c r="E31" s="34">
        <f t="shared" si="30"/>
        <v>5723</v>
      </c>
      <c r="F31" s="34">
        <f t="shared" si="30"/>
        <v>7028</v>
      </c>
      <c r="G31" s="34">
        <f t="shared" si="30"/>
        <v>6903</v>
      </c>
      <c r="H31" s="34">
        <f t="shared" si="30"/>
        <v>5728</v>
      </c>
      <c r="I31" s="34">
        <f t="shared" si="30"/>
        <v>7042</v>
      </c>
      <c r="J31" s="34">
        <f t="shared" si="30"/>
        <v>9031</v>
      </c>
      <c r="K31" s="34">
        <f t="shared" si="30"/>
        <v>10191</v>
      </c>
      <c r="L31" s="34">
        <f t="shared" si="30"/>
        <v>10383</v>
      </c>
      <c r="M31" s="34">
        <f t="shared" si="30"/>
        <v>10008</v>
      </c>
      <c r="N31" s="34">
        <f t="shared" si="30"/>
        <v>11333</v>
      </c>
      <c r="O31" s="34">
        <f t="shared" si="30"/>
        <v>11207</v>
      </c>
      <c r="P31" s="34">
        <f t="shared" si="30"/>
        <v>14660</v>
      </c>
      <c r="Q31" s="34">
        <f t="shared" si="30"/>
        <v>17480</v>
      </c>
      <c r="R31" s="34">
        <f t="shared" si="30"/>
        <v>18774</v>
      </c>
      <c r="S31" s="34">
        <f t="shared" si="30"/>
        <v>20373</v>
      </c>
      <c r="T31" s="161">
        <f t="shared" si="1"/>
        <v>0.08517098114413546</v>
      </c>
      <c r="U31" s="34">
        <f t="shared" si="3"/>
        <v>1599</v>
      </c>
    </row>
    <row r="32" spans="1:21" ht="11.25">
      <c r="A32" s="7" t="s">
        <v>36</v>
      </c>
      <c r="B32" s="34">
        <f t="shared" si="20"/>
        <v>4284</v>
      </c>
      <c r="C32" s="34">
        <f aca="true" t="shared" si="31" ref="C32:S32">C72+C112+C152+C192+C232</f>
        <v>22802</v>
      </c>
      <c r="D32" s="34">
        <f t="shared" si="31"/>
        <v>26685</v>
      </c>
      <c r="E32" s="34">
        <f t="shared" si="31"/>
        <v>34085</v>
      </c>
      <c r="F32" s="34">
        <f t="shared" si="31"/>
        <v>30716</v>
      </c>
      <c r="G32" s="34">
        <f t="shared" si="31"/>
        <v>35849</v>
      </c>
      <c r="H32" s="34">
        <f t="shared" si="31"/>
        <v>40735</v>
      </c>
      <c r="I32" s="34">
        <f t="shared" si="31"/>
        <v>40193</v>
      </c>
      <c r="J32" s="34">
        <f t="shared" si="31"/>
        <v>42568</v>
      </c>
      <c r="K32" s="34">
        <f t="shared" si="31"/>
        <v>34928</v>
      </c>
      <c r="L32" s="34">
        <f t="shared" si="31"/>
        <v>31154</v>
      </c>
      <c r="M32" s="34">
        <f t="shared" si="31"/>
        <v>24295</v>
      </c>
      <c r="N32" s="34">
        <f t="shared" si="31"/>
        <v>33966</v>
      </c>
      <c r="O32" s="34">
        <f t="shared" si="31"/>
        <v>35560</v>
      </c>
      <c r="P32" s="34">
        <f t="shared" si="31"/>
        <v>46311</v>
      </c>
      <c r="Q32" s="34">
        <f t="shared" si="31"/>
        <v>39748</v>
      </c>
      <c r="R32" s="34">
        <f t="shared" si="31"/>
        <v>44523</v>
      </c>
      <c r="S32" s="34">
        <f t="shared" si="31"/>
        <v>36457</v>
      </c>
      <c r="T32" s="161">
        <f t="shared" si="1"/>
        <v>-0.1811647912314983</v>
      </c>
      <c r="U32" s="34">
        <f t="shared" si="3"/>
        <v>-8066</v>
      </c>
    </row>
    <row r="33" spans="1:21" ht="11.25">
      <c r="A33" s="7" t="s">
        <v>37</v>
      </c>
      <c r="B33" s="34">
        <f t="shared" si="20"/>
        <v>121682</v>
      </c>
      <c r="C33" s="34">
        <f aca="true" t="shared" si="32" ref="C33:S33">C73+C113+C153+C193+C233</f>
        <v>4487</v>
      </c>
      <c r="D33" s="34">
        <f t="shared" si="32"/>
        <v>4540</v>
      </c>
      <c r="E33" s="34">
        <f t="shared" si="32"/>
        <v>4722</v>
      </c>
      <c r="F33" s="34">
        <f t="shared" si="32"/>
        <v>4775</v>
      </c>
      <c r="G33" s="34">
        <f t="shared" si="32"/>
        <v>4972</v>
      </c>
      <c r="H33" s="34">
        <f t="shared" si="32"/>
        <v>5118</v>
      </c>
      <c r="I33" s="34">
        <f t="shared" si="32"/>
        <v>5582</v>
      </c>
      <c r="J33" s="34">
        <f t="shared" si="32"/>
        <v>6276</v>
      </c>
      <c r="K33" s="34">
        <f t="shared" si="32"/>
        <v>7183</v>
      </c>
      <c r="L33" s="34">
        <f t="shared" si="32"/>
        <v>7679</v>
      </c>
      <c r="M33" s="34">
        <f t="shared" si="32"/>
        <v>8029</v>
      </c>
      <c r="N33" s="34">
        <f t="shared" si="32"/>
        <v>8410</v>
      </c>
      <c r="O33" s="34">
        <f t="shared" si="32"/>
        <v>8494</v>
      </c>
      <c r="P33" s="34">
        <f t="shared" si="32"/>
        <v>8619</v>
      </c>
      <c r="Q33" s="34">
        <f t="shared" si="32"/>
        <v>8681</v>
      </c>
      <c r="R33" s="34">
        <f t="shared" si="32"/>
        <v>9926</v>
      </c>
      <c r="S33" s="34">
        <f t="shared" si="32"/>
        <v>9926</v>
      </c>
      <c r="T33" s="161">
        <f t="shared" si="1"/>
        <v>0</v>
      </c>
      <c r="U33" s="34">
        <f t="shared" si="3"/>
        <v>0</v>
      </c>
    </row>
    <row r="34" spans="1:21" ht="11.25">
      <c r="A34" s="7" t="s">
        <v>38</v>
      </c>
      <c r="B34" s="34">
        <f t="shared" si="20"/>
        <v>29795</v>
      </c>
      <c r="C34" s="34">
        <f aca="true" t="shared" si="33" ref="C34:S34">C74+C114+C154+C194+C234</f>
        <v>110580</v>
      </c>
      <c r="D34" s="34">
        <f t="shared" si="33"/>
        <v>117065</v>
      </c>
      <c r="E34" s="34">
        <f t="shared" si="33"/>
        <v>119621</v>
      </c>
      <c r="F34" s="34">
        <f t="shared" si="33"/>
        <v>112542</v>
      </c>
      <c r="G34" s="34">
        <f t="shared" si="33"/>
        <v>121666</v>
      </c>
      <c r="H34" s="34">
        <f t="shared" si="33"/>
        <v>103931</v>
      </c>
      <c r="I34" s="34">
        <f t="shared" si="33"/>
        <v>110051</v>
      </c>
      <c r="J34" s="34">
        <f t="shared" si="33"/>
        <v>115982</v>
      </c>
      <c r="K34" s="34">
        <f t="shared" si="33"/>
        <v>121591</v>
      </c>
      <c r="L34" s="34">
        <f t="shared" si="33"/>
        <v>139120</v>
      </c>
      <c r="M34" s="34">
        <f t="shared" si="33"/>
        <v>120634</v>
      </c>
      <c r="N34" s="34">
        <f t="shared" si="33"/>
        <v>129772</v>
      </c>
      <c r="O34" s="34">
        <f t="shared" si="33"/>
        <v>106228</v>
      </c>
      <c r="P34" s="34">
        <f t="shared" si="33"/>
        <v>109536</v>
      </c>
      <c r="Q34" s="34">
        <f t="shared" si="33"/>
        <v>136550</v>
      </c>
      <c r="R34" s="34">
        <f t="shared" si="33"/>
        <v>120434</v>
      </c>
      <c r="S34" s="34">
        <f t="shared" si="33"/>
        <v>135266</v>
      </c>
      <c r="T34" s="183">
        <f t="shared" si="1"/>
        <v>0.12315459089625858</v>
      </c>
      <c r="U34" s="184">
        <f t="shared" si="3"/>
        <v>14832</v>
      </c>
    </row>
    <row r="35" spans="1:21" ht="11.25">
      <c r="A35" s="7" t="s">
        <v>39</v>
      </c>
      <c r="B35" s="34">
        <f t="shared" si="20"/>
        <v>757</v>
      </c>
      <c r="C35" s="34">
        <f aca="true" t="shared" si="34" ref="C35:S35">C75+C115+C155+C195+C235</f>
        <v>32822</v>
      </c>
      <c r="D35" s="34">
        <f t="shared" si="34"/>
        <v>33524</v>
      </c>
      <c r="E35" s="34">
        <f t="shared" si="34"/>
        <v>36644</v>
      </c>
      <c r="F35" s="34">
        <f t="shared" si="34"/>
        <v>40026</v>
      </c>
      <c r="G35" s="34">
        <f t="shared" si="34"/>
        <v>36159</v>
      </c>
      <c r="H35" s="34">
        <f t="shared" si="34"/>
        <v>29814</v>
      </c>
      <c r="I35" s="34">
        <f t="shared" si="34"/>
        <v>35215</v>
      </c>
      <c r="J35" s="34">
        <f t="shared" si="34"/>
        <v>34684</v>
      </c>
      <c r="K35" s="34">
        <f t="shared" si="34"/>
        <v>41334</v>
      </c>
      <c r="L35" s="34">
        <f t="shared" si="34"/>
        <v>38325</v>
      </c>
      <c r="M35" s="34">
        <f t="shared" si="34"/>
        <v>42881</v>
      </c>
      <c r="N35" s="34">
        <f t="shared" si="34"/>
        <v>36855</v>
      </c>
      <c r="O35" s="34">
        <f t="shared" si="34"/>
        <v>36509</v>
      </c>
      <c r="P35" s="34">
        <f t="shared" si="34"/>
        <v>35518</v>
      </c>
      <c r="Q35" s="34">
        <f t="shared" si="34"/>
        <v>33073</v>
      </c>
      <c r="R35" s="34">
        <f t="shared" si="34"/>
        <v>33043</v>
      </c>
      <c r="S35" s="34">
        <f t="shared" si="34"/>
        <v>37372</v>
      </c>
      <c r="T35" s="161">
        <f t="shared" si="1"/>
        <v>0.13101110673970284</v>
      </c>
      <c r="U35" s="34">
        <f t="shared" si="3"/>
        <v>4329</v>
      </c>
    </row>
    <row r="37" s="35" customFormat="1" ht="12" thickBot="1"/>
    <row r="38" spans="1:3" s="53" customFormat="1" ht="11.25">
      <c r="A38" s="50"/>
      <c r="B38" s="51" t="s">
        <v>1</v>
      </c>
      <c r="C38" s="52" t="s">
        <v>94</v>
      </c>
    </row>
    <row r="39" spans="1:3" s="39" customFormat="1" ht="11.25">
      <c r="A39" s="36"/>
      <c r="B39" s="37" t="s">
        <v>2</v>
      </c>
      <c r="C39" s="38" t="s">
        <v>52</v>
      </c>
    </row>
    <row r="40" spans="1:3" s="39" customFormat="1" ht="11.25">
      <c r="A40" s="36"/>
      <c r="B40" s="37" t="s">
        <v>4</v>
      </c>
      <c r="C40" s="38" t="s">
        <v>53</v>
      </c>
    </row>
    <row r="41" spans="1:17" s="39" customFormat="1" ht="11.2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1:19" s="39" customFormat="1" ht="12.75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</row>
    <row r="43" spans="1:19" s="39" customFormat="1" ht="12.75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39" customFormat="1" ht="12.75">
      <c r="A44" s="167" t="s">
        <v>54</v>
      </c>
      <c r="B44" s="168">
        <f>'Data eurostat_2009'!B422</f>
        <v>17312</v>
      </c>
      <c r="C44" s="168">
        <f>'Data eurostat_2009'!C422</f>
        <v>18271</v>
      </c>
      <c r="D44" s="168">
        <f>'Data eurostat_2009'!D422</f>
        <v>18393</v>
      </c>
      <c r="E44" s="168">
        <f>'Data eurostat_2009'!E422</f>
        <v>20054</v>
      </c>
      <c r="F44" s="168">
        <f>'Data eurostat_2009'!F422</f>
        <v>22074</v>
      </c>
      <c r="G44" s="168">
        <f>'Data eurostat_2009'!G422</f>
        <v>24349</v>
      </c>
      <c r="H44" s="168">
        <f>'Data eurostat_2009'!H422</f>
        <v>26056</v>
      </c>
      <c r="I44" s="168">
        <f>'Data eurostat_2009'!I422</f>
        <v>29166</v>
      </c>
      <c r="J44" s="168">
        <f>'Data eurostat_2009'!J422</f>
        <v>31787</v>
      </c>
      <c r="K44" s="168">
        <f>'Data eurostat_2009'!K422</f>
        <v>36613</v>
      </c>
      <c r="L44" s="168">
        <f>'Data eurostat_2009'!L422</f>
        <v>40545</v>
      </c>
      <c r="M44" s="168">
        <f>'Data eurostat_2009'!M422</f>
        <v>42346</v>
      </c>
      <c r="N44" s="168">
        <f>'Data eurostat_2009'!N422</f>
        <v>48505</v>
      </c>
      <c r="O44" s="168">
        <f>'Data eurostat_2009'!O422</f>
        <v>57645</v>
      </c>
      <c r="P44" s="168">
        <f>'Data eurostat_2009'!P422</f>
        <v>68845</v>
      </c>
      <c r="Q44" s="168">
        <f>'Data eurostat_2009'!Q422</f>
        <v>79897</v>
      </c>
      <c r="R44" s="168">
        <f>'Data eurostat_2009'!R422</f>
        <v>89842</v>
      </c>
      <c r="S44" s="168">
        <f>'Data eurostat_2009'!S422</f>
        <v>101808</v>
      </c>
    </row>
    <row r="45" spans="1:19" s="39" customFormat="1" ht="12.75">
      <c r="A45" s="167" t="s">
        <v>55</v>
      </c>
      <c r="B45" s="168">
        <f>'Data eurostat_2009'!B423</f>
        <v>492</v>
      </c>
      <c r="C45" s="168">
        <f>'Data eurostat_2009'!C423</f>
        <v>535</v>
      </c>
      <c r="D45" s="168">
        <f>'Data eurostat_2009'!D423</f>
        <v>527</v>
      </c>
      <c r="E45" s="168">
        <f>'Data eurostat_2009'!E423</f>
        <v>522</v>
      </c>
      <c r="F45" s="168">
        <f>'Data eurostat_2009'!F423</f>
        <v>518</v>
      </c>
      <c r="G45" s="168">
        <f>'Data eurostat_2009'!G423</f>
        <v>601</v>
      </c>
      <c r="H45" s="168">
        <f>'Data eurostat_2009'!H423</f>
        <v>610</v>
      </c>
      <c r="I45" s="168">
        <f>'Data eurostat_2009'!I423</f>
        <v>549</v>
      </c>
      <c r="J45" s="168">
        <f>'Data eurostat_2009'!J423</f>
        <v>529</v>
      </c>
      <c r="K45" s="168">
        <f>'Data eurostat_2009'!K423</f>
        <v>828</v>
      </c>
      <c r="L45" s="168">
        <f>'Data eurostat_2009'!L423</f>
        <v>860</v>
      </c>
      <c r="M45" s="168">
        <f>'Data eurostat_2009'!M423</f>
        <v>945</v>
      </c>
      <c r="N45" s="168">
        <f>'Data eurostat_2009'!N423</f>
        <v>1169</v>
      </c>
      <c r="O45" s="168">
        <f>'Data eurostat_2009'!O423</f>
        <v>1339</v>
      </c>
      <c r="P45" s="168">
        <f>'Data eurostat_2009'!P423</f>
        <v>1535</v>
      </c>
      <c r="Q45" s="168">
        <f>'Data eurostat_2009'!Q423</f>
        <v>2114</v>
      </c>
      <c r="R45" s="168">
        <f>'Data eurostat_2009'!R423</f>
        <v>3002</v>
      </c>
      <c r="S45" s="168">
        <f>'Data eurostat_2009'!S423</f>
        <v>3107</v>
      </c>
    </row>
    <row r="46" spans="1:19" s="39" customFormat="1" ht="12.75">
      <c r="A46" s="167" t="s">
        <v>56</v>
      </c>
      <c r="B46" s="168">
        <f>'Data eurostat_2009'!B424</f>
        <v>0</v>
      </c>
      <c r="C46" s="168">
        <f>'Data eurostat_2009'!C424</f>
        <v>0</v>
      </c>
      <c r="D46" s="168">
        <f>'Data eurostat_2009'!D424</f>
        <v>0</v>
      </c>
      <c r="E46" s="168">
        <f>'Data eurostat_2009'!E424</f>
        <v>0</v>
      </c>
      <c r="F46" s="168">
        <f>'Data eurostat_2009'!F424</f>
        <v>0</v>
      </c>
      <c r="G46" s="168">
        <f>'Data eurostat_2009'!G424</f>
        <v>0</v>
      </c>
      <c r="H46" s="168">
        <f>'Data eurostat_2009'!H424</f>
        <v>0</v>
      </c>
      <c r="I46" s="168">
        <f>'Data eurostat_2009'!I424</f>
        <v>0</v>
      </c>
      <c r="J46" s="168">
        <f>'Data eurostat_2009'!J424</f>
        <v>2</v>
      </c>
      <c r="K46" s="168">
        <f>'Data eurostat_2009'!K424</f>
        <v>29</v>
      </c>
      <c r="L46" s="168">
        <f>'Data eurostat_2009'!L424</f>
        <v>15</v>
      </c>
      <c r="M46" s="168">
        <f>'Data eurostat_2009'!M424</f>
        <v>0</v>
      </c>
      <c r="N46" s="168">
        <f>'Data eurostat_2009'!N424</f>
        <v>0</v>
      </c>
      <c r="O46" s="168">
        <f>'Data eurostat_2009'!O424</f>
        <v>0</v>
      </c>
      <c r="P46" s="168">
        <f>'Data eurostat_2009'!P424</f>
        <v>0</v>
      </c>
      <c r="Q46" s="168">
        <f>'Data eurostat_2009'!Q424</f>
        <v>0</v>
      </c>
      <c r="R46" s="168">
        <f>'Data eurostat_2009'!R424</f>
        <v>0</v>
      </c>
      <c r="S46" s="168">
        <f>'Data eurostat_2009'!S424</f>
        <v>0</v>
      </c>
    </row>
    <row r="47" spans="1:19" s="39" customFormat="1" ht="12.75">
      <c r="A47" s="167" t="s">
        <v>57</v>
      </c>
      <c r="B47" s="168">
        <f>'Data eurostat_2009'!B425</f>
        <v>0</v>
      </c>
      <c r="C47" s="168">
        <f>'Data eurostat_2009'!C425</f>
        <v>0</v>
      </c>
      <c r="D47" s="168">
        <f>'Data eurostat_2009'!D425</f>
        <v>0</v>
      </c>
      <c r="E47" s="168">
        <f>'Data eurostat_2009'!E425</f>
        <v>221</v>
      </c>
      <c r="F47" s="168">
        <f>'Data eurostat_2009'!F425</f>
        <v>309</v>
      </c>
      <c r="G47" s="168">
        <f>'Data eurostat_2009'!G425</f>
        <v>405</v>
      </c>
      <c r="H47" s="168">
        <f>'Data eurostat_2009'!H425</f>
        <v>292</v>
      </c>
      <c r="I47" s="168">
        <f>'Data eurostat_2009'!I425</f>
        <v>494</v>
      </c>
      <c r="J47" s="168">
        <f>'Data eurostat_2009'!J425</f>
        <v>587</v>
      </c>
      <c r="K47" s="168">
        <f>'Data eurostat_2009'!K425</f>
        <v>683</v>
      </c>
      <c r="L47" s="168">
        <f>'Data eurostat_2009'!L425</f>
        <v>522</v>
      </c>
      <c r="M47" s="168">
        <f>'Data eurostat_2009'!M425</f>
        <v>518</v>
      </c>
      <c r="N47" s="168">
        <f>'Data eurostat_2009'!N425</f>
        <v>498</v>
      </c>
      <c r="O47" s="168">
        <f>'Data eurostat_2009'!O425</f>
        <v>497</v>
      </c>
      <c r="P47" s="168">
        <f>'Data eurostat_2009'!P425</f>
        <v>721</v>
      </c>
      <c r="Q47" s="168">
        <f>'Data eurostat_2009'!Q425</f>
        <v>739</v>
      </c>
      <c r="R47" s="168">
        <f>'Data eurostat_2009'!R425</f>
        <v>926</v>
      </c>
      <c r="S47" s="168">
        <f>'Data eurostat_2009'!S425</f>
        <v>1203</v>
      </c>
    </row>
    <row r="48" spans="1:19" s="39" customFormat="1" ht="12.75">
      <c r="A48" s="167" t="s">
        <v>58</v>
      </c>
      <c r="B48" s="168">
        <f>'Data eurostat_2009'!B426</f>
        <v>210</v>
      </c>
      <c r="C48" s="168">
        <f>'Data eurostat_2009'!C426</f>
        <v>355</v>
      </c>
      <c r="D48" s="168">
        <f>'Data eurostat_2009'!D426</f>
        <v>521</v>
      </c>
      <c r="E48" s="168">
        <f>'Data eurostat_2009'!E426</f>
        <v>728</v>
      </c>
      <c r="F48" s="168">
        <f>'Data eurostat_2009'!F426</f>
        <v>805</v>
      </c>
      <c r="G48" s="168">
        <f>'Data eurostat_2009'!G426</f>
        <v>912</v>
      </c>
      <c r="H48" s="168">
        <f>'Data eurostat_2009'!H426</f>
        <v>1172</v>
      </c>
      <c r="I48" s="168">
        <f>'Data eurostat_2009'!I426</f>
        <v>1359</v>
      </c>
      <c r="J48" s="168">
        <f>'Data eurostat_2009'!J426</f>
        <v>1470</v>
      </c>
      <c r="K48" s="168">
        <f>'Data eurostat_2009'!K426</f>
        <v>1801</v>
      </c>
      <c r="L48" s="168">
        <f>'Data eurostat_2009'!L426</f>
        <v>1859</v>
      </c>
      <c r="M48" s="168">
        <f>'Data eurostat_2009'!M426</f>
        <v>2102</v>
      </c>
      <c r="N48" s="168">
        <f>'Data eurostat_2009'!N426</f>
        <v>2502</v>
      </c>
      <c r="O48" s="168">
        <f>'Data eurostat_2009'!O426</f>
        <v>3162</v>
      </c>
      <c r="P48" s="168">
        <f>'Data eurostat_2009'!P426</f>
        <v>3562</v>
      </c>
      <c r="Q48" s="168">
        <f>'Data eurostat_2009'!Q426</f>
        <v>3989</v>
      </c>
      <c r="R48" s="168">
        <f>'Data eurostat_2009'!R426</f>
        <v>3923</v>
      </c>
      <c r="S48" s="168">
        <f>'Data eurostat_2009'!S426</f>
        <v>3860</v>
      </c>
    </row>
    <row r="49" spans="1:20" s="39" customFormat="1" ht="12.75">
      <c r="A49" s="167" t="s">
        <v>95</v>
      </c>
      <c r="B49" s="168">
        <f>'Data eurostat_2009'!B427</f>
        <v>3264</v>
      </c>
      <c r="C49" s="168">
        <f>'Data eurostat_2009'!C427</f>
        <v>3398</v>
      </c>
      <c r="D49" s="168">
        <f>'Data eurostat_2009'!D427</f>
        <v>3386</v>
      </c>
      <c r="E49" s="168">
        <f>'Data eurostat_2009'!E427</f>
        <v>3168</v>
      </c>
      <c r="F49" s="168">
        <f>'Data eurostat_2009'!F427</f>
        <v>3615</v>
      </c>
      <c r="G49" s="168">
        <f>'Data eurostat_2009'!G427</f>
        <v>3784</v>
      </c>
      <c r="H49" s="168">
        <f>'Data eurostat_2009'!H427</f>
        <v>4034</v>
      </c>
      <c r="I49" s="168">
        <f>'Data eurostat_2009'!I427</f>
        <v>3391</v>
      </c>
      <c r="J49" s="168">
        <f>'Data eurostat_2009'!J427</f>
        <v>4785</v>
      </c>
      <c r="K49" s="168">
        <f>'Data eurostat_2009'!K427</f>
        <v>5251</v>
      </c>
      <c r="L49" s="168">
        <f>'Data eurostat_2009'!L427</f>
        <v>6175</v>
      </c>
      <c r="M49" s="168">
        <f>'Data eurostat_2009'!M427</f>
        <v>5250</v>
      </c>
      <c r="N49" s="168">
        <f>'Data eurostat_2009'!N427</f>
        <v>7688</v>
      </c>
      <c r="O49" s="168">
        <f>'Data eurostat_2009'!O427</f>
        <v>10144</v>
      </c>
      <c r="P49" s="168">
        <f>'Data eurostat_2009'!P427</f>
        <v>11473</v>
      </c>
      <c r="Q49" s="168">
        <f>'Data eurostat_2009'!Q427</f>
        <v>16570</v>
      </c>
      <c r="R49" s="168">
        <f>'Data eurostat_2009'!R427</f>
        <v>21265</v>
      </c>
      <c r="S49" s="168">
        <f>'Data eurostat_2009'!S427</f>
        <v>30078</v>
      </c>
      <c r="T49" s="161">
        <f>(S49-R49)/S49</f>
        <v>0.2930048540461467</v>
      </c>
    </row>
    <row r="50" spans="1:19" s="39" customFormat="1" ht="12.75">
      <c r="A50" s="167" t="s">
        <v>60</v>
      </c>
      <c r="B50" s="168">
        <f>'Data eurostat_2009'!B428</f>
        <v>0</v>
      </c>
      <c r="C50" s="168">
        <f>'Data eurostat_2009'!C428</f>
        <v>0</v>
      </c>
      <c r="D50" s="168">
        <f>'Data eurostat_2009'!D428</f>
        <v>0</v>
      </c>
      <c r="E50" s="168">
        <f>'Data eurostat_2009'!E428</f>
        <v>0</v>
      </c>
      <c r="F50" s="168">
        <f>'Data eurostat_2009'!F428</f>
        <v>0</v>
      </c>
      <c r="G50" s="168">
        <f>'Data eurostat_2009'!G428</f>
        <v>6</v>
      </c>
      <c r="H50" s="168">
        <f>'Data eurostat_2009'!H428</f>
        <v>5</v>
      </c>
      <c r="I50" s="168">
        <f>'Data eurostat_2009'!I428</f>
        <v>8</v>
      </c>
      <c r="J50" s="168">
        <f>'Data eurostat_2009'!J428</f>
        <v>12</v>
      </c>
      <c r="K50" s="168">
        <f>'Data eurostat_2009'!K428</f>
        <v>12</v>
      </c>
      <c r="L50" s="168">
        <f>'Data eurostat_2009'!L428</f>
        <v>13</v>
      </c>
      <c r="M50" s="168">
        <f>'Data eurostat_2009'!M428</f>
        <v>11</v>
      </c>
      <c r="N50" s="168">
        <f>'Data eurostat_2009'!N428</f>
        <v>30</v>
      </c>
      <c r="O50" s="168">
        <f>'Data eurostat_2009'!O428</f>
        <v>27</v>
      </c>
      <c r="P50" s="168">
        <f>'Data eurostat_2009'!P428</f>
        <v>30</v>
      </c>
      <c r="Q50" s="168">
        <f>'Data eurostat_2009'!Q428</f>
        <v>21</v>
      </c>
      <c r="R50" s="168">
        <f>'Data eurostat_2009'!R428</f>
        <v>40</v>
      </c>
      <c r="S50" s="168">
        <f>'Data eurostat_2009'!S428</f>
        <v>36</v>
      </c>
    </row>
    <row r="51" spans="1:19" s="39" customFormat="1" ht="12.75">
      <c r="A51" s="167" t="s">
        <v>61</v>
      </c>
      <c r="B51" s="168">
        <f>'Data eurostat_2009'!B429</f>
        <v>0</v>
      </c>
      <c r="C51" s="168">
        <f>'Data eurostat_2009'!C429</f>
        <v>0</v>
      </c>
      <c r="D51" s="168">
        <f>'Data eurostat_2009'!D429</f>
        <v>0</v>
      </c>
      <c r="E51" s="168">
        <f>'Data eurostat_2009'!E429</f>
        <v>0</v>
      </c>
      <c r="F51" s="168">
        <f>'Data eurostat_2009'!F429</f>
        <v>0</v>
      </c>
      <c r="G51" s="168">
        <f>'Data eurostat_2009'!G429</f>
        <v>0</v>
      </c>
      <c r="H51" s="168">
        <f>'Data eurostat_2009'!H429</f>
        <v>27</v>
      </c>
      <c r="I51" s="168">
        <f>'Data eurostat_2009'!I429</f>
        <v>27</v>
      </c>
      <c r="J51" s="168">
        <f>'Data eurostat_2009'!J429</f>
        <v>85</v>
      </c>
      <c r="K51" s="168">
        <f>'Data eurostat_2009'!K429</f>
        <v>91</v>
      </c>
      <c r="L51" s="168">
        <f>'Data eurostat_2009'!L429</f>
        <v>96</v>
      </c>
      <c r="M51" s="168">
        <f>'Data eurostat_2009'!M429</f>
        <v>97</v>
      </c>
      <c r="N51" s="168">
        <f>'Data eurostat_2009'!N429</f>
        <v>82</v>
      </c>
      <c r="O51" s="168">
        <f>'Data eurostat_2009'!O429</f>
        <v>70</v>
      </c>
      <c r="P51" s="168">
        <f>'Data eurostat_2009'!P429</f>
        <v>92</v>
      </c>
      <c r="Q51" s="168">
        <f>'Data eurostat_2009'!Q429</f>
        <v>130</v>
      </c>
      <c r="R51" s="168">
        <f>'Data eurostat_2009'!R429</f>
        <v>128</v>
      </c>
      <c r="S51" s="168">
        <f>'Data eurostat_2009'!S429</f>
        <v>132</v>
      </c>
    </row>
    <row r="52" spans="1:19" s="39" customFormat="1" ht="12.75">
      <c r="A52" s="167" t="s">
        <v>62</v>
      </c>
      <c r="B52" s="168">
        <f>'Data eurostat_2009'!B430</f>
        <v>0</v>
      </c>
      <c r="C52" s="168">
        <f>'Data eurostat_2009'!C430</f>
        <v>0</v>
      </c>
      <c r="D52" s="168">
        <f>'Data eurostat_2009'!D430</f>
        <v>1</v>
      </c>
      <c r="E52" s="168">
        <f>'Data eurostat_2009'!E430</f>
        <v>1</v>
      </c>
      <c r="F52" s="168">
        <f>'Data eurostat_2009'!F430</f>
        <v>1</v>
      </c>
      <c r="G52" s="168">
        <f>'Data eurostat_2009'!G430</f>
        <v>1</v>
      </c>
      <c r="H52" s="168">
        <f>'Data eurostat_2009'!H430</f>
        <v>0</v>
      </c>
      <c r="I52" s="168">
        <f>'Data eurostat_2009'!I430</f>
        <v>0</v>
      </c>
      <c r="J52" s="168">
        <f>'Data eurostat_2009'!J430</f>
        <v>0</v>
      </c>
      <c r="K52" s="168">
        <f>'Data eurostat_2009'!K430</f>
        <v>1</v>
      </c>
      <c r="L52" s="168">
        <f>'Data eurostat_2009'!L430</f>
        <v>0</v>
      </c>
      <c r="M52" s="168">
        <f>'Data eurostat_2009'!M430</f>
        <v>79</v>
      </c>
      <c r="N52" s="168">
        <f>'Data eurostat_2009'!N430</f>
        <v>126</v>
      </c>
      <c r="O52" s="168">
        <f>'Data eurostat_2009'!O430</f>
        <v>105</v>
      </c>
      <c r="P52" s="168">
        <f>'Data eurostat_2009'!P430</f>
        <v>123</v>
      </c>
      <c r="Q52" s="168">
        <f>'Data eurostat_2009'!Q430</f>
        <v>122</v>
      </c>
      <c r="R52" s="168">
        <f>'Data eurostat_2009'!R430</f>
        <v>114</v>
      </c>
      <c r="S52" s="168">
        <f>'Data eurostat_2009'!S430</f>
        <v>184</v>
      </c>
    </row>
    <row r="53" spans="1:19" s="39" customFormat="1" ht="12.75">
      <c r="A53" s="167" t="s">
        <v>63</v>
      </c>
      <c r="B53" s="168">
        <f>'Data eurostat_2009'!B431</f>
        <v>601</v>
      </c>
      <c r="C53" s="168">
        <f>'Data eurostat_2009'!C431</f>
        <v>601</v>
      </c>
      <c r="D53" s="168">
        <f>'Data eurostat_2009'!D431</f>
        <v>639</v>
      </c>
      <c r="E53" s="168">
        <f>'Data eurostat_2009'!E431</f>
        <v>646</v>
      </c>
      <c r="F53" s="168">
        <f>'Data eurostat_2009'!F431</f>
        <v>754</v>
      </c>
      <c r="G53" s="168">
        <f>'Data eurostat_2009'!G431</f>
        <v>1205</v>
      </c>
      <c r="H53" s="168">
        <f>'Data eurostat_2009'!H431</f>
        <v>1344</v>
      </c>
      <c r="I53" s="168">
        <f>'Data eurostat_2009'!I431</f>
        <v>1392</v>
      </c>
      <c r="J53" s="168">
        <f>'Data eurostat_2009'!J431</f>
        <v>1641</v>
      </c>
      <c r="K53" s="168">
        <f>'Data eurostat_2009'!K431</f>
        <v>1774</v>
      </c>
      <c r="L53" s="168">
        <f>'Data eurostat_2009'!L431</f>
        <v>1824</v>
      </c>
      <c r="M53" s="168">
        <f>'Data eurostat_2009'!M431</f>
        <v>1964</v>
      </c>
      <c r="N53" s="168">
        <f>'Data eurostat_2009'!N431</f>
        <v>2970</v>
      </c>
      <c r="O53" s="168">
        <f>'Data eurostat_2009'!O431</f>
        <v>4265</v>
      </c>
      <c r="P53" s="168">
        <f>'Data eurostat_2009'!P431</f>
        <v>4133</v>
      </c>
      <c r="Q53" s="168">
        <f>'Data eurostat_2009'!Q431</f>
        <v>3114</v>
      </c>
      <c r="R53" s="168">
        <f>'Data eurostat_2009'!R431</f>
        <v>3050</v>
      </c>
      <c r="S53" s="168">
        <f>'Data eurostat_2009'!S431</f>
        <v>3635</v>
      </c>
    </row>
    <row r="54" spans="1:19" s="39" customFormat="1" ht="12.75">
      <c r="A54" s="167" t="s">
        <v>64</v>
      </c>
      <c r="B54" s="168">
        <f>'Data eurostat_2009'!B432</f>
        <v>1643</v>
      </c>
      <c r="C54" s="168">
        <f>'Data eurostat_2009'!C432</f>
        <v>1599</v>
      </c>
      <c r="D54" s="168">
        <f>'Data eurostat_2009'!D432</f>
        <v>1674</v>
      </c>
      <c r="E54" s="168">
        <f>'Data eurostat_2009'!E432</f>
        <v>1688</v>
      </c>
      <c r="F54" s="168">
        <f>'Data eurostat_2009'!F432</f>
        <v>1955</v>
      </c>
      <c r="G54" s="168">
        <f>'Data eurostat_2009'!G432</f>
        <v>2096</v>
      </c>
      <c r="H54" s="168">
        <f>'Data eurostat_2009'!H432</f>
        <v>2075</v>
      </c>
      <c r="I54" s="168">
        <f>'Data eurostat_2009'!I432</f>
        <v>2446</v>
      </c>
      <c r="J54" s="168">
        <f>'Data eurostat_2009'!J432</f>
        <v>2452</v>
      </c>
      <c r="K54" s="168">
        <f>'Data eurostat_2009'!K432</f>
        <v>2874</v>
      </c>
      <c r="L54" s="168">
        <f>'Data eurostat_2009'!L432</f>
        <v>3561</v>
      </c>
      <c r="M54" s="168">
        <f>'Data eurostat_2009'!M432</f>
        <v>3916</v>
      </c>
      <c r="N54" s="168">
        <f>'Data eurostat_2009'!N432</f>
        <v>4580</v>
      </c>
      <c r="O54" s="168">
        <f>'Data eurostat_2009'!O432</f>
        <v>4874</v>
      </c>
      <c r="P54" s="168">
        <f>'Data eurostat_2009'!P432</f>
        <v>5029</v>
      </c>
      <c r="Q54" s="168">
        <f>'Data eurostat_2009'!Q432</f>
        <v>4973</v>
      </c>
      <c r="R54" s="168">
        <f>'Data eurostat_2009'!R432</f>
        <v>4929</v>
      </c>
      <c r="S54" s="168">
        <f>'Data eurostat_2009'!S432</f>
        <v>5514</v>
      </c>
    </row>
    <row r="55" spans="1:19" s="39" customFormat="1" ht="12.75">
      <c r="A55" s="167" t="s">
        <v>65</v>
      </c>
      <c r="B55" s="168">
        <f>'Data eurostat_2009'!B433</f>
        <v>166</v>
      </c>
      <c r="C55" s="168">
        <f>'Data eurostat_2009'!C433</f>
        <v>262</v>
      </c>
      <c r="D55" s="168">
        <f>'Data eurostat_2009'!D433</f>
        <v>254</v>
      </c>
      <c r="E55" s="168">
        <f>'Data eurostat_2009'!E433</f>
        <v>279</v>
      </c>
      <c r="F55" s="168">
        <f>'Data eurostat_2009'!F433</f>
        <v>285</v>
      </c>
      <c r="G55" s="168">
        <f>'Data eurostat_2009'!G433</f>
        <v>387</v>
      </c>
      <c r="H55" s="168">
        <f>'Data eurostat_2009'!H433</f>
        <v>604</v>
      </c>
      <c r="I55" s="168">
        <f>'Data eurostat_2009'!I433</f>
        <v>820</v>
      </c>
      <c r="J55" s="168">
        <f>'Data eurostat_2009'!J433</f>
        <v>1228</v>
      </c>
      <c r="K55" s="168">
        <f>'Data eurostat_2009'!K433</f>
        <v>1824</v>
      </c>
      <c r="L55" s="168">
        <f>'Data eurostat_2009'!L433</f>
        <v>1591</v>
      </c>
      <c r="M55" s="168">
        <f>'Data eurostat_2009'!M433</f>
        <v>2586</v>
      </c>
      <c r="N55" s="168">
        <f>'Data eurostat_2009'!N433</f>
        <v>2371</v>
      </c>
      <c r="O55" s="168">
        <f>'Data eurostat_2009'!O433</f>
        <v>3456</v>
      </c>
      <c r="P55" s="168">
        <f>'Data eurostat_2009'!P433</f>
        <v>5359</v>
      </c>
      <c r="Q55" s="168">
        <f>'Data eurostat_2009'!Q433</f>
        <v>5985</v>
      </c>
      <c r="R55" s="168">
        <f>'Data eurostat_2009'!R433</f>
        <v>6565</v>
      </c>
      <c r="S55" s="168">
        <f>'Data eurostat_2009'!S433</f>
        <v>6770</v>
      </c>
    </row>
    <row r="56" spans="1:19" s="39" customFormat="1" ht="12.75">
      <c r="A56" s="167" t="s">
        <v>66</v>
      </c>
      <c r="B56" s="168">
        <f>'Data eurostat_2009'!B434</f>
        <v>0</v>
      </c>
      <c r="C56" s="168">
        <f>'Data eurostat_2009'!C434</f>
        <v>0</v>
      </c>
      <c r="D56" s="168">
        <f>'Data eurostat_2009'!D434</f>
        <v>0</v>
      </c>
      <c r="E56" s="168">
        <f>'Data eurostat_2009'!E434</f>
        <v>0</v>
      </c>
      <c r="F56" s="168">
        <f>'Data eurostat_2009'!F434</f>
        <v>0</v>
      </c>
      <c r="G56" s="168">
        <f>'Data eurostat_2009'!G434</f>
        <v>0</v>
      </c>
      <c r="H56" s="168">
        <f>'Data eurostat_2009'!H434</f>
        <v>0</v>
      </c>
      <c r="I56" s="168">
        <f>'Data eurostat_2009'!I434</f>
        <v>0</v>
      </c>
      <c r="J56" s="168">
        <f>'Data eurostat_2009'!J434</f>
        <v>0</v>
      </c>
      <c r="K56" s="168">
        <f>'Data eurostat_2009'!K434</f>
        <v>0</v>
      </c>
      <c r="L56" s="168">
        <f>'Data eurostat_2009'!L434</f>
        <v>0</v>
      </c>
      <c r="M56" s="168">
        <f>'Data eurostat_2009'!M434</f>
        <v>0</v>
      </c>
      <c r="N56" s="168">
        <f>'Data eurostat_2009'!N434</f>
        <v>0</v>
      </c>
      <c r="O56" s="168">
        <f>'Data eurostat_2009'!O434</f>
        <v>0</v>
      </c>
      <c r="P56" s="168">
        <f>'Data eurostat_2009'!P434</f>
        <v>0</v>
      </c>
      <c r="Q56" s="168">
        <f>'Data eurostat_2009'!Q434</f>
        <v>0</v>
      </c>
      <c r="R56" s="168">
        <f>'Data eurostat_2009'!R434</f>
        <v>0</v>
      </c>
      <c r="S56" s="168">
        <f>'Data eurostat_2009'!S434</f>
        <v>0</v>
      </c>
    </row>
    <row r="57" spans="1:19" s="39" customFormat="1" ht="12.75">
      <c r="A57" s="167" t="s">
        <v>67</v>
      </c>
      <c r="B57" s="168">
        <f>'Data eurostat_2009'!B435</f>
        <v>0</v>
      </c>
      <c r="C57" s="168">
        <f>'Data eurostat_2009'!C435</f>
        <v>0</v>
      </c>
      <c r="D57" s="168">
        <f>'Data eurostat_2009'!D435</f>
        <v>0</v>
      </c>
      <c r="E57" s="168">
        <f>'Data eurostat_2009'!E435</f>
        <v>0</v>
      </c>
      <c r="F57" s="168">
        <f>'Data eurostat_2009'!F435</f>
        <v>0</v>
      </c>
      <c r="G57" s="168">
        <f>'Data eurostat_2009'!G435</f>
        <v>0</v>
      </c>
      <c r="H57" s="168">
        <f>'Data eurostat_2009'!H435</f>
        <v>0</v>
      </c>
      <c r="I57" s="168">
        <f>'Data eurostat_2009'!I435</f>
        <v>0</v>
      </c>
      <c r="J57" s="168">
        <f>'Data eurostat_2009'!J435</f>
        <v>0</v>
      </c>
      <c r="K57" s="168">
        <f>'Data eurostat_2009'!K435</f>
        <v>0</v>
      </c>
      <c r="L57" s="168">
        <f>'Data eurostat_2009'!L435</f>
        <v>0</v>
      </c>
      <c r="M57" s="168">
        <f>'Data eurostat_2009'!M435</f>
        <v>3</v>
      </c>
      <c r="N57" s="168">
        <f>'Data eurostat_2009'!N435</f>
        <v>10</v>
      </c>
      <c r="O57" s="168">
        <f>'Data eurostat_2009'!O435</f>
        <v>24</v>
      </c>
      <c r="P57" s="168">
        <f>'Data eurostat_2009'!P435</f>
        <v>38</v>
      </c>
      <c r="Q57" s="168">
        <f>'Data eurostat_2009'!Q435</f>
        <v>42</v>
      </c>
      <c r="R57" s="168">
        <f>'Data eurostat_2009'!R435</f>
        <v>42</v>
      </c>
      <c r="S57" s="168">
        <f>'Data eurostat_2009'!S435</f>
        <v>43</v>
      </c>
    </row>
    <row r="58" spans="1:19" s="39" customFormat="1" ht="12.75">
      <c r="A58" s="167" t="s">
        <v>68</v>
      </c>
      <c r="B58" s="168">
        <f>'Data eurostat_2009'!B436</f>
        <v>0</v>
      </c>
      <c r="C58" s="168">
        <f>'Data eurostat_2009'!C436</f>
        <v>0</v>
      </c>
      <c r="D58" s="168">
        <f>'Data eurostat_2009'!D436</f>
        <v>0</v>
      </c>
      <c r="E58" s="168">
        <f>'Data eurostat_2009'!E436</f>
        <v>0</v>
      </c>
      <c r="F58" s="168">
        <f>'Data eurostat_2009'!F436</f>
        <v>0</v>
      </c>
      <c r="G58" s="168">
        <f>'Data eurostat_2009'!G436</f>
        <v>0</v>
      </c>
      <c r="H58" s="168">
        <f>'Data eurostat_2009'!H436</f>
        <v>0</v>
      </c>
      <c r="I58" s="168">
        <f>'Data eurostat_2009'!I436</f>
        <v>0</v>
      </c>
      <c r="J58" s="168">
        <f>'Data eurostat_2009'!J436</f>
        <v>0</v>
      </c>
      <c r="K58" s="168">
        <f>'Data eurostat_2009'!K436</f>
        <v>0</v>
      </c>
      <c r="L58" s="168">
        <f>'Data eurostat_2009'!L436</f>
        <v>0</v>
      </c>
      <c r="M58" s="168">
        <f>'Data eurostat_2009'!M436</f>
        <v>2</v>
      </c>
      <c r="N58" s="168">
        <f>'Data eurostat_2009'!N436</f>
        <v>4</v>
      </c>
      <c r="O58" s="168">
        <f>'Data eurostat_2009'!O436</f>
        <v>7</v>
      </c>
      <c r="P58" s="168">
        <f>'Data eurostat_2009'!P436</f>
        <v>6</v>
      </c>
      <c r="Q58" s="168">
        <f>'Data eurostat_2009'!Q436</f>
        <v>7</v>
      </c>
      <c r="R58" s="168">
        <f>'Data eurostat_2009'!R436</f>
        <v>25</v>
      </c>
      <c r="S58" s="168">
        <f>'Data eurostat_2009'!S436</f>
        <v>54</v>
      </c>
    </row>
    <row r="59" spans="1:19" s="39" customFormat="1" ht="12.75">
      <c r="A59" s="167" t="s">
        <v>96</v>
      </c>
      <c r="B59" s="168">
        <f>'Data eurostat_2009'!B437</f>
        <v>45</v>
      </c>
      <c r="C59" s="168">
        <f>'Data eurostat_2009'!C437</f>
        <v>50</v>
      </c>
      <c r="D59" s="168">
        <f>'Data eurostat_2009'!D437</f>
        <v>42</v>
      </c>
      <c r="E59" s="168">
        <f>'Data eurostat_2009'!E437</f>
        <v>50</v>
      </c>
      <c r="F59" s="168">
        <f>'Data eurostat_2009'!F437</f>
        <v>50</v>
      </c>
      <c r="G59" s="168">
        <f>'Data eurostat_2009'!G437</f>
        <v>53</v>
      </c>
      <c r="H59" s="168">
        <f>'Data eurostat_2009'!H437</f>
        <v>43</v>
      </c>
      <c r="I59" s="168">
        <f>'Data eurostat_2009'!I437</f>
        <v>46</v>
      </c>
      <c r="J59" s="168">
        <f>'Data eurostat_2009'!J437</f>
        <v>45</v>
      </c>
      <c r="K59" s="168">
        <f>'Data eurostat_2009'!K437</f>
        <v>50</v>
      </c>
      <c r="L59" s="168">
        <f>'Data eurostat_2009'!L437</f>
        <v>52</v>
      </c>
      <c r="M59" s="168">
        <f>'Data eurostat_2009'!M437</f>
        <v>60</v>
      </c>
      <c r="N59" s="168">
        <f>'Data eurostat_2009'!N437</f>
        <v>63</v>
      </c>
      <c r="O59" s="168">
        <f>'Data eurostat_2009'!O437</f>
        <v>65</v>
      </c>
      <c r="P59" s="168">
        <f>'Data eurostat_2009'!P437</f>
        <v>85</v>
      </c>
      <c r="Q59" s="168">
        <f>'Data eurostat_2009'!Q437</f>
        <v>75</v>
      </c>
      <c r="R59" s="168">
        <f>'Data eurostat_2009'!R437</f>
        <v>90</v>
      </c>
      <c r="S59" s="168">
        <f>'Data eurostat_2009'!S437</f>
        <v>103</v>
      </c>
    </row>
    <row r="60" spans="1:19" s="39" customFormat="1" ht="12.75">
      <c r="A60" s="167" t="s">
        <v>70</v>
      </c>
      <c r="B60" s="168">
        <f>'Data eurostat_2009'!B438</f>
        <v>34</v>
      </c>
      <c r="C60" s="168">
        <f>'Data eurostat_2009'!C438</f>
        <v>48</v>
      </c>
      <c r="D60" s="168">
        <f>'Data eurostat_2009'!D438</f>
        <v>91</v>
      </c>
      <c r="E60" s="168">
        <f>'Data eurostat_2009'!E438</f>
        <v>77</v>
      </c>
      <c r="F60" s="168">
        <f>'Data eurostat_2009'!F438</f>
        <v>90</v>
      </c>
      <c r="G60" s="168">
        <f>'Data eurostat_2009'!G438</f>
        <v>95</v>
      </c>
      <c r="H60" s="168">
        <f>'Data eurostat_2009'!H438</f>
        <v>83</v>
      </c>
      <c r="I60" s="168">
        <f>'Data eurostat_2009'!I438</f>
        <v>85</v>
      </c>
      <c r="J60" s="168">
        <f>'Data eurostat_2009'!J438</f>
        <v>105</v>
      </c>
      <c r="K60" s="168">
        <f>'Data eurostat_2009'!K438</f>
        <v>244</v>
      </c>
      <c r="L60" s="168">
        <f>'Data eurostat_2009'!L438</f>
        <v>110</v>
      </c>
      <c r="M60" s="168">
        <f>'Data eurostat_2009'!M438</f>
        <v>123</v>
      </c>
      <c r="N60" s="168">
        <f>'Data eurostat_2009'!N438</f>
        <v>73</v>
      </c>
      <c r="O60" s="168">
        <f>'Data eurostat_2009'!O438</f>
        <v>194</v>
      </c>
      <c r="P60" s="168">
        <f>'Data eurostat_2009'!P438</f>
        <v>751</v>
      </c>
      <c r="Q60" s="168">
        <f>'Data eurostat_2009'!Q438</f>
        <v>1716</v>
      </c>
      <c r="R60" s="168">
        <f>'Data eurostat_2009'!R438</f>
        <v>1358</v>
      </c>
      <c r="S60" s="168">
        <f>'Data eurostat_2009'!S438</f>
        <v>1703</v>
      </c>
    </row>
    <row r="61" spans="1:19" s="39" customFormat="1" ht="12.75">
      <c r="A61" s="167" t="s">
        <v>71</v>
      </c>
      <c r="B61" s="168">
        <f>'Data eurostat_2009'!B439</f>
        <v>0</v>
      </c>
      <c r="C61" s="168">
        <f>'Data eurostat_2009'!C439</f>
        <v>0</v>
      </c>
      <c r="D61" s="168">
        <f>'Data eurostat_2009'!D439</f>
        <v>0</v>
      </c>
      <c r="E61" s="168">
        <f>'Data eurostat_2009'!E439</f>
        <v>0</v>
      </c>
      <c r="F61" s="168">
        <f>'Data eurostat_2009'!F439</f>
        <v>0</v>
      </c>
      <c r="G61" s="168">
        <f>'Data eurostat_2009'!G439</f>
        <v>0</v>
      </c>
      <c r="H61" s="168">
        <f>'Data eurostat_2009'!H439</f>
        <v>0</v>
      </c>
      <c r="I61" s="168">
        <f>'Data eurostat_2009'!I439</f>
        <v>0</v>
      </c>
      <c r="J61" s="168">
        <f>'Data eurostat_2009'!J439</f>
        <v>0</v>
      </c>
      <c r="K61" s="168">
        <f>'Data eurostat_2009'!K439</f>
        <v>0</v>
      </c>
      <c r="L61" s="168">
        <f>'Data eurostat_2009'!L439</f>
        <v>0</v>
      </c>
      <c r="M61" s="168">
        <f>'Data eurostat_2009'!M439</f>
        <v>0</v>
      </c>
      <c r="N61" s="168">
        <f>'Data eurostat_2009'!N439</f>
        <v>0</v>
      </c>
      <c r="O61" s="168">
        <f>'Data eurostat_2009'!O439</f>
        <v>0</v>
      </c>
      <c r="P61" s="168">
        <f>'Data eurostat_2009'!P439</f>
        <v>0</v>
      </c>
      <c r="Q61" s="168">
        <f>'Data eurostat_2009'!Q439</f>
        <v>0</v>
      </c>
      <c r="R61" s="168">
        <f>'Data eurostat_2009'!R439</f>
        <v>0</v>
      </c>
      <c r="S61" s="168">
        <f>'Data eurostat_2009'!S439</f>
        <v>0</v>
      </c>
    </row>
    <row r="62" spans="1:19" s="39" customFormat="1" ht="12.75">
      <c r="A62" s="167" t="s">
        <v>72</v>
      </c>
      <c r="B62" s="168">
        <f>'Data eurostat_2009'!B440</f>
        <v>1015</v>
      </c>
      <c r="C62" s="168">
        <f>'Data eurostat_2009'!C440</f>
        <v>1138</v>
      </c>
      <c r="D62" s="168">
        <f>'Data eurostat_2009'!D440</f>
        <v>1104</v>
      </c>
      <c r="E62" s="168">
        <f>'Data eurostat_2009'!E440</f>
        <v>1301</v>
      </c>
      <c r="F62" s="168">
        <f>'Data eurostat_2009'!F440</f>
        <v>1368</v>
      </c>
      <c r="G62" s="168">
        <f>'Data eurostat_2009'!G440</f>
        <v>1549</v>
      </c>
      <c r="H62" s="168">
        <f>'Data eurostat_2009'!H440</f>
        <v>2147</v>
      </c>
      <c r="I62" s="168">
        <f>'Data eurostat_2009'!I440</f>
        <v>2909</v>
      </c>
      <c r="J62" s="168">
        <f>'Data eurostat_2009'!J440</f>
        <v>3132</v>
      </c>
      <c r="K62" s="168">
        <f>'Data eurostat_2009'!K440</f>
        <v>2821</v>
      </c>
      <c r="L62" s="168">
        <f>'Data eurostat_2009'!L440</f>
        <v>3251</v>
      </c>
      <c r="M62" s="168">
        <f>'Data eurostat_2009'!M440</f>
        <v>3458</v>
      </c>
      <c r="N62" s="168">
        <f>'Data eurostat_2009'!N440</f>
        <v>3002</v>
      </c>
      <c r="O62" s="168">
        <f>'Data eurostat_2009'!O440</f>
        <v>3898</v>
      </c>
      <c r="P62" s="168">
        <f>'Data eurostat_2009'!P440</f>
        <v>4676</v>
      </c>
      <c r="Q62" s="168">
        <f>'Data eurostat_2009'!Q440</f>
        <v>6729</v>
      </c>
      <c r="R62" s="168">
        <f>'Data eurostat_2009'!R440</f>
        <v>6638</v>
      </c>
      <c r="S62" s="168">
        <f>'Data eurostat_2009'!S440</f>
        <v>5565</v>
      </c>
    </row>
    <row r="63" spans="1:19" s="39" customFormat="1" ht="12.75">
      <c r="A63" s="167" t="s">
        <v>73</v>
      </c>
      <c r="B63" s="168">
        <f>'Data eurostat_2009'!B441</f>
        <v>1066</v>
      </c>
      <c r="C63" s="168">
        <f>'Data eurostat_2009'!C441</f>
        <v>1093</v>
      </c>
      <c r="D63" s="168">
        <f>'Data eurostat_2009'!D441</f>
        <v>1102</v>
      </c>
      <c r="E63" s="168">
        <f>'Data eurostat_2009'!E441</f>
        <v>1037</v>
      </c>
      <c r="F63" s="168">
        <f>'Data eurostat_2009'!F441</f>
        <v>1097</v>
      </c>
      <c r="G63" s="168">
        <f>'Data eurostat_2009'!G441</f>
        <v>1155</v>
      </c>
      <c r="H63" s="168">
        <f>'Data eurostat_2009'!H441</f>
        <v>1464</v>
      </c>
      <c r="I63" s="168">
        <f>'Data eurostat_2009'!I441</f>
        <v>1767</v>
      </c>
      <c r="J63" s="168">
        <f>'Data eurostat_2009'!J441</f>
        <v>1716</v>
      </c>
      <c r="K63" s="168">
        <f>'Data eurostat_2009'!K441</f>
        <v>1570</v>
      </c>
      <c r="L63" s="168">
        <f>'Data eurostat_2009'!L441</f>
        <v>1660</v>
      </c>
      <c r="M63" s="168">
        <f>'Data eurostat_2009'!M441</f>
        <v>1686</v>
      </c>
      <c r="N63" s="168">
        <f>'Data eurostat_2009'!N441</f>
        <v>1567</v>
      </c>
      <c r="O63" s="168">
        <f>'Data eurostat_2009'!O441</f>
        <v>1651</v>
      </c>
      <c r="P63" s="168">
        <f>'Data eurostat_2009'!P441</f>
        <v>2088</v>
      </c>
      <c r="Q63" s="168">
        <f>'Data eurostat_2009'!Q441</f>
        <v>2034</v>
      </c>
      <c r="R63" s="168">
        <f>'Data eurostat_2009'!R441</f>
        <v>3185</v>
      </c>
      <c r="S63" s="168">
        <f>'Data eurostat_2009'!S441</f>
        <v>3837</v>
      </c>
    </row>
    <row r="64" spans="1:19" s="39" customFormat="1" ht="12.75">
      <c r="A64" s="167" t="s">
        <v>74</v>
      </c>
      <c r="B64" s="168">
        <f>'Data eurostat_2009'!B442</f>
        <v>257</v>
      </c>
      <c r="C64" s="168">
        <f>'Data eurostat_2009'!C442</f>
        <v>437</v>
      </c>
      <c r="D64" s="168">
        <f>'Data eurostat_2009'!D442</f>
        <v>421</v>
      </c>
      <c r="E64" s="168">
        <f>'Data eurostat_2009'!E442</f>
        <v>365</v>
      </c>
      <c r="F64" s="168">
        <f>'Data eurostat_2009'!F442</f>
        <v>354</v>
      </c>
      <c r="G64" s="168">
        <f>'Data eurostat_2009'!G442</f>
        <v>348</v>
      </c>
      <c r="H64" s="168">
        <f>'Data eurostat_2009'!H442</f>
        <v>402</v>
      </c>
      <c r="I64" s="168">
        <f>'Data eurostat_2009'!I442</f>
        <v>598</v>
      </c>
      <c r="J64" s="168">
        <f>'Data eurostat_2009'!J442</f>
        <v>592</v>
      </c>
      <c r="K64" s="168">
        <f>'Data eurostat_2009'!K442</f>
        <v>503</v>
      </c>
      <c r="L64" s="168">
        <f>'Data eurostat_2009'!L442</f>
        <v>221</v>
      </c>
      <c r="M64" s="168">
        <f>'Data eurostat_2009'!M442</f>
        <v>444</v>
      </c>
      <c r="N64" s="168">
        <f>'Data eurostat_2009'!N442</f>
        <v>427</v>
      </c>
      <c r="O64" s="168">
        <f>'Data eurostat_2009'!O442</f>
        <v>454</v>
      </c>
      <c r="P64" s="168">
        <f>'Data eurostat_2009'!P442</f>
        <v>850</v>
      </c>
      <c r="Q64" s="168">
        <f>'Data eurostat_2009'!Q442</f>
        <v>1830</v>
      </c>
      <c r="R64" s="168">
        <f>'Data eurostat_2009'!R442</f>
        <v>2011</v>
      </c>
      <c r="S64" s="168">
        <f>'Data eurostat_2009'!S442</f>
        <v>2556</v>
      </c>
    </row>
    <row r="65" spans="1:19" s="39" customFormat="1" ht="12.75">
      <c r="A65" s="167" t="s">
        <v>75</v>
      </c>
      <c r="B65" s="168">
        <f>'Data eurostat_2009'!B443</f>
        <v>689</v>
      </c>
      <c r="C65" s="168">
        <f>'Data eurostat_2009'!C443</f>
        <v>808</v>
      </c>
      <c r="D65" s="168">
        <f>'Data eurostat_2009'!D443</f>
        <v>882</v>
      </c>
      <c r="E65" s="168">
        <f>'Data eurostat_2009'!E443</f>
        <v>901</v>
      </c>
      <c r="F65" s="168">
        <f>'Data eurostat_2009'!F443</f>
        <v>934</v>
      </c>
      <c r="G65" s="168">
        <f>'Data eurostat_2009'!G443</f>
        <v>988</v>
      </c>
      <c r="H65" s="168">
        <f>'Data eurostat_2009'!H443</f>
        <v>959</v>
      </c>
      <c r="I65" s="168">
        <f>'Data eurostat_2009'!I443</f>
        <v>1036</v>
      </c>
      <c r="J65" s="168">
        <f>'Data eurostat_2009'!J443</f>
        <v>1022</v>
      </c>
      <c r="K65" s="168">
        <f>'Data eurostat_2009'!K443</f>
        <v>1238</v>
      </c>
      <c r="L65" s="168">
        <f>'Data eurostat_2009'!L443</f>
        <v>1553</v>
      </c>
      <c r="M65" s="168">
        <f>'Data eurostat_2009'!M443</f>
        <v>1600</v>
      </c>
      <c r="N65" s="168">
        <f>'Data eurostat_2009'!N443</f>
        <v>1734</v>
      </c>
      <c r="O65" s="168">
        <f>'Data eurostat_2009'!O443</f>
        <v>1777</v>
      </c>
      <c r="P65" s="168">
        <f>'Data eurostat_2009'!P443</f>
        <v>1804</v>
      </c>
      <c r="Q65" s="168">
        <f>'Data eurostat_2009'!Q443</f>
        <v>1977</v>
      </c>
      <c r="R65" s="168">
        <f>'Data eurostat_2009'!R443</f>
        <v>1998</v>
      </c>
      <c r="S65" s="168">
        <f>'Data eurostat_2009'!S443</f>
        <v>2147</v>
      </c>
    </row>
    <row r="66" spans="1:19" s="39" customFormat="1" ht="12.75">
      <c r="A66" s="167" t="s">
        <v>76</v>
      </c>
      <c r="B66" s="168">
        <f>'Data eurostat_2009'!B444</f>
        <v>0</v>
      </c>
      <c r="C66" s="168">
        <f>'Data eurostat_2009'!C444</f>
        <v>0</v>
      </c>
      <c r="D66" s="168">
        <f>'Data eurostat_2009'!D444</f>
        <v>85</v>
      </c>
      <c r="E66" s="168">
        <f>'Data eurostat_2009'!E444</f>
        <v>69</v>
      </c>
      <c r="F66" s="168">
        <f>'Data eurostat_2009'!F444</f>
        <v>0</v>
      </c>
      <c r="G66" s="168">
        <f>'Data eurostat_2009'!G444</f>
        <v>3</v>
      </c>
      <c r="H66" s="168">
        <f>'Data eurostat_2009'!H444</f>
        <v>0</v>
      </c>
      <c r="I66" s="168">
        <f>'Data eurostat_2009'!I444</f>
        <v>11</v>
      </c>
      <c r="J66" s="168">
        <f>'Data eurostat_2009'!J444</f>
        <v>11</v>
      </c>
      <c r="K66" s="168">
        <f>'Data eurostat_2009'!K444</f>
        <v>0</v>
      </c>
      <c r="L66" s="168">
        <f>'Data eurostat_2009'!L444</f>
        <v>0</v>
      </c>
      <c r="M66" s="168">
        <f>'Data eurostat_2009'!M444</f>
        <v>0</v>
      </c>
      <c r="N66" s="168">
        <f>'Data eurostat_2009'!N444</f>
        <v>3</v>
      </c>
      <c r="O66" s="168">
        <f>'Data eurostat_2009'!O444</f>
        <v>3</v>
      </c>
      <c r="P66" s="168">
        <f>'Data eurostat_2009'!P444</f>
        <v>4</v>
      </c>
      <c r="Q66" s="168">
        <f>'Data eurostat_2009'!Q444</f>
        <v>6</v>
      </c>
      <c r="R66" s="168">
        <f>'Data eurostat_2009'!R444</f>
        <v>4</v>
      </c>
      <c r="S66" s="168">
        <f>'Data eurostat_2009'!S444</f>
        <v>36</v>
      </c>
    </row>
    <row r="67" spans="1:19" s="39" customFormat="1" ht="12.75">
      <c r="A67" s="167" t="s">
        <v>77</v>
      </c>
      <c r="B67" s="168">
        <f>'Data eurostat_2009'!B445</f>
        <v>0</v>
      </c>
      <c r="C67" s="168">
        <f>'Data eurostat_2009'!C445</f>
        <v>0</v>
      </c>
      <c r="D67" s="168">
        <f>'Data eurostat_2009'!D445</f>
        <v>0</v>
      </c>
      <c r="E67" s="168">
        <f>'Data eurostat_2009'!E445</f>
        <v>0</v>
      </c>
      <c r="F67" s="168">
        <f>'Data eurostat_2009'!F445</f>
        <v>0</v>
      </c>
      <c r="G67" s="168">
        <f>'Data eurostat_2009'!G445</f>
        <v>0</v>
      </c>
      <c r="H67" s="168">
        <f>'Data eurostat_2009'!H445</f>
        <v>0</v>
      </c>
      <c r="I67" s="168">
        <f>'Data eurostat_2009'!I445</f>
        <v>0</v>
      </c>
      <c r="J67" s="168">
        <f>'Data eurostat_2009'!J445</f>
        <v>0</v>
      </c>
      <c r="K67" s="168">
        <f>'Data eurostat_2009'!K445</f>
        <v>31</v>
      </c>
      <c r="L67" s="168">
        <f>'Data eurostat_2009'!L445</f>
        <v>70</v>
      </c>
      <c r="M67" s="168">
        <f>'Data eurostat_2009'!M445</f>
        <v>72</v>
      </c>
      <c r="N67" s="168">
        <f>'Data eurostat_2009'!N445</f>
        <v>102</v>
      </c>
      <c r="O67" s="168">
        <f>'Data eurostat_2009'!O445</f>
        <v>122</v>
      </c>
      <c r="P67" s="168">
        <f>'Data eurostat_2009'!P445</f>
        <v>121</v>
      </c>
      <c r="Q67" s="168">
        <f>'Data eurostat_2009'!Q445</f>
        <v>114</v>
      </c>
      <c r="R67" s="168">
        <f>'Data eurostat_2009'!R445</f>
        <v>110</v>
      </c>
      <c r="S67" s="168">
        <f>'Data eurostat_2009'!S445</f>
        <v>111</v>
      </c>
    </row>
    <row r="68" spans="1:19" s="39" customFormat="1" ht="12.75">
      <c r="A68" s="167" t="s">
        <v>78</v>
      </c>
      <c r="B68" s="168">
        <f>'Data eurostat_2009'!B446</f>
        <v>0</v>
      </c>
      <c r="C68" s="168">
        <f>'Data eurostat_2009'!C446</f>
        <v>0</v>
      </c>
      <c r="D68" s="168">
        <f>'Data eurostat_2009'!D446</f>
        <v>0</v>
      </c>
      <c r="E68" s="168">
        <f>'Data eurostat_2009'!E446</f>
        <v>0</v>
      </c>
      <c r="F68" s="168">
        <f>'Data eurostat_2009'!F446</f>
        <v>0</v>
      </c>
      <c r="G68" s="168">
        <f>'Data eurostat_2009'!G446</f>
        <v>0</v>
      </c>
      <c r="H68" s="168">
        <f>'Data eurostat_2009'!H446</f>
        <v>0</v>
      </c>
      <c r="I68" s="168">
        <f>'Data eurostat_2009'!I446</f>
        <v>0</v>
      </c>
      <c r="J68" s="168">
        <f>'Data eurostat_2009'!J446</f>
        <v>0</v>
      </c>
      <c r="K68" s="168">
        <f>'Data eurostat_2009'!K446</f>
        <v>0</v>
      </c>
      <c r="L68" s="168">
        <f>'Data eurostat_2009'!L446</f>
        <v>0</v>
      </c>
      <c r="M68" s="168">
        <f>'Data eurostat_2009'!M446</f>
        <v>154</v>
      </c>
      <c r="N68" s="168">
        <f>'Data eurostat_2009'!N446</f>
        <v>152</v>
      </c>
      <c r="O68" s="168">
        <f>'Data eurostat_2009'!O446</f>
        <v>112</v>
      </c>
      <c r="P68" s="168">
        <f>'Data eurostat_2009'!P446</f>
        <v>35</v>
      </c>
      <c r="Q68" s="168">
        <f>'Data eurostat_2009'!Q446</f>
        <v>56</v>
      </c>
      <c r="R68" s="168">
        <f>'Data eurostat_2009'!R446</f>
        <v>422</v>
      </c>
      <c r="S68" s="168">
        <f>'Data eurostat_2009'!S446</f>
        <v>497</v>
      </c>
    </row>
    <row r="69" spans="1:19" s="39" customFormat="1" ht="12.75">
      <c r="A69" s="167" t="s">
        <v>79</v>
      </c>
      <c r="B69" s="168">
        <f>'Data eurostat_2009'!B447</f>
        <v>5029</v>
      </c>
      <c r="C69" s="168">
        <f>'Data eurostat_2009'!C447</f>
        <v>5082</v>
      </c>
      <c r="D69" s="168">
        <f>'Data eurostat_2009'!D447</f>
        <v>4586</v>
      </c>
      <c r="E69" s="168">
        <f>'Data eurostat_2009'!E447</f>
        <v>5541</v>
      </c>
      <c r="F69" s="168">
        <f>'Data eurostat_2009'!F447</f>
        <v>6124</v>
      </c>
      <c r="G69" s="168">
        <f>'Data eurostat_2009'!G447</f>
        <v>6637</v>
      </c>
      <c r="H69" s="168">
        <f>'Data eurostat_2009'!H447</f>
        <v>6723</v>
      </c>
      <c r="I69" s="168">
        <f>'Data eurostat_2009'!I447</f>
        <v>7143</v>
      </c>
      <c r="J69" s="168">
        <f>'Data eurostat_2009'!J447</f>
        <v>6696</v>
      </c>
      <c r="K69" s="168">
        <f>'Data eurostat_2009'!K447</f>
        <v>8363</v>
      </c>
      <c r="L69" s="168">
        <f>'Data eurostat_2009'!L447</f>
        <v>8557</v>
      </c>
      <c r="M69" s="168">
        <f>'Data eurostat_2009'!M447</f>
        <v>8411</v>
      </c>
      <c r="N69" s="168">
        <f>'Data eurostat_2009'!N447</f>
        <v>9740</v>
      </c>
      <c r="O69" s="168">
        <f>'Data eurostat_2009'!O447</f>
        <v>9700</v>
      </c>
      <c r="P69" s="168">
        <f>'Data eurostat_2009'!P447</f>
        <v>10509</v>
      </c>
      <c r="Q69" s="168">
        <f>'Data eurostat_2009'!Q447</f>
        <v>9607</v>
      </c>
      <c r="R69" s="168">
        <f>'Data eurostat_2009'!R447</f>
        <v>10860</v>
      </c>
      <c r="S69" s="168">
        <f>'Data eurostat_2009'!S447</f>
        <v>10060</v>
      </c>
    </row>
    <row r="70" spans="1:19" s="39" customFormat="1" ht="12.75">
      <c r="A70" s="167" t="s">
        <v>80</v>
      </c>
      <c r="B70" s="168">
        <f>'Data eurostat_2009'!B448</f>
        <v>2123</v>
      </c>
      <c r="C70" s="168">
        <f>'Data eurostat_2009'!C448</f>
        <v>2090</v>
      </c>
      <c r="D70" s="168">
        <f>'Data eurostat_2009'!D448</f>
        <v>2092</v>
      </c>
      <c r="E70" s="168">
        <f>'Data eurostat_2009'!E448</f>
        <v>2236</v>
      </c>
      <c r="F70" s="168">
        <f>'Data eurostat_2009'!F448</f>
        <v>2225</v>
      </c>
      <c r="G70" s="168">
        <f>'Data eurostat_2009'!G448</f>
        <v>2450</v>
      </c>
      <c r="H70" s="168">
        <f>'Data eurostat_2009'!H448</f>
        <v>2191</v>
      </c>
      <c r="I70" s="168">
        <f>'Data eurostat_2009'!I448</f>
        <v>2835</v>
      </c>
      <c r="J70" s="168">
        <f>'Data eurostat_2009'!J448</f>
        <v>2760</v>
      </c>
      <c r="K70" s="168">
        <f>'Data eurostat_2009'!K448</f>
        <v>2646</v>
      </c>
      <c r="L70" s="168">
        <f>'Data eurostat_2009'!L448</f>
        <v>4206</v>
      </c>
      <c r="M70" s="168">
        <f>'Data eurostat_2009'!M448</f>
        <v>3881</v>
      </c>
      <c r="N70" s="168">
        <f>'Data eurostat_2009'!N448</f>
        <v>4327</v>
      </c>
      <c r="O70" s="168">
        <f>'Data eurostat_2009'!O448</f>
        <v>5007</v>
      </c>
      <c r="P70" s="168">
        <f>'Data eurostat_2009'!P448</f>
        <v>7943</v>
      </c>
      <c r="Q70" s="168">
        <f>'Data eurostat_2009'!Q448</f>
        <v>8301</v>
      </c>
      <c r="R70" s="168">
        <f>'Data eurostat_2009'!R448</f>
        <v>9211</v>
      </c>
      <c r="S70" s="168">
        <f>'Data eurostat_2009'!S448</f>
        <v>10578</v>
      </c>
    </row>
    <row r="71" spans="1:19" s="39" customFormat="1" ht="12.75">
      <c r="A71" s="167" t="s">
        <v>81</v>
      </c>
      <c r="B71" s="168">
        <f>'Data eurostat_2009'!B449</f>
        <v>678</v>
      </c>
      <c r="C71" s="168">
        <f>'Data eurostat_2009'!C449</f>
        <v>775</v>
      </c>
      <c r="D71" s="168">
        <f>'Data eurostat_2009'!D449</f>
        <v>986</v>
      </c>
      <c r="E71" s="168">
        <f>'Data eurostat_2009'!E449</f>
        <v>1224</v>
      </c>
      <c r="F71" s="168">
        <f>'Data eurostat_2009'!F449</f>
        <v>1590</v>
      </c>
      <c r="G71" s="168">
        <f>'Data eurostat_2009'!G449</f>
        <v>1674</v>
      </c>
      <c r="H71" s="168">
        <f>'Data eurostat_2009'!H449</f>
        <v>1881</v>
      </c>
      <c r="I71" s="168">
        <f>'Data eurostat_2009'!I449</f>
        <v>2250</v>
      </c>
      <c r="J71" s="168">
        <f>'Data eurostat_2009'!J449</f>
        <v>2917</v>
      </c>
      <c r="K71" s="168">
        <f>'Data eurostat_2009'!K449</f>
        <v>3979</v>
      </c>
      <c r="L71" s="168">
        <f>'Data eurostat_2009'!L449</f>
        <v>4349</v>
      </c>
      <c r="M71" s="168">
        <f>'Data eurostat_2009'!M449</f>
        <v>4984</v>
      </c>
      <c r="N71" s="168">
        <f>'Data eurostat_2009'!N449</f>
        <v>5285</v>
      </c>
      <c r="O71" s="168">
        <f>'Data eurostat_2009'!O449</f>
        <v>6692</v>
      </c>
      <c r="P71" s="168">
        <f>'Data eurostat_2009'!P449</f>
        <v>7878</v>
      </c>
      <c r="Q71" s="168">
        <f>'Data eurostat_2009'!Q449</f>
        <v>9646</v>
      </c>
      <c r="R71" s="168">
        <f>'Data eurostat_2009'!R449</f>
        <v>9946</v>
      </c>
      <c r="S71" s="168">
        <f>'Data eurostat_2009'!S449</f>
        <v>9999</v>
      </c>
    </row>
    <row r="72" spans="1:19" s="39" customFormat="1" ht="12.75">
      <c r="A72" s="167" t="s">
        <v>82</v>
      </c>
      <c r="B72" s="168">
        <f>'Data eurostat_2009'!B450</f>
        <v>0</v>
      </c>
      <c r="C72" s="168">
        <f>'Data eurostat_2009'!C450</f>
        <v>38</v>
      </c>
      <c r="D72" s="168">
        <f>'Data eurostat_2009'!D450</f>
        <v>47</v>
      </c>
      <c r="E72" s="168">
        <f>'Data eurostat_2009'!E450</f>
        <v>56</v>
      </c>
      <c r="F72" s="168">
        <f>'Data eurostat_2009'!F450</f>
        <v>51</v>
      </c>
      <c r="G72" s="168">
        <f>'Data eurostat_2009'!G450</f>
        <v>222</v>
      </c>
      <c r="H72" s="168">
        <f>'Data eurostat_2009'!H450</f>
        <v>176</v>
      </c>
      <c r="I72" s="168">
        <f>'Data eurostat_2009'!I450</f>
        <v>294</v>
      </c>
      <c r="J72" s="168">
        <f>'Data eurostat_2009'!J450</f>
        <v>249</v>
      </c>
      <c r="K72" s="168">
        <f>'Data eurostat_2009'!K450</f>
        <v>149</v>
      </c>
      <c r="L72" s="168">
        <f>'Data eurostat_2009'!L450</f>
        <v>166</v>
      </c>
      <c r="M72" s="168">
        <f>'Data eurostat_2009'!M450</f>
        <v>133</v>
      </c>
      <c r="N72" s="168">
        <f>'Data eurostat_2009'!N450</f>
        <v>130</v>
      </c>
      <c r="O72" s="168">
        <f>'Data eurostat_2009'!O450</f>
        <v>80</v>
      </c>
      <c r="P72" s="168">
        <f>'Data eurostat_2009'!P450</f>
        <v>76</v>
      </c>
      <c r="Q72" s="168">
        <f>'Data eurostat_2009'!Q450</f>
        <v>34</v>
      </c>
      <c r="R72" s="168">
        <f>'Data eurostat_2009'!R450</f>
        <v>58</v>
      </c>
      <c r="S72" s="168">
        <f>'Data eurostat_2009'!S450</f>
        <v>95</v>
      </c>
    </row>
    <row r="73" spans="1:19" s="39" customFormat="1" ht="12.75">
      <c r="A73" s="167" t="s">
        <v>83</v>
      </c>
      <c r="B73" s="168">
        <f>'Data eurostat_2009'!B451</f>
        <v>0</v>
      </c>
      <c r="C73" s="168">
        <f>'Data eurostat_2009'!C451</f>
        <v>0</v>
      </c>
      <c r="D73" s="168">
        <f>'Data eurostat_2009'!D451</f>
        <v>0</v>
      </c>
      <c r="E73" s="168">
        <f>'Data eurostat_2009'!E451</f>
        <v>0</v>
      </c>
      <c r="F73" s="168">
        <f>'Data eurostat_2009'!F451</f>
        <v>0</v>
      </c>
      <c r="G73" s="168">
        <f>'Data eurostat_2009'!G451</f>
        <v>0</v>
      </c>
      <c r="H73" s="168">
        <f>'Data eurostat_2009'!H451</f>
        <v>0</v>
      </c>
      <c r="I73" s="168">
        <f>'Data eurostat_2009'!I451</f>
        <v>0</v>
      </c>
      <c r="J73" s="168">
        <f>'Data eurostat_2009'!J451</f>
        <v>0</v>
      </c>
      <c r="K73" s="168">
        <f>'Data eurostat_2009'!K451</f>
        <v>0</v>
      </c>
      <c r="L73" s="168">
        <f>'Data eurostat_2009'!L451</f>
        <v>0</v>
      </c>
      <c r="M73" s="168">
        <f>'Data eurostat_2009'!M451</f>
        <v>0</v>
      </c>
      <c r="N73" s="168">
        <f>'Data eurostat_2009'!N451</f>
        <v>0</v>
      </c>
      <c r="O73" s="168">
        <f>'Data eurostat_2009'!O451</f>
        <v>0</v>
      </c>
      <c r="P73" s="168">
        <f>'Data eurostat_2009'!P451</f>
        <v>2</v>
      </c>
      <c r="Q73" s="168">
        <f>'Data eurostat_2009'!Q451</f>
        <v>4</v>
      </c>
      <c r="R73" s="168">
        <f>'Data eurostat_2009'!R451</f>
        <v>2</v>
      </c>
      <c r="S73" s="168">
        <f>'Data eurostat_2009'!S451</f>
        <v>2</v>
      </c>
    </row>
    <row r="74" spans="1:19" s="39" customFormat="1" ht="12.75">
      <c r="A74" s="167" t="s">
        <v>84</v>
      </c>
      <c r="B74" s="168">
        <f>'Data eurostat_2009'!B452</f>
        <v>0</v>
      </c>
      <c r="C74" s="168">
        <f>'Data eurostat_2009'!C452</f>
        <v>0</v>
      </c>
      <c r="D74" s="168">
        <f>'Data eurostat_2009'!D452</f>
        <v>0</v>
      </c>
      <c r="E74" s="168">
        <f>'Data eurostat_2009'!E452</f>
        <v>0</v>
      </c>
      <c r="F74" s="168">
        <f>'Data eurostat_2009'!F452</f>
        <v>0</v>
      </c>
      <c r="G74" s="168">
        <f>'Data eurostat_2009'!G452</f>
        <v>313</v>
      </c>
      <c r="H74" s="168">
        <f>'Data eurostat_2009'!H452</f>
        <v>331</v>
      </c>
      <c r="I74" s="168">
        <f>'Data eurostat_2009'!I452</f>
        <v>266</v>
      </c>
      <c r="J74" s="168">
        <f>'Data eurostat_2009'!J452</f>
        <v>296</v>
      </c>
      <c r="K74" s="168">
        <f>'Data eurostat_2009'!K452</f>
        <v>112</v>
      </c>
      <c r="L74" s="168">
        <f>'Data eurostat_2009'!L452</f>
        <v>173</v>
      </c>
      <c r="M74" s="168">
        <f>'Data eurostat_2009'!M452</f>
        <v>190</v>
      </c>
      <c r="N74" s="168">
        <f>'Data eurostat_2009'!N452</f>
        <v>282</v>
      </c>
      <c r="O74" s="168">
        <f>'Data eurostat_2009'!O452</f>
        <v>398</v>
      </c>
      <c r="P74" s="168">
        <f>'Data eurostat_2009'!P452</f>
        <v>421</v>
      </c>
      <c r="Q74" s="168">
        <f>'Data eurostat_2009'!Q452</f>
        <v>379</v>
      </c>
      <c r="R74" s="168">
        <f>'Data eurostat_2009'!R452</f>
        <v>446</v>
      </c>
      <c r="S74" s="168">
        <f>'Data eurostat_2009'!S452</f>
        <v>432</v>
      </c>
    </row>
    <row r="75" spans="1:19" s="39" customFormat="1" ht="12.75">
      <c r="A75" s="167" t="s">
        <v>85</v>
      </c>
      <c r="B75" s="168">
        <f>'Data eurostat_2009'!B453</f>
        <v>756</v>
      </c>
      <c r="C75" s="168">
        <f>'Data eurostat_2009'!C453</f>
        <v>743</v>
      </c>
      <c r="D75" s="168">
        <f>'Data eurostat_2009'!D453</f>
        <v>821</v>
      </c>
      <c r="E75" s="168">
        <f>'Data eurostat_2009'!E453</f>
        <v>866</v>
      </c>
      <c r="F75" s="168">
        <f>'Data eurostat_2009'!F453</f>
        <v>952</v>
      </c>
      <c r="G75" s="168">
        <f>'Data eurostat_2009'!G453</f>
        <v>985</v>
      </c>
      <c r="H75" s="168">
        <f>'Data eurostat_2009'!H453</f>
        <v>1062</v>
      </c>
      <c r="I75" s="168">
        <f>'Data eurostat_2009'!I453</f>
        <v>1162</v>
      </c>
      <c r="J75" s="168">
        <f>'Data eurostat_2009'!J453</f>
        <v>1202</v>
      </c>
      <c r="K75" s="168">
        <f>'Data eurostat_2009'!K453</f>
        <v>1318</v>
      </c>
      <c r="L75" s="168">
        <f>'Data eurostat_2009'!L453</f>
        <v>1477</v>
      </c>
      <c r="M75" s="168">
        <f>'Data eurostat_2009'!M453</f>
        <v>1557</v>
      </c>
      <c r="N75" s="168">
        <f>'Data eurostat_2009'!N453</f>
        <v>1622</v>
      </c>
      <c r="O75" s="168">
        <f>'Data eurostat_2009'!O453</f>
        <v>1668</v>
      </c>
      <c r="P75" s="168">
        <f>'Data eurostat_2009'!P453</f>
        <v>1747</v>
      </c>
      <c r="Q75" s="168">
        <f>'Data eurostat_2009'!Q453</f>
        <v>1820</v>
      </c>
      <c r="R75" s="168">
        <f>'Data eurostat_2009'!R453</f>
        <v>2046</v>
      </c>
      <c r="S75" s="168">
        <f>'Data eurostat_2009'!S453</f>
        <v>2079</v>
      </c>
    </row>
    <row r="78" spans="1:3" s="39" customFormat="1" ht="11.25">
      <c r="A78" s="36"/>
      <c r="B78" s="37" t="s">
        <v>1</v>
      </c>
      <c r="C78" s="38" t="s">
        <v>97</v>
      </c>
    </row>
    <row r="79" spans="1:3" s="39" customFormat="1" ht="11.25">
      <c r="A79" s="36"/>
      <c r="B79" s="37" t="s">
        <v>2</v>
      </c>
      <c r="C79" s="38" t="s">
        <v>52</v>
      </c>
    </row>
    <row r="80" spans="1:3" s="39" customFormat="1" ht="11.25">
      <c r="A80" s="36"/>
      <c r="B80" s="37" t="s">
        <v>4</v>
      </c>
      <c r="C80" s="38" t="s">
        <v>53</v>
      </c>
    </row>
    <row r="81" spans="1:18" s="39" customFormat="1" ht="11.25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9" s="39" customFormat="1" ht="12.75">
      <c r="A82" s="165" t="s">
        <v>6</v>
      </c>
      <c r="B82" s="164">
        <v>1990</v>
      </c>
      <c r="C82" s="164">
        <v>1991</v>
      </c>
      <c r="D82" s="164">
        <v>1992</v>
      </c>
      <c r="E82" s="164">
        <v>1993</v>
      </c>
      <c r="F82" s="164">
        <v>1994</v>
      </c>
      <c r="G82" s="164">
        <v>1995</v>
      </c>
      <c r="H82" s="164">
        <v>1996</v>
      </c>
      <c r="I82" s="164">
        <v>1997</v>
      </c>
      <c r="J82" s="164">
        <v>1998</v>
      </c>
      <c r="K82" s="164">
        <v>1999</v>
      </c>
      <c r="L82" s="164">
        <v>2000</v>
      </c>
      <c r="M82" s="164">
        <v>2001</v>
      </c>
      <c r="N82" s="164">
        <v>2002</v>
      </c>
      <c r="O82" s="164">
        <v>2003</v>
      </c>
      <c r="P82" s="164">
        <v>2004</v>
      </c>
      <c r="Q82" s="164">
        <v>2005</v>
      </c>
      <c r="R82" s="164">
        <v>2006</v>
      </c>
      <c r="S82" s="164">
        <v>2007</v>
      </c>
    </row>
    <row r="83" spans="1:19" s="39" customFormat="1" ht="12.75">
      <c r="A83" s="166" t="s">
        <v>7</v>
      </c>
      <c r="B83" s="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8"/>
    </row>
    <row r="84" spans="1:19" s="39" customFormat="1" ht="12.75">
      <c r="A84" s="167" t="s">
        <v>54</v>
      </c>
      <c r="B84" s="168">
        <f>'Data eurostat_2009'!B94</f>
        <v>3224</v>
      </c>
      <c r="C84" s="168">
        <f>'Data eurostat_2009'!C94</f>
        <v>3187</v>
      </c>
      <c r="D84" s="168">
        <f>'Data eurostat_2009'!D94</f>
        <v>3464</v>
      </c>
      <c r="E84" s="168">
        <f>'Data eurostat_2009'!E94</f>
        <v>3671</v>
      </c>
      <c r="F84" s="168">
        <f>'Data eurostat_2009'!F94</f>
        <v>3450</v>
      </c>
      <c r="G84" s="168">
        <f>'Data eurostat_2009'!G94</f>
        <v>3478</v>
      </c>
      <c r="H84" s="168">
        <f>'Data eurostat_2009'!H94</f>
        <v>3812</v>
      </c>
      <c r="I84" s="168">
        <f>'Data eurostat_2009'!I94</f>
        <v>3956</v>
      </c>
      <c r="J84" s="168">
        <f>'Data eurostat_2009'!J94</f>
        <v>4272</v>
      </c>
      <c r="K84" s="168">
        <f>'Data eurostat_2009'!K94</f>
        <v>4483</v>
      </c>
      <c r="L84" s="168">
        <f>'Data eurostat_2009'!L94</f>
        <v>4785</v>
      </c>
      <c r="M84" s="168">
        <f>'Data eurostat_2009'!M94</f>
        <v>4612</v>
      </c>
      <c r="N84" s="168">
        <f>'Data eurostat_2009'!N94</f>
        <v>4761</v>
      </c>
      <c r="O84" s="168">
        <f>'Data eurostat_2009'!O94</f>
        <v>5434</v>
      </c>
      <c r="P84" s="168">
        <f>'Data eurostat_2009'!P94</f>
        <v>5523</v>
      </c>
      <c r="Q84" s="168">
        <f>'Data eurostat_2009'!Q94</f>
        <v>5397</v>
      </c>
      <c r="R84" s="168">
        <f>'Data eurostat_2009'!R94</f>
        <v>5615</v>
      </c>
      <c r="S84" s="168">
        <f>'Data eurostat_2009'!S94</f>
        <v>5773</v>
      </c>
    </row>
    <row r="85" spans="1:19" s="39" customFormat="1" ht="12.75">
      <c r="A85" s="167" t="s">
        <v>55</v>
      </c>
      <c r="B85" s="168">
        <f>'Data eurostat_2009'!B95</f>
        <v>0</v>
      </c>
      <c r="C85" s="168">
        <f>'Data eurostat_2009'!C95</f>
        <v>0</v>
      </c>
      <c r="D85" s="168">
        <f>'Data eurostat_2009'!D95</f>
        <v>0</v>
      </c>
      <c r="E85" s="168">
        <f>'Data eurostat_2009'!E95</f>
        <v>0</v>
      </c>
      <c r="F85" s="168">
        <f>'Data eurostat_2009'!F95</f>
        <v>0</v>
      </c>
      <c r="G85" s="168">
        <f>'Data eurostat_2009'!G95</f>
        <v>0</v>
      </c>
      <c r="H85" s="168">
        <f>'Data eurostat_2009'!H95</f>
        <v>0</v>
      </c>
      <c r="I85" s="168">
        <f>'Data eurostat_2009'!I95</f>
        <v>0</v>
      </c>
      <c r="J85" s="168">
        <f>'Data eurostat_2009'!J95</f>
        <v>0</v>
      </c>
      <c r="K85" s="168">
        <f>'Data eurostat_2009'!K95</f>
        <v>0</v>
      </c>
      <c r="L85" s="168">
        <f>'Data eurostat_2009'!L95</f>
        <v>0</v>
      </c>
      <c r="M85" s="168">
        <f>'Data eurostat_2009'!M95</f>
        <v>0</v>
      </c>
      <c r="N85" s="168">
        <f>'Data eurostat_2009'!N95</f>
        <v>0</v>
      </c>
      <c r="O85" s="168">
        <f>'Data eurostat_2009'!O95</f>
        <v>0</v>
      </c>
      <c r="P85" s="168">
        <f>'Data eurostat_2009'!P95</f>
        <v>0</v>
      </c>
      <c r="Q85" s="168">
        <f>'Data eurostat_2009'!Q95</f>
        <v>0</v>
      </c>
      <c r="R85" s="168">
        <f>'Data eurostat_2009'!R95</f>
        <v>0</v>
      </c>
      <c r="S85" s="168">
        <f>'Data eurostat_2009'!S95</f>
        <v>0</v>
      </c>
    </row>
    <row r="86" spans="1:19" s="39" customFormat="1" ht="12.75">
      <c r="A86" s="167" t="s">
        <v>56</v>
      </c>
      <c r="B86" s="168">
        <f>'Data eurostat_2009'!B96</f>
        <v>0</v>
      </c>
      <c r="C86" s="168">
        <f>'Data eurostat_2009'!C96</f>
        <v>0</v>
      </c>
      <c r="D86" s="168">
        <f>'Data eurostat_2009'!D96</f>
        <v>0</v>
      </c>
      <c r="E86" s="168">
        <f>'Data eurostat_2009'!E96</f>
        <v>0</v>
      </c>
      <c r="F86" s="168">
        <f>'Data eurostat_2009'!F96</f>
        <v>0</v>
      </c>
      <c r="G86" s="168">
        <f>'Data eurostat_2009'!G96</f>
        <v>0</v>
      </c>
      <c r="H86" s="168">
        <f>'Data eurostat_2009'!H96</f>
        <v>0</v>
      </c>
      <c r="I86" s="168">
        <f>'Data eurostat_2009'!I96</f>
        <v>0</v>
      </c>
      <c r="J86" s="168">
        <f>'Data eurostat_2009'!J96</f>
        <v>0</v>
      </c>
      <c r="K86" s="168">
        <f>'Data eurostat_2009'!K96</f>
        <v>0</v>
      </c>
      <c r="L86" s="168">
        <f>'Data eurostat_2009'!L96</f>
        <v>0</v>
      </c>
      <c r="M86" s="168">
        <f>'Data eurostat_2009'!M96</f>
        <v>0</v>
      </c>
      <c r="N86" s="168">
        <f>'Data eurostat_2009'!N96</f>
        <v>0</v>
      </c>
      <c r="O86" s="168">
        <f>'Data eurostat_2009'!O96</f>
        <v>0</v>
      </c>
      <c r="P86" s="168">
        <f>'Data eurostat_2009'!P96</f>
        <v>0</v>
      </c>
      <c r="Q86" s="168">
        <f>'Data eurostat_2009'!Q96</f>
        <v>0</v>
      </c>
      <c r="R86" s="168">
        <f>'Data eurostat_2009'!R96</f>
        <v>0</v>
      </c>
      <c r="S86" s="168">
        <f>'Data eurostat_2009'!S96</f>
        <v>0</v>
      </c>
    </row>
    <row r="87" spans="1:19" s="39" customFormat="1" ht="12.75">
      <c r="A87" s="167" t="s">
        <v>57</v>
      </c>
      <c r="B87" s="168">
        <f>'Data eurostat_2009'!B97</f>
        <v>0</v>
      </c>
      <c r="C87" s="168">
        <f>'Data eurostat_2009'!C97</f>
        <v>0</v>
      </c>
      <c r="D87" s="168">
        <f>'Data eurostat_2009'!D97</f>
        <v>0</v>
      </c>
      <c r="E87" s="168">
        <f>'Data eurostat_2009'!E97</f>
        <v>0</v>
      </c>
      <c r="F87" s="168">
        <f>'Data eurostat_2009'!F97</f>
        <v>0</v>
      </c>
      <c r="G87" s="168">
        <f>'Data eurostat_2009'!G97</f>
        <v>0</v>
      </c>
      <c r="H87" s="168">
        <f>'Data eurostat_2009'!H97</f>
        <v>0</v>
      </c>
      <c r="I87" s="168">
        <f>'Data eurostat_2009'!I97</f>
        <v>0</v>
      </c>
      <c r="J87" s="168">
        <f>'Data eurostat_2009'!J97</f>
        <v>0</v>
      </c>
      <c r="K87" s="168">
        <f>'Data eurostat_2009'!K97</f>
        <v>0</v>
      </c>
      <c r="L87" s="168">
        <f>'Data eurostat_2009'!L97</f>
        <v>0</v>
      </c>
      <c r="M87" s="168">
        <f>'Data eurostat_2009'!M97</f>
        <v>0</v>
      </c>
      <c r="N87" s="168">
        <f>'Data eurostat_2009'!N97</f>
        <v>0</v>
      </c>
      <c r="O87" s="168">
        <f>'Data eurostat_2009'!O97</f>
        <v>0</v>
      </c>
      <c r="P87" s="168">
        <f>'Data eurostat_2009'!P97</f>
        <v>0</v>
      </c>
      <c r="Q87" s="168">
        <f>'Data eurostat_2009'!Q97</f>
        <v>0</v>
      </c>
      <c r="R87" s="168">
        <f>'Data eurostat_2009'!R97</f>
        <v>0</v>
      </c>
      <c r="S87" s="168">
        <f>'Data eurostat_2009'!S97</f>
        <v>0</v>
      </c>
    </row>
    <row r="88" spans="1:19" s="39" customFormat="1" ht="12.75">
      <c r="A88" s="167" t="s">
        <v>58</v>
      </c>
      <c r="B88" s="168">
        <f>'Data eurostat_2009'!B98</f>
        <v>0</v>
      </c>
      <c r="C88" s="168">
        <f>'Data eurostat_2009'!C98</f>
        <v>0</v>
      </c>
      <c r="D88" s="168">
        <f>'Data eurostat_2009'!D98</f>
        <v>0</v>
      </c>
      <c r="E88" s="168">
        <f>'Data eurostat_2009'!E98</f>
        <v>0</v>
      </c>
      <c r="F88" s="168">
        <f>'Data eurostat_2009'!F98</f>
        <v>0</v>
      </c>
      <c r="G88" s="168">
        <f>'Data eurostat_2009'!G98</f>
        <v>0</v>
      </c>
      <c r="H88" s="168">
        <f>'Data eurostat_2009'!H98</f>
        <v>0</v>
      </c>
      <c r="I88" s="168">
        <f>'Data eurostat_2009'!I98</f>
        <v>0</v>
      </c>
      <c r="J88" s="168">
        <f>'Data eurostat_2009'!J98</f>
        <v>0</v>
      </c>
      <c r="K88" s="168">
        <f>'Data eurostat_2009'!K98</f>
        <v>0</v>
      </c>
      <c r="L88" s="168">
        <f>'Data eurostat_2009'!L98</f>
        <v>0</v>
      </c>
      <c r="M88" s="168">
        <f>'Data eurostat_2009'!M98</f>
        <v>0</v>
      </c>
      <c r="N88" s="168">
        <f>'Data eurostat_2009'!N98</f>
        <v>0</v>
      </c>
      <c r="O88" s="168">
        <f>'Data eurostat_2009'!O98</f>
        <v>0</v>
      </c>
      <c r="P88" s="168">
        <f>'Data eurostat_2009'!P98</f>
        <v>0</v>
      </c>
      <c r="Q88" s="168">
        <f>'Data eurostat_2009'!Q98</f>
        <v>0</v>
      </c>
      <c r="R88" s="168">
        <f>'Data eurostat_2009'!R98</f>
        <v>0</v>
      </c>
      <c r="S88" s="168">
        <f>'Data eurostat_2009'!S98</f>
        <v>0</v>
      </c>
    </row>
    <row r="89" spans="1:19" s="39" customFormat="1" ht="12.75">
      <c r="A89" s="167" t="s">
        <v>95</v>
      </c>
      <c r="B89" s="168">
        <f>'Data eurostat_2009'!B99</f>
        <v>0</v>
      </c>
      <c r="C89" s="168">
        <f>'Data eurostat_2009'!C99</f>
        <v>0</v>
      </c>
      <c r="D89" s="168">
        <f>'Data eurostat_2009'!D99</f>
        <v>0</v>
      </c>
      <c r="E89" s="168">
        <f>'Data eurostat_2009'!E99</f>
        <v>0</v>
      </c>
      <c r="F89" s="168">
        <f>'Data eurostat_2009'!F99</f>
        <v>0</v>
      </c>
      <c r="G89" s="168">
        <f>'Data eurostat_2009'!G99</f>
        <v>0</v>
      </c>
      <c r="H89" s="168">
        <f>'Data eurostat_2009'!H99</f>
        <v>0</v>
      </c>
      <c r="I89" s="168">
        <f>'Data eurostat_2009'!I99</f>
        <v>0</v>
      </c>
      <c r="J89" s="168">
        <f>'Data eurostat_2009'!J99</f>
        <v>0</v>
      </c>
      <c r="K89" s="168">
        <f>'Data eurostat_2009'!K99</f>
        <v>0</v>
      </c>
      <c r="L89" s="168">
        <f>'Data eurostat_2009'!L99</f>
        <v>0</v>
      </c>
      <c r="M89" s="168">
        <f>'Data eurostat_2009'!M99</f>
        <v>0</v>
      </c>
      <c r="N89" s="168">
        <f>'Data eurostat_2009'!N99</f>
        <v>0</v>
      </c>
      <c r="O89" s="168">
        <f>'Data eurostat_2009'!O99</f>
        <v>0</v>
      </c>
      <c r="P89" s="168">
        <f>'Data eurostat_2009'!P99</f>
        <v>0</v>
      </c>
      <c r="Q89" s="168">
        <f>'Data eurostat_2009'!Q99</f>
        <v>0</v>
      </c>
      <c r="R89" s="168">
        <f>'Data eurostat_2009'!R99</f>
        <v>0</v>
      </c>
      <c r="S89" s="168">
        <f>'Data eurostat_2009'!S99</f>
        <v>0</v>
      </c>
    </row>
    <row r="90" spans="1:19" s="39" customFormat="1" ht="12.75">
      <c r="A90" s="167" t="s">
        <v>60</v>
      </c>
      <c r="B90" s="168">
        <f>'Data eurostat_2009'!B100</f>
        <v>0</v>
      </c>
      <c r="C90" s="168">
        <f>'Data eurostat_2009'!C100</f>
        <v>0</v>
      </c>
      <c r="D90" s="168">
        <f>'Data eurostat_2009'!D100</f>
        <v>0</v>
      </c>
      <c r="E90" s="168">
        <f>'Data eurostat_2009'!E100</f>
        <v>0</v>
      </c>
      <c r="F90" s="168">
        <f>'Data eurostat_2009'!F100</f>
        <v>0</v>
      </c>
      <c r="G90" s="168">
        <f>'Data eurostat_2009'!G100</f>
        <v>0</v>
      </c>
      <c r="H90" s="168">
        <f>'Data eurostat_2009'!H100</f>
        <v>0</v>
      </c>
      <c r="I90" s="168">
        <f>'Data eurostat_2009'!I100</f>
        <v>0</v>
      </c>
      <c r="J90" s="168">
        <f>'Data eurostat_2009'!J100</f>
        <v>0</v>
      </c>
      <c r="K90" s="168">
        <f>'Data eurostat_2009'!K100</f>
        <v>0</v>
      </c>
      <c r="L90" s="168">
        <f>'Data eurostat_2009'!L100</f>
        <v>0</v>
      </c>
      <c r="M90" s="168">
        <f>'Data eurostat_2009'!M100</f>
        <v>0</v>
      </c>
      <c r="N90" s="168">
        <f>'Data eurostat_2009'!N100</f>
        <v>0</v>
      </c>
      <c r="O90" s="168">
        <f>'Data eurostat_2009'!O100</f>
        <v>0</v>
      </c>
      <c r="P90" s="168">
        <f>'Data eurostat_2009'!P100</f>
        <v>0</v>
      </c>
      <c r="Q90" s="168">
        <f>'Data eurostat_2009'!Q100</f>
        <v>0</v>
      </c>
      <c r="R90" s="168">
        <f>'Data eurostat_2009'!R100</f>
        <v>0</v>
      </c>
      <c r="S90" s="168">
        <f>'Data eurostat_2009'!S100</f>
        <v>0</v>
      </c>
    </row>
    <row r="91" spans="1:19" s="39" customFormat="1" ht="12.75">
      <c r="A91" s="167" t="s">
        <v>61</v>
      </c>
      <c r="B91" s="168">
        <f>'Data eurostat_2009'!B101</f>
        <v>0</v>
      </c>
      <c r="C91" s="168">
        <f>'Data eurostat_2009'!C101</f>
        <v>0</v>
      </c>
      <c r="D91" s="168">
        <f>'Data eurostat_2009'!D101</f>
        <v>0</v>
      </c>
      <c r="E91" s="168">
        <f>'Data eurostat_2009'!E101</f>
        <v>0</v>
      </c>
      <c r="F91" s="168">
        <f>'Data eurostat_2009'!F101</f>
        <v>0</v>
      </c>
      <c r="G91" s="168">
        <f>'Data eurostat_2009'!G101</f>
        <v>0</v>
      </c>
      <c r="H91" s="168">
        <f>'Data eurostat_2009'!H101</f>
        <v>0</v>
      </c>
      <c r="I91" s="168">
        <f>'Data eurostat_2009'!I101</f>
        <v>0</v>
      </c>
      <c r="J91" s="168">
        <f>'Data eurostat_2009'!J101</f>
        <v>0</v>
      </c>
      <c r="K91" s="168">
        <f>'Data eurostat_2009'!K101</f>
        <v>0</v>
      </c>
      <c r="L91" s="168">
        <f>'Data eurostat_2009'!L101</f>
        <v>0</v>
      </c>
      <c r="M91" s="168">
        <f>'Data eurostat_2009'!M101</f>
        <v>0</v>
      </c>
      <c r="N91" s="168">
        <f>'Data eurostat_2009'!N101</f>
        <v>0</v>
      </c>
      <c r="O91" s="168">
        <f>'Data eurostat_2009'!O101</f>
        <v>0</v>
      </c>
      <c r="P91" s="168">
        <f>'Data eurostat_2009'!P101</f>
        <v>0</v>
      </c>
      <c r="Q91" s="168">
        <f>'Data eurostat_2009'!Q101</f>
        <v>0</v>
      </c>
      <c r="R91" s="168">
        <f>'Data eurostat_2009'!R101</f>
        <v>0</v>
      </c>
      <c r="S91" s="168">
        <f>'Data eurostat_2009'!S101</f>
        <v>0</v>
      </c>
    </row>
    <row r="92" spans="1:19" s="39" customFormat="1" ht="12.75">
      <c r="A92" s="167" t="s">
        <v>62</v>
      </c>
      <c r="B92" s="168">
        <f>'Data eurostat_2009'!B102</f>
        <v>0</v>
      </c>
      <c r="C92" s="168">
        <f>'Data eurostat_2009'!C102</f>
        <v>0</v>
      </c>
      <c r="D92" s="168">
        <f>'Data eurostat_2009'!D102</f>
        <v>0</v>
      </c>
      <c r="E92" s="168">
        <f>'Data eurostat_2009'!E102</f>
        <v>0</v>
      </c>
      <c r="F92" s="168">
        <f>'Data eurostat_2009'!F102</f>
        <v>0</v>
      </c>
      <c r="G92" s="168">
        <f>'Data eurostat_2009'!G102</f>
        <v>0</v>
      </c>
      <c r="H92" s="168">
        <f>'Data eurostat_2009'!H102</f>
        <v>0</v>
      </c>
      <c r="I92" s="168">
        <f>'Data eurostat_2009'!I102</f>
        <v>0</v>
      </c>
      <c r="J92" s="168">
        <f>'Data eurostat_2009'!J102</f>
        <v>0</v>
      </c>
      <c r="K92" s="168">
        <f>'Data eurostat_2009'!K102</f>
        <v>0</v>
      </c>
      <c r="L92" s="168">
        <f>'Data eurostat_2009'!L102</f>
        <v>0</v>
      </c>
      <c r="M92" s="168">
        <f>'Data eurostat_2009'!M102</f>
        <v>0</v>
      </c>
      <c r="N92" s="168">
        <f>'Data eurostat_2009'!N102</f>
        <v>0</v>
      </c>
      <c r="O92" s="168">
        <f>'Data eurostat_2009'!O102</f>
        <v>0</v>
      </c>
      <c r="P92" s="168">
        <f>'Data eurostat_2009'!P102</f>
        <v>0</v>
      </c>
      <c r="Q92" s="168">
        <f>'Data eurostat_2009'!Q102</f>
        <v>0</v>
      </c>
      <c r="R92" s="168">
        <f>'Data eurostat_2009'!R102</f>
        <v>0</v>
      </c>
      <c r="S92" s="168">
        <f>'Data eurostat_2009'!S102</f>
        <v>0</v>
      </c>
    </row>
    <row r="93" spans="1:19" s="39" customFormat="1" ht="12.75">
      <c r="A93" s="167" t="s">
        <v>63</v>
      </c>
      <c r="B93" s="168">
        <f>'Data eurostat_2009'!B103</f>
        <v>0</v>
      </c>
      <c r="C93" s="168">
        <f>'Data eurostat_2009'!C103</f>
        <v>0</v>
      </c>
      <c r="D93" s="168">
        <f>'Data eurostat_2009'!D103</f>
        <v>0</v>
      </c>
      <c r="E93" s="168">
        <f>'Data eurostat_2009'!E103</f>
        <v>0</v>
      </c>
      <c r="F93" s="168">
        <f>'Data eurostat_2009'!F103</f>
        <v>0</v>
      </c>
      <c r="G93" s="168">
        <f>'Data eurostat_2009'!G103</f>
        <v>0</v>
      </c>
      <c r="H93" s="168">
        <f>'Data eurostat_2009'!H103</f>
        <v>0</v>
      </c>
      <c r="I93" s="168">
        <f>'Data eurostat_2009'!I103</f>
        <v>0</v>
      </c>
      <c r="J93" s="168">
        <f>'Data eurostat_2009'!J103</f>
        <v>0</v>
      </c>
      <c r="K93" s="168">
        <f>'Data eurostat_2009'!K103</f>
        <v>0</v>
      </c>
      <c r="L93" s="168">
        <f>'Data eurostat_2009'!L103</f>
        <v>0</v>
      </c>
      <c r="M93" s="168">
        <f>'Data eurostat_2009'!M103</f>
        <v>0</v>
      </c>
      <c r="N93" s="168">
        <f>'Data eurostat_2009'!N103</f>
        <v>0</v>
      </c>
      <c r="O93" s="168">
        <f>'Data eurostat_2009'!O103</f>
        <v>0</v>
      </c>
      <c r="P93" s="168">
        <f>'Data eurostat_2009'!P103</f>
        <v>0</v>
      </c>
      <c r="Q93" s="168">
        <f>'Data eurostat_2009'!Q103</f>
        <v>0</v>
      </c>
      <c r="R93" s="168">
        <f>'Data eurostat_2009'!R103</f>
        <v>0</v>
      </c>
      <c r="S93" s="168">
        <f>'Data eurostat_2009'!S103</f>
        <v>0</v>
      </c>
    </row>
    <row r="94" spans="1:19" s="39" customFormat="1" ht="12.75">
      <c r="A94" s="167" t="s">
        <v>64</v>
      </c>
      <c r="B94" s="168">
        <f>'Data eurostat_2009'!B104</f>
        <v>0</v>
      </c>
      <c r="C94" s="168">
        <f>'Data eurostat_2009'!C104</f>
        <v>0</v>
      </c>
      <c r="D94" s="168">
        <f>'Data eurostat_2009'!D104</f>
        <v>0</v>
      </c>
      <c r="E94" s="168">
        <f>'Data eurostat_2009'!E104</f>
        <v>0</v>
      </c>
      <c r="F94" s="168">
        <f>'Data eurostat_2009'!F104</f>
        <v>0</v>
      </c>
      <c r="G94" s="168">
        <f>'Data eurostat_2009'!G104</f>
        <v>0</v>
      </c>
      <c r="H94" s="168">
        <f>'Data eurostat_2009'!H104</f>
        <v>0</v>
      </c>
      <c r="I94" s="168">
        <f>'Data eurostat_2009'!I104</f>
        <v>0</v>
      </c>
      <c r="J94" s="168">
        <f>'Data eurostat_2009'!J104</f>
        <v>0</v>
      </c>
      <c r="K94" s="168">
        <f>'Data eurostat_2009'!K104</f>
        <v>0</v>
      </c>
      <c r="L94" s="168">
        <f>'Data eurostat_2009'!L104</f>
        <v>0</v>
      </c>
      <c r="M94" s="168">
        <f>'Data eurostat_2009'!M104</f>
        <v>0</v>
      </c>
      <c r="N94" s="168">
        <f>'Data eurostat_2009'!N104</f>
        <v>0</v>
      </c>
      <c r="O94" s="168">
        <f>'Data eurostat_2009'!O104</f>
        <v>0</v>
      </c>
      <c r="P94" s="168">
        <f>'Data eurostat_2009'!P104</f>
        <v>0</v>
      </c>
      <c r="Q94" s="168">
        <f>'Data eurostat_2009'!Q104</f>
        <v>0</v>
      </c>
      <c r="R94" s="168">
        <f>'Data eurostat_2009'!R104</f>
        <v>0</v>
      </c>
      <c r="S94" s="168">
        <f>'Data eurostat_2009'!S104</f>
        <v>0</v>
      </c>
    </row>
    <row r="95" spans="1:19" s="39" customFormat="1" ht="12.75">
      <c r="A95" s="167" t="s">
        <v>65</v>
      </c>
      <c r="B95" s="168">
        <f>'Data eurostat_2009'!B105</f>
        <v>3220</v>
      </c>
      <c r="C95" s="168">
        <f>'Data eurostat_2009'!C105</f>
        <v>3182</v>
      </c>
      <c r="D95" s="168">
        <f>'Data eurostat_2009'!D105</f>
        <v>3459</v>
      </c>
      <c r="E95" s="168">
        <f>'Data eurostat_2009'!E105</f>
        <v>3667</v>
      </c>
      <c r="F95" s="168">
        <f>'Data eurostat_2009'!F105</f>
        <v>3417</v>
      </c>
      <c r="G95" s="168">
        <f>'Data eurostat_2009'!G105</f>
        <v>3436</v>
      </c>
      <c r="H95" s="168">
        <f>'Data eurostat_2009'!H105</f>
        <v>3762</v>
      </c>
      <c r="I95" s="168">
        <f>'Data eurostat_2009'!I105</f>
        <v>3905</v>
      </c>
      <c r="J95" s="168">
        <f>'Data eurostat_2009'!J105</f>
        <v>4214</v>
      </c>
      <c r="K95" s="168">
        <f>'Data eurostat_2009'!K105</f>
        <v>4403</v>
      </c>
      <c r="L95" s="168">
        <f>'Data eurostat_2009'!L105</f>
        <v>4705</v>
      </c>
      <c r="M95" s="168">
        <f>'Data eurostat_2009'!M105</f>
        <v>4507</v>
      </c>
      <c r="N95" s="168">
        <f>'Data eurostat_2009'!N105</f>
        <v>4662</v>
      </c>
      <c r="O95" s="168">
        <f>'Data eurostat_2009'!O105</f>
        <v>5341</v>
      </c>
      <c r="P95" s="168">
        <f>'Data eurostat_2009'!P105</f>
        <v>5437</v>
      </c>
      <c r="Q95" s="168">
        <f>'Data eurostat_2009'!Q105</f>
        <v>5324</v>
      </c>
      <c r="R95" s="168">
        <f>'Data eurostat_2009'!R105</f>
        <v>5527</v>
      </c>
      <c r="S95" s="168">
        <f>'Data eurostat_2009'!S105</f>
        <v>5569</v>
      </c>
    </row>
    <row r="96" spans="1:19" s="39" customFormat="1" ht="12.75">
      <c r="A96" s="167" t="s">
        <v>66</v>
      </c>
      <c r="B96" s="168">
        <f>'Data eurostat_2009'!B106</f>
        <v>0</v>
      </c>
      <c r="C96" s="168">
        <f>'Data eurostat_2009'!C106</f>
        <v>0</v>
      </c>
      <c r="D96" s="168">
        <f>'Data eurostat_2009'!D106</f>
        <v>0</v>
      </c>
      <c r="E96" s="168">
        <f>'Data eurostat_2009'!E106</f>
        <v>0</v>
      </c>
      <c r="F96" s="168">
        <f>'Data eurostat_2009'!F106</f>
        <v>0</v>
      </c>
      <c r="G96" s="168">
        <f>'Data eurostat_2009'!G106</f>
        <v>0</v>
      </c>
      <c r="H96" s="168">
        <f>'Data eurostat_2009'!H106</f>
        <v>0</v>
      </c>
      <c r="I96" s="168">
        <f>'Data eurostat_2009'!I106</f>
        <v>0</v>
      </c>
      <c r="J96" s="168">
        <f>'Data eurostat_2009'!J106</f>
        <v>0</v>
      </c>
      <c r="K96" s="168">
        <f>'Data eurostat_2009'!K106</f>
        <v>0</v>
      </c>
      <c r="L96" s="168">
        <f>'Data eurostat_2009'!L106</f>
        <v>0</v>
      </c>
      <c r="M96" s="168">
        <f>'Data eurostat_2009'!M106</f>
        <v>0</v>
      </c>
      <c r="N96" s="168">
        <f>'Data eurostat_2009'!N106</f>
        <v>0</v>
      </c>
      <c r="O96" s="168">
        <f>'Data eurostat_2009'!O106</f>
        <v>0</v>
      </c>
      <c r="P96" s="168">
        <f>'Data eurostat_2009'!P106</f>
        <v>0</v>
      </c>
      <c r="Q96" s="168">
        <f>'Data eurostat_2009'!Q106</f>
        <v>0</v>
      </c>
      <c r="R96" s="168">
        <f>'Data eurostat_2009'!R106</f>
        <v>0</v>
      </c>
      <c r="S96" s="168">
        <f>'Data eurostat_2009'!S106</f>
        <v>0</v>
      </c>
    </row>
    <row r="97" spans="1:19" s="39" customFormat="1" ht="12.75">
      <c r="A97" s="167" t="s">
        <v>67</v>
      </c>
      <c r="B97" s="168">
        <f>'Data eurostat_2009'!B107</f>
        <v>0</v>
      </c>
      <c r="C97" s="168">
        <f>'Data eurostat_2009'!C107</f>
        <v>0</v>
      </c>
      <c r="D97" s="168">
        <f>'Data eurostat_2009'!D107</f>
        <v>0</v>
      </c>
      <c r="E97" s="168">
        <f>'Data eurostat_2009'!E107</f>
        <v>0</v>
      </c>
      <c r="F97" s="168">
        <f>'Data eurostat_2009'!F107</f>
        <v>0</v>
      </c>
      <c r="G97" s="168">
        <f>'Data eurostat_2009'!G107</f>
        <v>0</v>
      </c>
      <c r="H97" s="168">
        <f>'Data eurostat_2009'!H107</f>
        <v>0</v>
      </c>
      <c r="I97" s="168">
        <f>'Data eurostat_2009'!I107</f>
        <v>0</v>
      </c>
      <c r="J97" s="168">
        <f>'Data eurostat_2009'!J107</f>
        <v>0</v>
      </c>
      <c r="K97" s="168">
        <f>'Data eurostat_2009'!K107</f>
        <v>0</v>
      </c>
      <c r="L97" s="168">
        <f>'Data eurostat_2009'!L107</f>
        <v>0</v>
      </c>
      <c r="M97" s="168">
        <f>'Data eurostat_2009'!M107</f>
        <v>0</v>
      </c>
      <c r="N97" s="168">
        <f>'Data eurostat_2009'!N107</f>
        <v>0</v>
      </c>
      <c r="O97" s="168">
        <f>'Data eurostat_2009'!O107</f>
        <v>0</v>
      </c>
      <c r="P97" s="168">
        <f>'Data eurostat_2009'!P107</f>
        <v>0</v>
      </c>
      <c r="Q97" s="168">
        <f>'Data eurostat_2009'!Q107</f>
        <v>0</v>
      </c>
      <c r="R97" s="168">
        <f>'Data eurostat_2009'!R107</f>
        <v>0</v>
      </c>
      <c r="S97" s="168">
        <f>'Data eurostat_2009'!S107</f>
        <v>0</v>
      </c>
    </row>
    <row r="98" spans="1:19" s="39" customFormat="1" ht="12.75">
      <c r="A98" s="167" t="s">
        <v>68</v>
      </c>
      <c r="B98" s="168">
        <f>'Data eurostat_2009'!B108</f>
        <v>0</v>
      </c>
      <c r="C98" s="168">
        <f>'Data eurostat_2009'!C108</f>
        <v>0</v>
      </c>
      <c r="D98" s="168">
        <f>'Data eurostat_2009'!D108</f>
        <v>0</v>
      </c>
      <c r="E98" s="168">
        <f>'Data eurostat_2009'!E108</f>
        <v>0</v>
      </c>
      <c r="F98" s="168">
        <f>'Data eurostat_2009'!F108</f>
        <v>0</v>
      </c>
      <c r="G98" s="168">
        <f>'Data eurostat_2009'!G108</f>
        <v>0</v>
      </c>
      <c r="H98" s="168">
        <f>'Data eurostat_2009'!H108</f>
        <v>0</v>
      </c>
      <c r="I98" s="168">
        <f>'Data eurostat_2009'!I108</f>
        <v>0</v>
      </c>
      <c r="J98" s="168">
        <f>'Data eurostat_2009'!J108</f>
        <v>0</v>
      </c>
      <c r="K98" s="168">
        <f>'Data eurostat_2009'!K108</f>
        <v>0</v>
      </c>
      <c r="L98" s="168">
        <f>'Data eurostat_2009'!L108</f>
        <v>0</v>
      </c>
      <c r="M98" s="168">
        <f>'Data eurostat_2009'!M108</f>
        <v>0</v>
      </c>
      <c r="N98" s="168">
        <f>'Data eurostat_2009'!N108</f>
        <v>0</v>
      </c>
      <c r="O98" s="168">
        <f>'Data eurostat_2009'!O108</f>
        <v>0</v>
      </c>
      <c r="P98" s="168">
        <f>'Data eurostat_2009'!P108</f>
        <v>0</v>
      </c>
      <c r="Q98" s="168">
        <f>'Data eurostat_2009'!Q108</f>
        <v>0</v>
      </c>
      <c r="R98" s="168">
        <f>'Data eurostat_2009'!R108</f>
        <v>0</v>
      </c>
      <c r="S98" s="168">
        <f>'Data eurostat_2009'!S108</f>
        <v>0</v>
      </c>
    </row>
    <row r="99" spans="1:19" s="39" customFormat="1" ht="12.75">
      <c r="A99" s="167" t="s">
        <v>96</v>
      </c>
      <c r="B99" s="168">
        <f>'Data eurostat_2009'!B109</f>
        <v>0</v>
      </c>
      <c r="C99" s="168">
        <f>'Data eurostat_2009'!C109</f>
        <v>0</v>
      </c>
      <c r="D99" s="168">
        <f>'Data eurostat_2009'!D109</f>
        <v>0</v>
      </c>
      <c r="E99" s="168">
        <f>'Data eurostat_2009'!E109</f>
        <v>0</v>
      </c>
      <c r="F99" s="168">
        <f>'Data eurostat_2009'!F109</f>
        <v>0</v>
      </c>
      <c r="G99" s="168">
        <f>'Data eurostat_2009'!G109</f>
        <v>0</v>
      </c>
      <c r="H99" s="168">
        <f>'Data eurostat_2009'!H109</f>
        <v>0</v>
      </c>
      <c r="I99" s="168">
        <f>'Data eurostat_2009'!I109</f>
        <v>0</v>
      </c>
      <c r="J99" s="168">
        <f>'Data eurostat_2009'!J109</f>
        <v>0</v>
      </c>
      <c r="K99" s="168">
        <f>'Data eurostat_2009'!K109</f>
        <v>0</v>
      </c>
      <c r="L99" s="168">
        <f>'Data eurostat_2009'!L109</f>
        <v>0</v>
      </c>
      <c r="M99" s="168">
        <f>'Data eurostat_2009'!M109</f>
        <v>0</v>
      </c>
      <c r="N99" s="168">
        <f>'Data eurostat_2009'!N109</f>
        <v>0</v>
      </c>
      <c r="O99" s="168">
        <f>'Data eurostat_2009'!O109</f>
        <v>0</v>
      </c>
      <c r="P99" s="168">
        <f>'Data eurostat_2009'!P109</f>
        <v>0</v>
      </c>
      <c r="Q99" s="168">
        <f>'Data eurostat_2009'!Q109</f>
        <v>0</v>
      </c>
      <c r="R99" s="168">
        <f>'Data eurostat_2009'!R109</f>
        <v>0</v>
      </c>
      <c r="S99" s="168">
        <f>'Data eurostat_2009'!S109</f>
        <v>0</v>
      </c>
    </row>
    <row r="100" spans="1:19" s="39" customFormat="1" ht="12.75">
      <c r="A100" s="167" t="s">
        <v>70</v>
      </c>
      <c r="B100" s="168">
        <f>'Data eurostat_2009'!B110</f>
        <v>0</v>
      </c>
      <c r="C100" s="168">
        <f>'Data eurostat_2009'!C110</f>
        <v>0</v>
      </c>
      <c r="D100" s="168">
        <f>'Data eurostat_2009'!D110</f>
        <v>0</v>
      </c>
      <c r="E100" s="168">
        <f>'Data eurostat_2009'!E110</f>
        <v>0</v>
      </c>
      <c r="F100" s="168">
        <f>'Data eurostat_2009'!F110</f>
        <v>0</v>
      </c>
      <c r="G100" s="168">
        <f>'Data eurostat_2009'!G110</f>
        <v>0</v>
      </c>
      <c r="H100" s="168">
        <f>'Data eurostat_2009'!H110</f>
        <v>0</v>
      </c>
      <c r="I100" s="168">
        <f>'Data eurostat_2009'!I110</f>
        <v>0</v>
      </c>
      <c r="J100" s="168">
        <f>'Data eurostat_2009'!J110</f>
        <v>0</v>
      </c>
      <c r="K100" s="168">
        <f>'Data eurostat_2009'!K110</f>
        <v>0</v>
      </c>
      <c r="L100" s="168">
        <f>'Data eurostat_2009'!L110</f>
        <v>0</v>
      </c>
      <c r="M100" s="168">
        <f>'Data eurostat_2009'!M110</f>
        <v>0</v>
      </c>
      <c r="N100" s="168">
        <f>'Data eurostat_2009'!N110</f>
        <v>0</v>
      </c>
      <c r="O100" s="168">
        <f>'Data eurostat_2009'!O110</f>
        <v>0</v>
      </c>
      <c r="P100" s="168">
        <f>'Data eurostat_2009'!P110</f>
        <v>0</v>
      </c>
      <c r="Q100" s="168">
        <f>'Data eurostat_2009'!Q110</f>
        <v>0</v>
      </c>
      <c r="R100" s="168">
        <f>'Data eurostat_2009'!R110</f>
        <v>0</v>
      </c>
      <c r="S100" s="168">
        <f>'Data eurostat_2009'!S110</f>
        <v>0</v>
      </c>
    </row>
    <row r="101" spans="1:19" s="39" customFormat="1" ht="12.75">
      <c r="A101" s="167" t="s">
        <v>71</v>
      </c>
      <c r="B101" s="168">
        <f>'Data eurostat_2009'!B111</f>
        <v>0</v>
      </c>
      <c r="C101" s="168">
        <f>'Data eurostat_2009'!C111</f>
        <v>0</v>
      </c>
      <c r="D101" s="168">
        <f>'Data eurostat_2009'!D111</f>
        <v>0</v>
      </c>
      <c r="E101" s="168">
        <f>'Data eurostat_2009'!E111</f>
        <v>0</v>
      </c>
      <c r="F101" s="168">
        <f>'Data eurostat_2009'!F111</f>
        <v>0</v>
      </c>
      <c r="G101" s="168">
        <f>'Data eurostat_2009'!G111</f>
        <v>0</v>
      </c>
      <c r="H101" s="168">
        <f>'Data eurostat_2009'!H111</f>
        <v>0</v>
      </c>
      <c r="I101" s="168">
        <f>'Data eurostat_2009'!I111</f>
        <v>0</v>
      </c>
      <c r="J101" s="168">
        <f>'Data eurostat_2009'!J111</f>
        <v>0</v>
      </c>
      <c r="K101" s="168">
        <f>'Data eurostat_2009'!K111</f>
        <v>0</v>
      </c>
      <c r="L101" s="168">
        <f>'Data eurostat_2009'!L111</f>
        <v>0</v>
      </c>
      <c r="M101" s="168">
        <f>'Data eurostat_2009'!M111</f>
        <v>0</v>
      </c>
      <c r="N101" s="168">
        <f>'Data eurostat_2009'!N111</f>
        <v>0</v>
      </c>
      <c r="O101" s="168">
        <f>'Data eurostat_2009'!O111</f>
        <v>0</v>
      </c>
      <c r="P101" s="168">
        <f>'Data eurostat_2009'!P111</f>
        <v>0</v>
      </c>
      <c r="Q101" s="168">
        <f>'Data eurostat_2009'!Q111</f>
        <v>0</v>
      </c>
      <c r="R101" s="168">
        <f>'Data eurostat_2009'!R111</f>
        <v>0</v>
      </c>
      <c r="S101" s="168">
        <f>'Data eurostat_2009'!S111</f>
        <v>0</v>
      </c>
    </row>
    <row r="102" spans="1:19" s="39" customFormat="1" ht="12.75">
      <c r="A102" s="167" t="s">
        <v>72</v>
      </c>
      <c r="B102" s="168">
        <f>'Data eurostat_2009'!B112</f>
        <v>0</v>
      </c>
      <c r="C102" s="168">
        <f>'Data eurostat_2009'!C112</f>
        <v>0</v>
      </c>
      <c r="D102" s="168">
        <f>'Data eurostat_2009'!D112</f>
        <v>0</v>
      </c>
      <c r="E102" s="168">
        <f>'Data eurostat_2009'!E112</f>
        <v>0</v>
      </c>
      <c r="F102" s="168">
        <f>'Data eurostat_2009'!F112</f>
        <v>0</v>
      </c>
      <c r="G102" s="168">
        <f>'Data eurostat_2009'!G112</f>
        <v>0</v>
      </c>
      <c r="H102" s="168">
        <f>'Data eurostat_2009'!H112</f>
        <v>0</v>
      </c>
      <c r="I102" s="168">
        <f>'Data eurostat_2009'!I112</f>
        <v>0</v>
      </c>
      <c r="J102" s="168">
        <f>'Data eurostat_2009'!J112</f>
        <v>0</v>
      </c>
      <c r="K102" s="168">
        <f>'Data eurostat_2009'!K112</f>
        <v>0</v>
      </c>
      <c r="L102" s="168">
        <f>'Data eurostat_2009'!L112</f>
        <v>0</v>
      </c>
      <c r="M102" s="168">
        <f>'Data eurostat_2009'!M112</f>
        <v>0</v>
      </c>
      <c r="N102" s="168">
        <f>'Data eurostat_2009'!N112</f>
        <v>0</v>
      </c>
      <c r="O102" s="168">
        <f>'Data eurostat_2009'!O112</f>
        <v>0</v>
      </c>
      <c r="P102" s="168">
        <f>'Data eurostat_2009'!P112</f>
        <v>0</v>
      </c>
      <c r="Q102" s="168">
        <f>'Data eurostat_2009'!Q112</f>
        <v>0</v>
      </c>
      <c r="R102" s="168">
        <f>'Data eurostat_2009'!R112</f>
        <v>0</v>
      </c>
      <c r="S102" s="168">
        <f>'Data eurostat_2009'!S112</f>
        <v>0</v>
      </c>
    </row>
    <row r="103" spans="1:19" s="39" customFormat="1" ht="12.75">
      <c r="A103" s="167" t="s">
        <v>73</v>
      </c>
      <c r="B103" s="168">
        <f>'Data eurostat_2009'!B113</f>
        <v>0</v>
      </c>
      <c r="C103" s="168">
        <f>'Data eurostat_2009'!C113</f>
        <v>0</v>
      </c>
      <c r="D103" s="168">
        <f>'Data eurostat_2009'!D113</f>
        <v>0</v>
      </c>
      <c r="E103" s="168">
        <f>'Data eurostat_2009'!E113</f>
        <v>0</v>
      </c>
      <c r="F103" s="168">
        <f>'Data eurostat_2009'!F113</f>
        <v>0</v>
      </c>
      <c r="G103" s="168">
        <f>'Data eurostat_2009'!G113</f>
        <v>0</v>
      </c>
      <c r="H103" s="168">
        <f>'Data eurostat_2009'!H113</f>
        <v>0</v>
      </c>
      <c r="I103" s="168">
        <f>'Data eurostat_2009'!I113</f>
        <v>0</v>
      </c>
      <c r="J103" s="168">
        <f>'Data eurostat_2009'!J113</f>
        <v>0</v>
      </c>
      <c r="K103" s="168">
        <f>'Data eurostat_2009'!K113</f>
        <v>0</v>
      </c>
      <c r="L103" s="168">
        <f>'Data eurostat_2009'!L113</f>
        <v>0</v>
      </c>
      <c r="M103" s="168">
        <f>'Data eurostat_2009'!M113</f>
        <v>0</v>
      </c>
      <c r="N103" s="168">
        <f>'Data eurostat_2009'!N113</f>
        <v>3</v>
      </c>
      <c r="O103" s="168">
        <f>'Data eurostat_2009'!O113</f>
        <v>3</v>
      </c>
      <c r="P103" s="168">
        <f>'Data eurostat_2009'!P113</f>
        <v>2</v>
      </c>
      <c r="Q103" s="168">
        <f>'Data eurostat_2009'!Q113</f>
        <v>2</v>
      </c>
      <c r="R103" s="168">
        <f>'Data eurostat_2009'!R113</f>
        <v>3</v>
      </c>
      <c r="S103" s="168">
        <f>'Data eurostat_2009'!S113</f>
        <v>3</v>
      </c>
    </row>
    <row r="104" spans="1:19" s="39" customFormat="1" ht="12.75">
      <c r="A104" s="167" t="s">
        <v>74</v>
      </c>
      <c r="B104" s="168">
        <f>'Data eurostat_2009'!B114</f>
        <v>0</v>
      </c>
      <c r="C104" s="168">
        <f>'Data eurostat_2009'!C114</f>
        <v>0</v>
      </c>
      <c r="D104" s="168">
        <f>'Data eurostat_2009'!D114</f>
        <v>0</v>
      </c>
      <c r="E104" s="168">
        <f>'Data eurostat_2009'!E114</f>
        <v>0</v>
      </c>
      <c r="F104" s="168">
        <f>'Data eurostat_2009'!F114</f>
        <v>0</v>
      </c>
      <c r="G104" s="168">
        <f>'Data eurostat_2009'!G114</f>
        <v>0</v>
      </c>
      <c r="H104" s="168">
        <f>'Data eurostat_2009'!H114</f>
        <v>0</v>
      </c>
      <c r="I104" s="168">
        <f>'Data eurostat_2009'!I114</f>
        <v>0</v>
      </c>
      <c r="J104" s="168">
        <f>'Data eurostat_2009'!J114</f>
        <v>0</v>
      </c>
      <c r="K104" s="168">
        <f>'Data eurostat_2009'!K114</f>
        <v>0</v>
      </c>
      <c r="L104" s="168">
        <f>'Data eurostat_2009'!L114</f>
        <v>0</v>
      </c>
      <c r="M104" s="168">
        <f>'Data eurostat_2009'!M114</f>
        <v>0</v>
      </c>
      <c r="N104" s="168">
        <f>'Data eurostat_2009'!N114</f>
        <v>0</v>
      </c>
      <c r="O104" s="168">
        <f>'Data eurostat_2009'!O114</f>
        <v>0</v>
      </c>
      <c r="P104" s="168">
        <f>'Data eurostat_2009'!P114</f>
        <v>0</v>
      </c>
      <c r="Q104" s="168">
        <f>'Data eurostat_2009'!Q114</f>
        <v>0</v>
      </c>
      <c r="R104" s="168">
        <f>'Data eurostat_2009'!R114</f>
        <v>0</v>
      </c>
      <c r="S104" s="168">
        <f>'Data eurostat_2009'!S114</f>
        <v>0</v>
      </c>
    </row>
    <row r="105" spans="1:19" s="39" customFormat="1" ht="12.75">
      <c r="A105" s="167" t="s">
        <v>75</v>
      </c>
      <c r="B105" s="168">
        <f>'Data eurostat_2009'!B115</f>
        <v>4</v>
      </c>
      <c r="C105" s="168">
        <f>'Data eurostat_2009'!C115</f>
        <v>5</v>
      </c>
      <c r="D105" s="168">
        <f>'Data eurostat_2009'!D115</f>
        <v>5</v>
      </c>
      <c r="E105" s="168">
        <f>'Data eurostat_2009'!E115</f>
        <v>4</v>
      </c>
      <c r="F105" s="168">
        <f>'Data eurostat_2009'!F115</f>
        <v>33</v>
      </c>
      <c r="G105" s="168">
        <f>'Data eurostat_2009'!G115</f>
        <v>42</v>
      </c>
      <c r="H105" s="168">
        <f>'Data eurostat_2009'!H115</f>
        <v>50</v>
      </c>
      <c r="I105" s="168">
        <f>'Data eurostat_2009'!I115</f>
        <v>51</v>
      </c>
      <c r="J105" s="168">
        <f>'Data eurostat_2009'!J115</f>
        <v>58</v>
      </c>
      <c r="K105" s="168">
        <f>'Data eurostat_2009'!K115</f>
        <v>80</v>
      </c>
      <c r="L105" s="168">
        <f>'Data eurostat_2009'!L115</f>
        <v>80</v>
      </c>
      <c r="M105" s="168">
        <f>'Data eurostat_2009'!M115</f>
        <v>105</v>
      </c>
      <c r="N105" s="168">
        <f>'Data eurostat_2009'!N115</f>
        <v>96</v>
      </c>
      <c r="O105" s="168">
        <f>'Data eurostat_2009'!O115</f>
        <v>90</v>
      </c>
      <c r="P105" s="168">
        <f>'Data eurostat_2009'!P115</f>
        <v>84</v>
      </c>
      <c r="Q105" s="168">
        <f>'Data eurostat_2009'!Q115</f>
        <v>71</v>
      </c>
      <c r="R105" s="168">
        <f>'Data eurostat_2009'!R115</f>
        <v>85</v>
      </c>
      <c r="S105" s="168">
        <f>'Data eurostat_2009'!S115</f>
        <v>201</v>
      </c>
    </row>
    <row r="106" spans="1:19" s="39" customFormat="1" ht="12.75">
      <c r="A106" s="167" t="s">
        <v>76</v>
      </c>
      <c r="B106" s="168">
        <f>'Data eurostat_2009'!B116</f>
        <v>0</v>
      </c>
      <c r="C106" s="168">
        <f>'Data eurostat_2009'!C116</f>
        <v>0</v>
      </c>
      <c r="D106" s="168">
        <f>'Data eurostat_2009'!D116</f>
        <v>0</v>
      </c>
      <c r="E106" s="168">
        <f>'Data eurostat_2009'!E116</f>
        <v>0</v>
      </c>
      <c r="F106" s="168">
        <f>'Data eurostat_2009'!F116</f>
        <v>0</v>
      </c>
      <c r="G106" s="168">
        <f>'Data eurostat_2009'!G116</f>
        <v>0</v>
      </c>
      <c r="H106" s="168">
        <f>'Data eurostat_2009'!H116</f>
        <v>0</v>
      </c>
      <c r="I106" s="168">
        <f>'Data eurostat_2009'!I116</f>
        <v>0</v>
      </c>
      <c r="J106" s="168">
        <f>'Data eurostat_2009'!J116</f>
        <v>0</v>
      </c>
      <c r="K106" s="168">
        <f>'Data eurostat_2009'!K116</f>
        <v>0</v>
      </c>
      <c r="L106" s="168">
        <f>'Data eurostat_2009'!L116</f>
        <v>0</v>
      </c>
      <c r="M106" s="168">
        <f>'Data eurostat_2009'!M116</f>
        <v>0</v>
      </c>
      <c r="N106" s="168">
        <f>'Data eurostat_2009'!N116</f>
        <v>0</v>
      </c>
      <c r="O106" s="168">
        <f>'Data eurostat_2009'!O116</f>
        <v>0</v>
      </c>
      <c r="P106" s="168">
        <f>'Data eurostat_2009'!P116</f>
        <v>0</v>
      </c>
      <c r="Q106" s="168">
        <f>'Data eurostat_2009'!Q116</f>
        <v>0</v>
      </c>
      <c r="R106" s="168">
        <f>'Data eurostat_2009'!R116</f>
        <v>0</v>
      </c>
      <c r="S106" s="168">
        <f>'Data eurostat_2009'!S116</f>
        <v>0</v>
      </c>
    </row>
    <row r="107" spans="1:19" s="39" customFormat="1" ht="12.75">
      <c r="A107" s="167" t="s">
        <v>77</v>
      </c>
      <c r="B107" s="168">
        <f>'Data eurostat_2009'!B117</f>
        <v>0</v>
      </c>
      <c r="C107" s="168">
        <f>'Data eurostat_2009'!C117</f>
        <v>0</v>
      </c>
      <c r="D107" s="168">
        <f>'Data eurostat_2009'!D117</f>
        <v>0</v>
      </c>
      <c r="E107" s="168">
        <f>'Data eurostat_2009'!E117</f>
        <v>0</v>
      </c>
      <c r="F107" s="168">
        <f>'Data eurostat_2009'!F117</f>
        <v>0</v>
      </c>
      <c r="G107" s="168">
        <f>'Data eurostat_2009'!G117</f>
        <v>0</v>
      </c>
      <c r="H107" s="168">
        <f>'Data eurostat_2009'!H117</f>
        <v>0</v>
      </c>
      <c r="I107" s="168">
        <f>'Data eurostat_2009'!I117</f>
        <v>0</v>
      </c>
      <c r="J107" s="168">
        <f>'Data eurostat_2009'!J117</f>
        <v>0</v>
      </c>
      <c r="K107" s="168">
        <f>'Data eurostat_2009'!K117</f>
        <v>0</v>
      </c>
      <c r="L107" s="168">
        <f>'Data eurostat_2009'!L117</f>
        <v>0</v>
      </c>
      <c r="M107" s="168">
        <f>'Data eurostat_2009'!M117</f>
        <v>0</v>
      </c>
      <c r="N107" s="168">
        <f>'Data eurostat_2009'!N117</f>
        <v>0</v>
      </c>
      <c r="O107" s="168">
        <f>'Data eurostat_2009'!O117</f>
        <v>0</v>
      </c>
      <c r="P107" s="168">
        <f>'Data eurostat_2009'!P117</f>
        <v>0</v>
      </c>
      <c r="Q107" s="168">
        <f>'Data eurostat_2009'!Q117</f>
        <v>0</v>
      </c>
      <c r="R107" s="168">
        <f>'Data eurostat_2009'!R117</f>
        <v>0</v>
      </c>
      <c r="S107" s="168">
        <f>'Data eurostat_2009'!S117</f>
        <v>0</v>
      </c>
    </row>
    <row r="108" spans="1:19" s="39" customFormat="1" ht="12.75">
      <c r="A108" s="167" t="s">
        <v>78</v>
      </c>
      <c r="B108" s="168">
        <f>'Data eurostat_2009'!B118</f>
        <v>0</v>
      </c>
      <c r="C108" s="168">
        <f>'Data eurostat_2009'!C118</f>
        <v>0</v>
      </c>
      <c r="D108" s="168">
        <f>'Data eurostat_2009'!D118</f>
        <v>0</v>
      </c>
      <c r="E108" s="168">
        <f>'Data eurostat_2009'!E118</f>
        <v>0</v>
      </c>
      <c r="F108" s="168">
        <f>'Data eurostat_2009'!F118</f>
        <v>0</v>
      </c>
      <c r="G108" s="168">
        <f>'Data eurostat_2009'!G118</f>
        <v>0</v>
      </c>
      <c r="H108" s="168">
        <f>'Data eurostat_2009'!H118</f>
        <v>0</v>
      </c>
      <c r="I108" s="168">
        <f>'Data eurostat_2009'!I118</f>
        <v>0</v>
      </c>
      <c r="J108" s="168">
        <f>'Data eurostat_2009'!J118</f>
        <v>0</v>
      </c>
      <c r="K108" s="168">
        <f>'Data eurostat_2009'!K118</f>
        <v>0</v>
      </c>
      <c r="L108" s="168">
        <f>'Data eurostat_2009'!L118</f>
        <v>0</v>
      </c>
      <c r="M108" s="168">
        <f>'Data eurostat_2009'!M118</f>
        <v>0</v>
      </c>
      <c r="N108" s="168">
        <f>'Data eurostat_2009'!N118</f>
        <v>0</v>
      </c>
      <c r="O108" s="168">
        <f>'Data eurostat_2009'!O118</f>
        <v>0</v>
      </c>
      <c r="P108" s="168">
        <f>'Data eurostat_2009'!P118</f>
        <v>0</v>
      </c>
      <c r="Q108" s="168">
        <f>'Data eurostat_2009'!Q118</f>
        <v>0</v>
      </c>
      <c r="R108" s="168">
        <f>'Data eurostat_2009'!R118</f>
        <v>0</v>
      </c>
      <c r="S108" s="168">
        <f>'Data eurostat_2009'!S118</f>
        <v>0</v>
      </c>
    </row>
    <row r="109" spans="1:19" s="39" customFormat="1" ht="12.75">
      <c r="A109" s="167" t="s">
        <v>79</v>
      </c>
      <c r="B109" s="168">
        <f>'Data eurostat_2009'!B119</f>
        <v>0</v>
      </c>
      <c r="C109" s="168">
        <f>'Data eurostat_2009'!C119</f>
        <v>0</v>
      </c>
      <c r="D109" s="168">
        <f>'Data eurostat_2009'!D119</f>
        <v>0</v>
      </c>
      <c r="E109" s="168">
        <f>'Data eurostat_2009'!E119</f>
        <v>0</v>
      </c>
      <c r="F109" s="168">
        <f>'Data eurostat_2009'!F119</f>
        <v>0</v>
      </c>
      <c r="G109" s="168">
        <f>'Data eurostat_2009'!G119</f>
        <v>0</v>
      </c>
      <c r="H109" s="168">
        <f>'Data eurostat_2009'!H119</f>
        <v>0</v>
      </c>
      <c r="I109" s="168">
        <f>'Data eurostat_2009'!I119</f>
        <v>0</v>
      </c>
      <c r="J109" s="168">
        <f>'Data eurostat_2009'!J119</f>
        <v>0</v>
      </c>
      <c r="K109" s="168">
        <f>'Data eurostat_2009'!K119</f>
        <v>0</v>
      </c>
      <c r="L109" s="168">
        <f>'Data eurostat_2009'!L119</f>
        <v>0</v>
      </c>
      <c r="M109" s="168">
        <f>'Data eurostat_2009'!M119</f>
        <v>0</v>
      </c>
      <c r="N109" s="168">
        <f>'Data eurostat_2009'!N119</f>
        <v>0</v>
      </c>
      <c r="O109" s="168">
        <f>'Data eurostat_2009'!O119</f>
        <v>0</v>
      </c>
      <c r="P109" s="168">
        <f>'Data eurostat_2009'!P119</f>
        <v>0</v>
      </c>
      <c r="Q109" s="168">
        <f>'Data eurostat_2009'!Q119</f>
        <v>0</v>
      </c>
      <c r="R109" s="168">
        <f>'Data eurostat_2009'!R119</f>
        <v>0</v>
      </c>
      <c r="S109" s="168">
        <f>'Data eurostat_2009'!S119</f>
        <v>0</v>
      </c>
    </row>
    <row r="110" spans="1:19" s="39" customFormat="1" ht="12.75">
      <c r="A110" s="167" t="s">
        <v>80</v>
      </c>
      <c r="B110" s="168">
        <f>'Data eurostat_2009'!B120</f>
        <v>0</v>
      </c>
      <c r="C110" s="168">
        <f>'Data eurostat_2009'!C120</f>
        <v>0</v>
      </c>
      <c r="D110" s="168">
        <f>'Data eurostat_2009'!D120</f>
        <v>0</v>
      </c>
      <c r="E110" s="168">
        <f>'Data eurostat_2009'!E120</f>
        <v>0</v>
      </c>
      <c r="F110" s="168">
        <f>'Data eurostat_2009'!F120</f>
        <v>0</v>
      </c>
      <c r="G110" s="168">
        <f>'Data eurostat_2009'!G120</f>
        <v>0</v>
      </c>
      <c r="H110" s="168">
        <f>'Data eurostat_2009'!H120</f>
        <v>0</v>
      </c>
      <c r="I110" s="168">
        <f>'Data eurostat_2009'!I120</f>
        <v>0</v>
      </c>
      <c r="J110" s="168">
        <f>'Data eurostat_2009'!J120</f>
        <v>0</v>
      </c>
      <c r="K110" s="168">
        <f>'Data eurostat_2009'!K120</f>
        <v>0</v>
      </c>
      <c r="L110" s="168">
        <f>'Data eurostat_2009'!L120</f>
        <v>0</v>
      </c>
      <c r="M110" s="168">
        <f>'Data eurostat_2009'!M120</f>
        <v>0</v>
      </c>
      <c r="N110" s="168">
        <f>'Data eurostat_2009'!N120</f>
        <v>0</v>
      </c>
      <c r="O110" s="168">
        <f>'Data eurostat_2009'!O120</f>
        <v>0</v>
      </c>
      <c r="P110" s="168">
        <f>'Data eurostat_2009'!P120</f>
        <v>0</v>
      </c>
      <c r="Q110" s="168">
        <f>'Data eurostat_2009'!Q120</f>
        <v>0</v>
      </c>
      <c r="R110" s="168">
        <f>'Data eurostat_2009'!R120</f>
        <v>0</v>
      </c>
      <c r="S110" s="168">
        <f>'Data eurostat_2009'!S120</f>
        <v>0</v>
      </c>
    </row>
    <row r="111" spans="1:19" s="39" customFormat="1" ht="12.75">
      <c r="A111" s="167" t="s">
        <v>81</v>
      </c>
      <c r="B111" s="168">
        <f>'Data eurostat_2009'!B121</f>
        <v>0</v>
      </c>
      <c r="C111" s="168">
        <f>'Data eurostat_2009'!C121</f>
        <v>0</v>
      </c>
      <c r="D111" s="168">
        <f>'Data eurostat_2009'!D121</f>
        <v>0</v>
      </c>
      <c r="E111" s="168">
        <f>'Data eurostat_2009'!E121</f>
        <v>0</v>
      </c>
      <c r="F111" s="168">
        <f>'Data eurostat_2009'!F121</f>
        <v>0</v>
      </c>
      <c r="G111" s="168">
        <f>'Data eurostat_2009'!G121</f>
        <v>0</v>
      </c>
      <c r="H111" s="168">
        <f>'Data eurostat_2009'!H121</f>
        <v>0</v>
      </c>
      <c r="I111" s="168">
        <f>'Data eurostat_2009'!I121</f>
        <v>0</v>
      </c>
      <c r="J111" s="168">
        <f>'Data eurostat_2009'!J121</f>
        <v>0</v>
      </c>
      <c r="K111" s="168">
        <f>'Data eurostat_2009'!K121</f>
        <v>0</v>
      </c>
      <c r="L111" s="168">
        <f>'Data eurostat_2009'!L121</f>
        <v>0</v>
      </c>
      <c r="M111" s="168">
        <f>'Data eurostat_2009'!M121</f>
        <v>0</v>
      </c>
      <c r="N111" s="168">
        <f>'Data eurostat_2009'!N121</f>
        <v>0</v>
      </c>
      <c r="O111" s="168">
        <f>'Data eurostat_2009'!O121</f>
        <v>0</v>
      </c>
      <c r="P111" s="168">
        <f>'Data eurostat_2009'!P121</f>
        <v>0</v>
      </c>
      <c r="Q111" s="168">
        <f>'Data eurostat_2009'!Q121</f>
        <v>0</v>
      </c>
      <c r="R111" s="168">
        <f>'Data eurostat_2009'!R121</f>
        <v>0</v>
      </c>
      <c r="S111" s="168">
        <f>'Data eurostat_2009'!S121</f>
        <v>0</v>
      </c>
    </row>
    <row r="112" spans="1:19" s="39" customFormat="1" ht="12.75">
      <c r="A112" s="167" t="s">
        <v>82</v>
      </c>
      <c r="B112" s="168">
        <f>'Data eurostat_2009'!B122</f>
        <v>80</v>
      </c>
      <c r="C112" s="168">
        <f>'Data eurostat_2009'!C122</f>
        <v>81</v>
      </c>
      <c r="D112" s="168">
        <f>'Data eurostat_2009'!D122</f>
        <v>70</v>
      </c>
      <c r="E112" s="168">
        <f>'Data eurostat_2009'!E122</f>
        <v>78</v>
      </c>
      <c r="F112" s="168">
        <f>'Data eurostat_2009'!F122</f>
        <v>79</v>
      </c>
      <c r="G112" s="168">
        <f>'Data eurostat_2009'!G122</f>
        <v>86</v>
      </c>
      <c r="H112" s="168">
        <f>'Data eurostat_2009'!H122</f>
        <v>84</v>
      </c>
      <c r="I112" s="168">
        <f>'Data eurostat_2009'!I122</f>
        <v>83</v>
      </c>
      <c r="J112" s="168">
        <f>'Data eurostat_2009'!J122</f>
        <v>85</v>
      </c>
      <c r="K112" s="168">
        <f>'Data eurostat_2009'!K122</f>
        <v>81</v>
      </c>
      <c r="L112" s="168">
        <f>'Data eurostat_2009'!L122</f>
        <v>76</v>
      </c>
      <c r="M112" s="168">
        <f>'Data eurostat_2009'!M122</f>
        <v>90</v>
      </c>
      <c r="N112" s="168">
        <f>'Data eurostat_2009'!N122</f>
        <v>105</v>
      </c>
      <c r="O112" s="168">
        <f>'Data eurostat_2009'!O122</f>
        <v>89</v>
      </c>
      <c r="P112" s="168">
        <f>'Data eurostat_2009'!P122</f>
        <v>93</v>
      </c>
      <c r="Q112" s="168">
        <f>'Data eurostat_2009'!Q122</f>
        <v>94</v>
      </c>
      <c r="R112" s="168">
        <f>'Data eurostat_2009'!R122</f>
        <v>94</v>
      </c>
      <c r="S112" s="168">
        <f>'Data eurostat_2009'!S122</f>
        <v>156</v>
      </c>
    </row>
    <row r="113" spans="1:19" s="39" customFormat="1" ht="12.75">
      <c r="A113" s="167" t="s">
        <v>83</v>
      </c>
      <c r="B113" s="168">
        <f>'Data eurostat_2009'!B123</f>
        <v>300</v>
      </c>
      <c r="C113" s="168">
        <f>'Data eurostat_2009'!C123</f>
        <v>283</v>
      </c>
      <c r="D113" s="168">
        <f>'Data eurostat_2009'!D123</f>
        <v>230</v>
      </c>
      <c r="E113" s="168">
        <f>'Data eurostat_2009'!E123</f>
        <v>256</v>
      </c>
      <c r="F113" s="168">
        <f>'Data eurostat_2009'!F123</f>
        <v>260</v>
      </c>
      <c r="G113" s="168">
        <f>'Data eurostat_2009'!G123</f>
        <v>290</v>
      </c>
      <c r="H113" s="168">
        <f>'Data eurostat_2009'!H123</f>
        <v>346</v>
      </c>
      <c r="I113" s="168">
        <f>'Data eurostat_2009'!I123</f>
        <v>375</v>
      </c>
      <c r="J113" s="168">
        <f>'Data eurostat_2009'!J123</f>
        <v>655</v>
      </c>
      <c r="K113" s="168">
        <f>'Data eurostat_2009'!K123</f>
        <v>1136</v>
      </c>
      <c r="L113" s="168">
        <f>'Data eurostat_2009'!L123</f>
        <v>1323</v>
      </c>
      <c r="M113" s="168">
        <f>'Data eurostat_2009'!M123</f>
        <v>1451</v>
      </c>
      <c r="N113" s="168">
        <f>'Data eurostat_2009'!N123</f>
        <v>1433</v>
      </c>
      <c r="O113" s="168">
        <f>'Data eurostat_2009'!O123</f>
        <v>1406</v>
      </c>
      <c r="P113" s="168">
        <f>'Data eurostat_2009'!P123</f>
        <v>1483</v>
      </c>
      <c r="Q113" s="168">
        <f>'Data eurostat_2009'!Q123</f>
        <v>1658</v>
      </c>
      <c r="R113" s="168">
        <f>'Data eurostat_2009'!R123</f>
        <v>2631</v>
      </c>
      <c r="S113" s="168">
        <f>'Data eurostat_2009'!S123</f>
        <v>2631</v>
      </c>
    </row>
    <row r="114" spans="1:19" s="39" customFormat="1" ht="12.75">
      <c r="A114" s="167" t="s">
        <v>84</v>
      </c>
      <c r="B114" s="168">
        <f>'Data eurostat_2009'!B124</f>
        <v>0</v>
      </c>
      <c r="C114" s="168">
        <f>'Data eurostat_2009'!C124</f>
        <v>0</v>
      </c>
      <c r="D114" s="168">
        <f>'Data eurostat_2009'!D124</f>
        <v>0</v>
      </c>
      <c r="E114" s="168">
        <f>'Data eurostat_2009'!E124</f>
        <v>0</v>
      </c>
      <c r="F114" s="168">
        <f>'Data eurostat_2009'!F124</f>
        <v>0</v>
      </c>
      <c r="G114" s="168">
        <f>'Data eurostat_2009'!G124</f>
        <v>0</v>
      </c>
      <c r="H114" s="168">
        <f>'Data eurostat_2009'!H124</f>
        <v>0</v>
      </c>
      <c r="I114" s="168">
        <f>'Data eurostat_2009'!I124</f>
        <v>0</v>
      </c>
      <c r="J114" s="168">
        <f>'Data eurostat_2009'!J124</f>
        <v>0</v>
      </c>
      <c r="K114" s="168">
        <f>'Data eurostat_2009'!K124</f>
        <v>0</v>
      </c>
      <c r="L114" s="168">
        <f>'Data eurostat_2009'!L124</f>
        <v>0</v>
      </c>
      <c r="M114" s="168">
        <f>'Data eurostat_2009'!M124</f>
        <v>0</v>
      </c>
      <c r="N114" s="168">
        <f>'Data eurostat_2009'!N124</f>
        <v>0</v>
      </c>
      <c r="O114" s="168">
        <f>'Data eurostat_2009'!O124</f>
        <v>0</v>
      </c>
      <c r="P114" s="168">
        <f>'Data eurostat_2009'!P124</f>
        <v>0</v>
      </c>
      <c r="Q114" s="168">
        <f>'Data eurostat_2009'!Q124</f>
        <v>0</v>
      </c>
      <c r="R114" s="168">
        <f>'Data eurostat_2009'!R124</f>
        <v>0</v>
      </c>
      <c r="S114" s="168">
        <f>'Data eurostat_2009'!S124</f>
        <v>0</v>
      </c>
    </row>
    <row r="115" spans="1:19" s="39" customFormat="1" ht="12.75">
      <c r="A115" s="167" t="s">
        <v>85</v>
      </c>
      <c r="B115" s="168">
        <f>'Data eurostat_2009'!B125</f>
        <v>0</v>
      </c>
      <c r="C115" s="168">
        <f>'Data eurostat_2009'!C125</f>
        <v>0</v>
      </c>
      <c r="D115" s="168">
        <f>'Data eurostat_2009'!D125</f>
        <v>0</v>
      </c>
      <c r="E115" s="168">
        <f>'Data eurostat_2009'!E125</f>
        <v>0</v>
      </c>
      <c r="F115" s="168">
        <f>'Data eurostat_2009'!F125</f>
        <v>0</v>
      </c>
      <c r="G115" s="168">
        <f>'Data eurostat_2009'!G125</f>
        <v>0</v>
      </c>
      <c r="H115" s="168">
        <f>'Data eurostat_2009'!H125</f>
        <v>0</v>
      </c>
      <c r="I115" s="168">
        <f>'Data eurostat_2009'!I125</f>
        <v>0</v>
      </c>
      <c r="J115" s="168">
        <f>'Data eurostat_2009'!J125</f>
        <v>0</v>
      </c>
      <c r="K115" s="168">
        <f>'Data eurostat_2009'!K125</f>
        <v>0</v>
      </c>
      <c r="L115" s="168">
        <f>'Data eurostat_2009'!L125</f>
        <v>0</v>
      </c>
      <c r="M115" s="168">
        <f>'Data eurostat_2009'!M125</f>
        <v>0</v>
      </c>
      <c r="N115" s="168">
        <f>'Data eurostat_2009'!N125</f>
        <v>0</v>
      </c>
      <c r="O115" s="168">
        <f>'Data eurostat_2009'!O125</f>
        <v>0</v>
      </c>
      <c r="P115" s="168">
        <f>'Data eurostat_2009'!P125</f>
        <v>0</v>
      </c>
      <c r="Q115" s="168">
        <f>'Data eurostat_2009'!Q125</f>
        <v>0</v>
      </c>
      <c r="R115" s="168">
        <f>'Data eurostat_2009'!R125</f>
        <v>0</v>
      </c>
      <c r="S115" s="168">
        <f>'Data eurostat_2009'!S125</f>
        <v>0</v>
      </c>
    </row>
    <row r="118" spans="1:3" s="39" customFormat="1" ht="11.25">
      <c r="A118" s="36"/>
      <c r="B118" s="37" t="s">
        <v>1</v>
      </c>
      <c r="C118" s="38" t="s">
        <v>90</v>
      </c>
    </row>
    <row r="119" spans="1:3" s="39" customFormat="1" ht="11.25">
      <c r="A119" s="36"/>
      <c r="B119" s="37" t="s">
        <v>2</v>
      </c>
      <c r="C119" s="38" t="s">
        <v>52</v>
      </c>
    </row>
    <row r="120" spans="1:3" s="39" customFormat="1" ht="11.25">
      <c r="A120" s="36"/>
      <c r="B120" s="37" t="s">
        <v>4</v>
      </c>
      <c r="C120" s="38" t="s">
        <v>53</v>
      </c>
    </row>
    <row r="121" spans="1:18" s="39" customFormat="1" ht="11.25">
      <c r="A121" s="40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</row>
    <row r="122" spans="1:19" s="39" customFormat="1" ht="12.75">
      <c r="A122" s="165" t="s">
        <v>6</v>
      </c>
      <c r="B122" s="164">
        <v>1990</v>
      </c>
      <c r="C122" s="164">
        <v>1991</v>
      </c>
      <c r="D122" s="164">
        <v>1992</v>
      </c>
      <c r="E122" s="164">
        <v>1993</v>
      </c>
      <c r="F122" s="164">
        <v>1994</v>
      </c>
      <c r="G122" s="164">
        <v>1995</v>
      </c>
      <c r="H122" s="164">
        <v>1996</v>
      </c>
      <c r="I122" s="164">
        <v>1997</v>
      </c>
      <c r="J122" s="164">
        <v>1998</v>
      </c>
      <c r="K122" s="164">
        <v>1999</v>
      </c>
      <c r="L122" s="164">
        <v>2000</v>
      </c>
      <c r="M122" s="164">
        <v>2001</v>
      </c>
      <c r="N122" s="164">
        <v>2002</v>
      </c>
      <c r="O122" s="164">
        <v>2003</v>
      </c>
      <c r="P122" s="164">
        <v>2004</v>
      </c>
      <c r="Q122" s="164">
        <v>2005</v>
      </c>
      <c r="R122" s="164">
        <v>2006</v>
      </c>
      <c r="S122" s="164">
        <v>2007</v>
      </c>
    </row>
    <row r="123" spans="1:19" s="39" customFormat="1" ht="12.75">
      <c r="A123" s="166" t="s">
        <v>7</v>
      </c>
      <c r="B123" s="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8"/>
    </row>
    <row r="124" spans="1:19" s="39" customFormat="1" ht="12.75">
      <c r="A124" s="167" t="s">
        <v>54</v>
      </c>
      <c r="B124" s="168">
        <f>'Data eurostat_2009'!B504</f>
        <v>5</v>
      </c>
      <c r="C124" s="168">
        <f>'Data eurostat_2009'!C504</f>
        <v>7</v>
      </c>
      <c r="D124" s="168">
        <f>'Data eurostat_2009'!D504</f>
        <v>13</v>
      </c>
      <c r="E124" s="168">
        <f>'Data eurostat_2009'!E504</f>
        <v>18</v>
      </c>
      <c r="F124" s="168">
        <f>'Data eurostat_2009'!F504</f>
        <v>23</v>
      </c>
      <c r="G124" s="168">
        <f>'Data eurostat_2009'!G504</f>
        <v>26</v>
      </c>
      <c r="H124" s="168">
        <f>'Data eurostat_2009'!H504</f>
        <v>33</v>
      </c>
      <c r="I124" s="168">
        <f>'Data eurostat_2009'!I504</f>
        <v>41</v>
      </c>
      <c r="J124" s="168">
        <f>'Data eurostat_2009'!J504</f>
        <v>62</v>
      </c>
      <c r="K124" s="168">
        <f>'Data eurostat_2009'!K504</f>
        <v>76</v>
      </c>
      <c r="L124" s="168">
        <f>'Data eurostat_2009'!L504</f>
        <v>117</v>
      </c>
      <c r="M124" s="168">
        <f>'Data eurostat_2009'!M504</f>
        <v>192</v>
      </c>
      <c r="N124" s="168">
        <f>'Data eurostat_2009'!N504</f>
        <v>280</v>
      </c>
      <c r="O124" s="168">
        <f>'Data eurostat_2009'!O504</f>
        <v>459</v>
      </c>
      <c r="P124" s="168">
        <f>'Data eurostat_2009'!P504</f>
        <v>720</v>
      </c>
      <c r="Q124" s="168">
        <f>'Data eurostat_2009'!Q504</f>
        <v>1450</v>
      </c>
      <c r="R124" s="168">
        <f>'Data eurostat_2009'!R504</f>
        <v>2488</v>
      </c>
      <c r="S124" s="168">
        <f>'Data eurostat_2009'!S504</f>
        <v>3758</v>
      </c>
    </row>
    <row r="125" spans="1:19" s="39" customFormat="1" ht="12.75">
      <c r="A125" s="167" t="s">
        <v>55</v>
      </c>
      <c r="B125" s="168">
        <f>'Data eurostat_2009'!B505</f>
        <v>0</v>
      </c>
      <c r="C125" s="168">
        <f>'Data eurostat_2009'!C505</f>
        <v>0</v>
      </c>
      <c r="D125" s="168">
        <f>'Data eurostat_2009'!D505</f>
        <v>0</v>
      </c>
      <c r="E125" s="168">
        <f>'Data eurostat_2009'!E505</f>
        <v>0</v>
      </c>
      <c r="F125" s="168">
        <f>'Data eurostat_2009'!F505</f>
        <v>0</v>
      </c>
      <c r="G125" s="168">
        <f>'Data eurostat_2009'!G505</f>
        <v>0</v>
      </c>
      <c r="H125" s="168">
        <f>'Data eurostat_2009'!H505</f>
        <v>0</v>
      </c>
      <c r="I125" s="168">
        <f>'Data eurostat_2009'!I505</f>
        <v>0</v>
      </c>
      <c r="J125" s="168">
        <f>'Data eurostat_2009'!J505</f>
        <v>0</v>
      </c>
      <c r="K125" s="168">
        <f>'Data eurostat_2009'!K505</f>
        <v>0</v>
      </c>
      <c r="L125" s="168">
        <f>'Data eurostat_2009'!L505</f>
        <v>0</v>
      </c>
      <c r="M125" s="168">
        <f>'Data eurostat_2009'!M505</f>
        <v>0</v>
      </c>
      <c r="N125" s="168">
        <f>'Data eurostat_2009'!N505</f>
        <v>0</v>
      </c>
      <c r="O125" s="168">
        <f>'Data eurostat_2009'!O505</f>
        <v>0</v>
      </c>
      <c r="P125" s="168">
        <f>'Data eurostat_2009'!P505</f>
        <v>1</v>
      </c>
      <c r="Q125" s="168">
        <f>'Data eurostat_2009'!Q505</f>
        <v>1</v>
      </c>
      <c r="R125" s="168">
        <f>'Data eurostat_2009'!R505</f>
        <v>2</v>
      </c>
      <c r="S125" s="168">
        <f>'Data eurostat_2009'!S505</f>
        <v>6</v>
      </c>
    </row>
    <row r="126" spans="1:19" s="39" customFormat="1" ht="12.75">
      <c r="A126" s="167" t="s">
        <v>56</v>
      </c>
      <c r="B126" s="168">
        <f>'Data eurostat_2009'!B506</f>
        <v>0</v>
      </c>
      <c r="C126" s="168">
        <f>'Data eurostat_2009'!C506</f>
        <v>0</v>
      </c>
      <c r="D126" s="168">
        <f>'Data eurostat_2009'!D506</f>
        <v>0</v>
      </c>
      <c r="E126" s="168">
        <f>'Data eurostat_2009'!E506</f>
        <v>0</v>
      </c>
      <c r="F126" s="168">
        <f>'Data eurostat_2009'!F506</f>
        <v>0</v>
      </c>
      <c r="G126" s="168">
        <f>'Data eurostat_2009'!G506</f>
        <v>0</v>
      </c>
      <c r="H126" s="168">
        <f>'Data eurostat_2009'!H506</f>
        <v>0</v>
      </c>
      <c r="I126" s="168">
        <f>'Data eurostat_2009'!I506</f>
        <v>0</v>
      </c>
      <c r="J126" s="168">
        <f>'Data eurostat_2009'!J506</f>
        <v>0</v>
      </c>
      <c r="K126" s="168">
        <f>'Data eurostat_2009'!K506</f>
        <v>0</v>
      </c>
      <c r="L126" s="168">
        <f>'Data eurostat_2009'!L506</f>
        <v>0</v>
      </c>
      <c r="M126" s="168">
        <f>'Data eurostat_2009'!M506</f>
        <v>0</v>
      </c>
      <c r="N126" s="168">
        <f>'Data eurostat_2009'!N506</f>
        <v>0</v>
      </c>
      <c r="O126" s="168">
        <f>'Data eurostat_2009'!O506</f>
        <v>0</v>
      </c>
      <c r="P126" s="168">
        <f>'Data eurostat_2009'!P506</f>
        <v>0</v>
      </c>
      <c r="Q126" s="168">
        <f>'Data eurostat_2009'!Q506</f>
        <v>0</v>
      </c>
      <c r="R126" s="168">
        <f>'Data eurostat_2009'!R506</f>
        <v>0</v>
      </c>
      <c r="S126" s="168">
        <f>'Data eurostat_2009'!S506</f>
        <v>0</v>
      </c>
    </row>
    <row r="127" spans="1:19" s="39" customFormat="1" ht="12.75">
      <c r="A127" s="167" t="s">
        <v>57</v>
      </c>
      <c r="B127" s="168">
        <f>'Data eurostat_2009'!B507</f>
        <v>0</v>
      </c>
      <c r="C127" s="168">
        <f>'Data eurostat_2009'!C507</f>
        <v>0</v>
      </c>
      <c r="D127" s="168">
        <f>'Data eurostat_2009'!D507</f>
        <v>0</v>
      </c>
      <c r="E127" s="168">
        <f>'Data eurostat_2009'!E507</f>
        <v>0</v>
      </c>
      <c r="F127" s="168">
        <f>'Data eurostat_2009'!F507</f>
        <v>0</v>
      </c>
      <c r="G127" s="168">
        <f>'Data eurostat_2009'!G507</f>
        <v>0</v>
      </c>
      <c r="H127" s="168">
        <f>'Data eurostat_2009'!H507</f>
        <v>0</v>
      </c>
      <c r="I127" s="168">
        <f>'Data eurostat_2009'!I507</f>
        <v>0</v>
      </c>
      <c r="J127" s="168">
        <f>'Data eurostat_2009'!J507</f>
        <v>0</v>
      </c>
      <c r="K127" s="168">
        <f>'Data eurostat_2009'!K507</f>
        <v>0</v>
      </c>
      <c r="L127" s="168">
        <f>'Data eurostat_2009'!L507</f>
        <v>0</v>
      </c>
      <c r="M127" s="168">
        <f>'Data eurostat_2009'!M507</f>
        <v>0</v>
      </c>
      <c r="N127" s="168">
        <f>'Data eurostat_2009'!N507</f>
        <v>0</v>
      </c>
      <c r="O127" s="168">
        <f>'Data eurostat_2009'!O507</f>
        <v>0</v>
      </c>
      <c r="P127" s="168">
        <f>'Data eurostat_2009'!P507</f>
        <v>0</v>
      </c>
      <c r="Q127" s="168">
        <f>'Data eurostat_2009'!Q507</f>
        <v>0</v>
      </c>
      <c r="R127" s="168">
        <f>'Data eurostat_2009'!R507</f>
        <v>1</v>
      </c>
      <c r="S127" s="168">
        <f>'Data eurostat_2009'!S507</f>
        <v>2</v>
      </c>
    </row>
    <row r="128" spans="1:19" s="39" customFormat="1" ht="12.75">
      <c r="A128" s="167" t="s">
        <v>58</v>
      </c>
      <c r="B128" s="168">
        <f>'Data eurostat_2009'!B508</f>
        <v>0</v>
      </c>
      <c r="C128" s="168">
        <f>'Data eurostat_2009'!C508</f>
        <v>0</v>
      </c>
      <c r="D128" s="168">
        <f>'Data eurostat_2009'!D508</f>
        <v>0</v>
      </c>
      <c r="E128" s="168">
        <f>'Data eurostat_2009'!E508</f>
        <v>0</v>
      </c>
      <c r="F128" s="168">
        <f>'Data eurostat_2009'!F508</f>
        <v>0</v>
      </c>
      <c r="G128" s="168">
        <f>'Data eurostat_2009'!G508</f>
        <v>0</v>
      </c>
      <c r="H128" s="168">
        <f>'Data eurostat_2009'!H508</f>
        <v>0</v>
      </c>
      <c r="I128" s="168">
        <f>'Data eurostat_2009'!I508</f>
        <v>0</v>
      </c>
      <c r="J128" s="168">
        <f>'Data eurostat_2009'!J508</f>
        <v>0</v>
      </c>
      <c r="K128" s="168">
        <f>'Data eurostat_2009'!K508</f>
        <v>1</v>
      </c>
      <c r="L128" s="168">
        <f>'Data eurostat_2009'!L508</f>
        <v>1</v>
      </c>
      <c r="M128" s="168">
        <f>'Data eurostat_2009'!M508</f>
        <v>1</v>
      </c>
      <c r="N128" s="168">
        <f>'Data eurostat_2009'!N508</f>
        <v>1</v>
      </c>
      <c r="O128" s="168">
        <f>'Data eurostat_2009'!O508</f>
        <v>2</v>
      </c>
      <c r="P128" s="168">
        <f>'Data eurostat_2009'!P508</f>
        <v>2</v>
      </c>
      <c r="Q128" s="168">
        <f>'Data eurostat_2009'!Q508</f>
        <v>2</v>
      </c>
      <c r="R128" s="168">
        <f>'Data eurostat_2009'!R508</f>
        <v>2</v>
      </c>
      <c r="S128" s="168">
        <f>'Data eurostat_2009'!S508</f>
        <v>2</v>
      </c>
    </row>
    <row r="129" spans="1:19" s="39" customFormat="1" ht="12.75">
      <c r="A129" s="167" t="s">
        <v>95</v>
      </c>
      <c r="B129" s="168">
        <f>'Data eurostat_2009'!B509</f>
        <v>1</v>
      </c>
      <c r="C129" s="168">
        <f>'Data eurostat_2009'!C509</f>
        <v>1</v>
      </c>
      <c r="D129" s="168">
        <f>'Data eurostat_2009'!D509</f>
        <v>3</v>
      </c>
      <c r="E129" s="168">
        <f>'Data eurostat_2009'!E509</f>
        <v>3</v>
      </c>
      <c r="F129" s="168">
        <f>'Data eurostat_2009'!F509</f>
        <v>7</v>
      </c>
      <c r="G129" s="168">
        <f>'Data eurostat_2009'!G509</f>
        <v>7</v>
      </c>
      <c r="H129" s="168">
        <f>'Data eurostat_2009'!H509</f>
        <v>12</v>
      </c>
      <c r="I129" s="168">
        <f>'Data eurostat_2009'!I509</f>
        <v>17</v>
      </c>
      <c r="J129" s="168">
        <f>'Data eurostat_2009'!J509</f>
        <v>35</v>
      </c>
      <c r="K129" s="168">
        <f>'Data eurostat_2009'!K509</f>
        <v>30</v>
      </c>
      <c r="L129" s="168">
        <f>'Data eurostat_2009'!L509</f>
        <v>60</v>
      </c>
      <c r="M129" s="168">
        <f>'Data eurostat_2009'!M509</f>
        <v>116</v>
      </c>
      <c r="N129" s="168">
        <f>'Data eurostat_2009'!N509</f>
        <v>188</v>
      </c>
      <c r="O129" s="168">
        <f>'Data eurostat_2009'!O509</f>
        <v>333</v>
      </c>
      <c r="P129" s="168">
        <f>'Data eurostat_2009'!P509</f>
        <v>557</v>
      </c>
      <c r="Q129" s="168">
        <f>'Data eurostat_2009'!Q509</f>
        <v>1282</v>
      </c>
      <c r="R129" s="168">
        <f>'Data eurostat_2009'!R509</f>
        <v>2220</v>
      </c>
      <c r="S129" s="168">
        <f>'Data eurostat_2009'!S509</f>
        <v>3075</v>
      </c>
    </row>
    <row r="130" spans="1:19" s="39" customFormat="1" ht="12.75">
      <c r="A130" s="167" t="s">
        <v>60</v>
      </c>
      <c r="B130" s="168">
        <f>'Data eurostat_2009'!B510</f>
        <v>0</v>
      </c>
      <c r="C130" s="168">
        <f>'Data eurostat_2009'!C510</f>
        <v>0</v>
      </c>
      <c r="D130" s="168">
        <f>'Data eurostat_2009'!D510</f>
        <v>0</v>
      </c>
      <c r="E130" s="168">
        <f>'Data eurostat_2009'!E510</f>
        <v>0</v>
      </c>
      <c r="F130" s="168">
        <f>'Data eurostat_2009'!F510</f>
        <v>0</v>
      </c>
      <c r="G130" s="168">
        <f>'Data eurostat_2009'!G510</f>
        <v>0</v>
      </c>
      <c r="H130" s="168">
        <f>'Data eurostat_2009'!H510</f>
        <v>0</v>
      </c>
      <c r="I130" s="168">
        <f>'Data eurostat_2009'!I510</f>
        <v>0</v>
      </c>
      <c r="J130" s="168">
        <f>'Data eurostat_2009'!J510</f>
        <v>0</v>
      </c>
      <c r="K130" s="168">
        <f>'Data eurostat_2009'!K510</f>
        <v>0</v>
      </c>
      <c r="L130" s="168">
        <f>'Data eurostat_2009'!L510</f>
        <v>0</v>
      </c>
      <c r="M130" s="168">
        <f>'Data eurostat_2009'!M510</f>
        <v>0</v>
      </c>
      <c r="N130" s="168">
        <f>'Data eurostat_2009'!N510</f>
        <v>0</v>
      </c>
      <c r="O130" s="168">
        <f>'Data eurostat_2009'!O510</f>
        <v>0</v>
      </c>
      <c r="P130" s="168">
        <f>'Data eurostat_2009'!P510</f>
        <v>0</v>
      </c>
      <c r="Q130" s="168">
        <f>'Data eurostat_2009'!Q510</f>
        <v>0</v>
      </c>
      <c r="R130" s="168">
        <f>'Data eurostat_2009'!R510</f>
        <v>0</v>
      </c>
      <c r="S130" s="168">
        <f>'Data eurostat_2009'!S510</f>
        <v>0</v>
      </c>
    </row>
    <row r="131" spans="1:19" s="39" customFormat="1" ht="12.75">
      <c r="A131" s="167" t="s">
        <v>61</v>
      </c>
      <c r="B131" s="168">
        <f>'Data eurostat_2009'!B511</f>
        <v>0</v>
      </c>
      <c r="C131" s="168">
        <f>'Data eurostat_2009'!C511</f>
        <v>0</v>
      </c>
      <c r="D131" s="168">
        <f>'Data eurostat_2009'!D511</f>
        <v>0</v>
      </c>
      <c r="E131" s="168">
        <f>'Data eurostat_2009'!E511</f>
        <v>0</v>
      </c>
      <c r="F131" s="168">
        <f>'Data eurostat_2009'!F511</f>
        <v>0</v>
      </c>
      <c r="G131" s="168">
        <f>'Data eurostat_2009'!G511</f>
        <v>0</v>
      </c>
      <c r="H131" s="168">
        <f>'Data eurostat_2009'!H511</f>
        <v>0</v>
      </c>
      <c r="I131" s="168">
        <f>'Data eurostat_2009'!I511</f>
        <v>0</v>
      </c>
      <c r="J131" s="168">
        <f>'Data eurostat_2009'!J511</f>
        <v>0</v>
      </c>
      <c r="K131" s="168">
        <f>'Data eurostat_2009'!K511</f>
        <v>0</v>
      </c>
      <c r="L131" s="168">
        <f>'Data eurostat_2009'!L511</f>
        <v>0</v>
      </c>
      <c r="M131" s="168">
        <f>'Data eurostat_2009'!M511</f>
        <v>0</v>
      </c>
      <c r="N131" s="168">
        <f>'Data eurostat_2009'!N511</f>
        <v>0</v>
      </c>
      <c r="O131" s="168">
        <f>'Data eurostat_2009'!O511</f>
        <v>0</v>
      </c>
      <c r="P131" s="168">
        <f>'Data eurostat_2009'!P511</f>
        <v>0</v>
      </c>
      <c r="Q131" s="168">
        <f>'Data eurostat_2009'!Q511</f>
        <v>0</v>
      </c>
      <c r="R131" s="168">
        <f>'Data eurostat_2009'!R511</f>
        <v>0</v>
      </c>
      <c r="S131" s="168">
        <f>'Data eurostat_2009'!S511</f>
        <v>0</v>
      </c>
    </row>
    <row r="132" spans="1:19" s="39" customFormat="1" ht="12.75">
      <c r="A132" s="167" t="s">
        <v>62</v>
      </c>
      <c r="B132" s="168">
        <f>'Data eurostat_2009'!B512</f>
        <v>0</v>
      </c>
      <c r="C132" s="168">
        <f>'Data eurostat_2009'!C512</f>
        <v>0</v>
      </c>
      <c r="D132" s="168">
        <f>'Data eurostat_2009'!D512</f>
        <v>0</v>
      </c>
      <c r="E132" s="168">
        <f>'Data eurostat_2009'!E512</f>
        <v>0</v>
      </c>
      <c r="F132" s="168">
        <f>'Data eurostat_2009'!F512</f>
        <v>0</v>
      </c>
      <c r="G132" s="168">
        <f>'Data eurostat_2009'!G512</f>
        <v>0</v>
      </c>
      <c r="H132" s="168">
        <f>'Data eurostat_2009'!H512</f>
        <v>0</v>
      </c>
      <c r="I132" s="168">
        <f>'Data eurostat_2009'!I512</f>
        <v>0</v>
      </c>
      <c r="J132" s="168">
        <f>'Data eurostat_2009'!J512</f>
        <v>0</v>
      </c>
      <c r="K132" s="168">
        <f>'Data eurostat_2009'!K512</f>
        <v>0</v>
      </c>
      <c r="L132" s="168">
        <f>'Data eurostat_2009'!L512</f>
        <v>0</v>
      </c>
      <c r="M132" s="168">
        <f>'Data eurostat_2009'!M512</f>
        <v>0</v>
      </c>
      <c r="N132" s="168">
        <f>'Data eurostat_2009'!N512</f>
        <v>0</v>
      </c>
      <c r="O132" s="168">
        <f>'Data eurostat_2009'!O512</f>
        <v>0</v>
      </c>
      <c r="P132" s="168">
        <f>'Data eurostat_2009'!P512</f>
        <v>1</v>
      </c>
      <c r="Q132" s="168">
        <f>'Data eurostat_2009'!Q512</f>
        <v>1</v>
      </c>
      <c r="R132" s="168">
        <f>'Data eurostat_2009'!R512</f>
        <v>1</v>
      </c>
      <c r="S132" s="168">
        <f>'Data eurostat_2009'!S512</f>
        <v>1</v>
      </c>
    </row>
    <row r="133" spans="1:19" s="39" customFormat="1" ht="12.75">
      <c r="A133" s="167" t="s">
        <v>63</v>
      </c>
      <c r="B133" s="168">
        <f>'Data eurostat_2009'!B513</f>
        <v>0</v>
      </c>
      <c r="C133" s="168">
        <f>'Data eurostat_2009'!C513</f>
        <v>0</v>
      </c>
      <c r="D133" s="168">
        <f>'Data eurostat_2009'!D513</f>
        <v>0</v>
      </c>
      <c r="E133" s="168">
        <f>'Data eurostat_2009'!E513</f>
        <v>1</v>
      </c>
      <c r="F133" s="168">
        <f>'Data eurostat_2009'!F513</f>
        <v>2</v>
      </c>
      <c r="G133" s="168">
        <f>'Data eurostat_2009'!G513</f>
        <v>3</v>
      </c>
      <c r="H133" s="168">
        <f>'Data eurostat_2009'!H513</f>
        <v>3</v>
      </c>
      <c r="I133" s="168">
        <f>'Data eurostat_2009'!I513</f>
        <v>3</v>
      </c>
      <c r="J133" s="168">
        <f>'Data eurostat_2009'!J513</f>
        <v>4</v>
      </c>
      <c r="K133" s="168">
        <f>'Data eurostat_2009'!K513</f>
        <v>17</v>
      </c>
      <c r="L133" s="168">
        <f>'Data eurostat_2009'!L513</f>
        <v>18</v>
      </c>
      <c r="M133" s="168">
        <f>'Data eurostat_2009'!M513</f>
        <v>24</v>
      </c>
      <c r="N133" s="168">
        <f>'Data eurostat_2009'!N513</f>
        <v>30</v>
      </c>
      <c r="O133" s="168">
        <f>'Data eurostat_2009'!O513</f>
        <v>41</v>
      </c>
      <c r="P133" s="168">
        <f>'Data eurostat_2009'!P513</f>
        <v>56</v>
      </c>
      <c r="Q133" s="168">
        <f>'Data eurostat_2009'!Q513</f>
        <v>41</v>
      </c>
      <c r="R133" s="168">
        <f>'Data eurostat_2009'!R513</f>
        <v>125</v>
      </c>
      <c r="S133" s="168">
        <f>'Data eurostat_2009'!S513</f>
        <v>501</v>
      </c>
    </row>
    <row r="134" spans="1:19" s="39" customFormat="1" ht="12.75">
      <c r="A134" s="167" t="s">
        <v>64</v>
      </c>
      <c r="B134" s="168">
        <f>'Data eurostat_2009'!B514</f>
        <v>0</v>
      </c>
      <c r="C134" s="168">
        <f>'Data eurostat_2009'!C514</f>
        <v>0</v>
      </c>
      <c r="D134" s="168">
        <f>'Data eurostat_2009'!D514</f>
        <v>0</v>
      </c>
      <c r="E134" s="168">
        <f>'Data eurostat_2009'!E514</f>
        <v>0</v>
      </c>
      <c r="F134" s="168">
        <f>'Data eurostat_2009'!F514</f>
        <v>0</v>
      </c>
      <c r="G134" s="168">
        <f>'Data eurostat_2009'!G514</f>
        <v>0</v>
      </c>
      <c r="H134" s="168">
        <f>'Data eurostat_2009'!H514</f>
        <v>0</v>
      </c>
      <c r="I134" s="168">
        <f>'Data eurostat_2009'!I514</f>
        <v>0</v>
      </c>
      <c r="J134" s="168">
        <f>'Data eurostat_2009'!J514</f>
        <v>0</v>
      </c>
      <c r="K134" s="168">
        <f>'Data eurostat_2009'!K514</f>
        <v>0</v>
      </c>
      <c r="L134" s="168">
        <f>'Data eurostat_2009'!L514</f>
        <v>5</v>
      </c>
      <c r="M134" s="168">
        <f>'Data eurostat_2009'!M514</f>
        <v>6</v>
      </c>
      <c r="N134" s="168">
        <f>'Data eurostat_2009'!N514</f>
        <v>7</v>
      </c>
      <c r="O134" s="168">
        <f>'Data eurostat_2009'!O514</f>
        <v>7</v>
      </c>
      <c r="P134" s="168">
        <f>'Data eurostat_2009'!P514</f>
        <v>8</v>
      </c>
      <c r="Q134" s="168">
        <f>'Data eurostat_2009'!Q514</f>
        <v>10</v>
      </c>
      <c r="R134" s="168">
        <f>'Data eurostat_2009'!R514</f>
        <v>12</v>
      </c>
      <c r="S134" s="168">
        <f>'Data eurostat_2009'!S514</f>
        <v>17</v>
      </c>
    </row>
    <row r="135" spans="1:19" s="39" customFormat="1" ht="12.75">
      <c r="A135" s="167" t="s">
        <v>65</v>
      </c>
      <c r="B135" s="168">
        <f>'Data eurostat_2009'!B515</f>
        <v>4</v>
      </c>
      <c r="C135" s="168">
        <f>'Data eurostat_2009'!C515</f>
        <v>5</v>
      </c>
      <c r="D135" s="168">
        <f>'Data eurostat_2009'!D515</f>
        <v>9</v>
      </c>
      <c r="E135" s="168">
        <f>'Data eurostat_2009'!E515</f>
        <v>11</v>
      </c>
      <c r="F135" s="168">
        <f>'Data eurostat_2009'!F515</f>
        <v>11</v>
      </c>
      <c r="G135" s="168">
        <f>'Data eurostat_2009'!G515</f>
        <v>13</v>
      </c>
      <c r="H135" s="168">
        <f>'Data eurostat_2009'!H515</f>
        <v>14</v>
      </c>
      <c r="I135" s="168">
        <f>'Data eurostat_2009'!I515</f>
        <v>15</v>
      </c>
      <c r="J135" s="168">
        <f>'Data eurostat_2009'!J515</f>
        <v>16</v>
      </c>
      <c r="K135" s="168">
        <f>'Data eurostat_2009'!K515</f>
        <v>17</v>
      </c>
      <c r="L135" s="168">
        <f>'Data eurostat_2009'!L515</f>
        <v>18</v>
      </c>
      <c r="M135" s="168">
        <f>'Data eurostat_2009'!M515</f>
        <v>19</v>
      </c>
      <c r="N135" s="168">
        <f>'Data eurostat_2009'!N515</f>
        <v>21</v>
      </c>
      <c r="O135" s="168">
        <f>'Data eurostat_2009'!O515</f>
        <v>24</v>
      </c>
      <c r="P135" s="168">
        <f>'Data eurostat_2009'!P515</f>
        <v>29</v>
      </c>
      <c r="Q135" s="168">
        <f>'Data eurostat_2009'!Q515</f>
        <v>31</v>
      </c>
      <c r="R135" s="168">
        <f>'Data eurostat_2009'!R515</f>
        <v>35</v>
      </c>
      <c r="S135" s="168">
        <f>'Data eurostat_2009'!S515</f>
        <v>39</v>
      </c>
    </row>
    <row r="136" spans="1:19" s="39" customFormat="1" ht="12.75">
      <c r="A136" s="167" t="s">
        <v>66</v>
      </c>
      <c r="B136" s="168">
        <f>'Data eurostat_2009'!B516</f>
        <v>0</v>
      </c>
      <c r="C136" s="168">
        <f>'Data eurostat_2009'!C516</f>
        <v>0</v>
      </c>
      <c r="D136" s="168">
        <f>'Data eurostat_2009'!D516</f>
        <v>0</v>
      </c>
      <c r="E136" s="168">
        <f>'Data eurostat_2009'!E516</f>
        <v>0</v>
      </c>
      <c r="F136" s="168">
        <f>'Data eurostat_2009'!F516</f>
        <v>0</v>
      </c>
      <c r="G136" s="168">
        <f>'Data eurostat_2009'!G516</f>
        <v>0</v>
      </c>
      <c r="H136" s="168">
        <f>'Data eurostat_2009'!H516</f>
        <v>0</v>
      </c>
      <c r="I136" s="168">
        <f>'Data eurostat_2009'!I516</f>
        <v>0</v>
      </c>
      <c r="J136" s="168">
        <f>'Data eurostat_2009'!J516</f>
        <v>0</v>
      </c>
      <c r="K136" s="168">
        <f>'Data eurostat_2009'!K516</f>
        <v>0</v>
      </c>
      <c r="L136" s="168">
        <f>'Data eurostat_2009'!L516</f>
        <v>0</v>
      </c>
      <c r="M136" s="168">
        <f>'Data eurostat_2009'!M516</f>
        <v>0</v>
      </c>
      <c r="N136" s="168">
        <f>'Data eurostat_2009'!N516</f>
        <v>0</v>
      </c>
      <c r="O136" s="168">
        <f>'Data eurostat_2009'!O516</f>
        <v>1</v>
      </c>
      <c r="P136" s="168">
        <f>'Data eurostat_2009'!P516</f>
        <v>1</v>
      </c>
      <c r="Q136" s="168">
        <f>'Data eurostat_2009'!Q516</f>
        <v>1</v>
      </c>
      <c r="R136" s="168">
        <f>'Data eurostat_2009'!R516</f>
        <v>1</v>
      </c>
      <c r="S136" s="168">
        <f>'Data eurostat_2009'!S516</f>
        <v>2</v>
      </c>
    </row>
    <row r="137" spans="1:19" s="39" customFormat="1" ht="12.75">
      <c r="A137" s="167" t="s">
        <v>67</v>
      </c>
      <c r="B137" s="168">
        <f>'Data eurostat_2009'!B517</f>
        <v>0</v>
      </c>
      <c r="C137" s="168">
        <f>'Data eurostat_2009'!C517</f>
        <v>0</v>
      </c>
      <c r="D137" s="168">
        <f>'Data eurostat_2009'!D517</f>
        <v>0</v>
      </c>
      <c r="E137" s="168">
        <f>'Data eurostat_2009'!E517</f>
        <v>0</v>
      </c>
      <c r="F137" s="168">
        <f>'Data eurostat_2009'!F517</f>
        <v>0</v>
      </c>
      <c r="G137" s="168">
        <f>'Data eurostat_2009'!G517</f>
        <v>0</v>
      </c>
      <c r="H137" s="168">
        <f>'Data eurostat_2009'!H517</f>
        <v>0</v>
      </c>
      <c r="I137" s="168">
        <f>'Data eurostat_2009'!I517</f>
        <v>0</v>
      </c>
      <c r="J137" s="168">
        <f>'Data eurostat_2009'!J517</f>
        <v>0</v>
      </c>
      <c r="K137" s="168">
        <f>'Data eurostat_2009'!K517</f>
        <v>0</v>
      </c>
      <c r="L137" s="168">
        <f>'Data eurostat_2009'!L517</f>
        <v>0</v>
      </c>
      <c r="M137" s="168">
        <f>'Data eurostat_2009'!M517</f>
        <v>0</v>
      </c>
      <c r="N137" s="168">
        <f>'Data eurostat_2009'!N517</f>
        <v>0</v>
      </c>
      <c r="O137" s="168">
        <f>'Data eurostat_2009'!O517</f>
        <v>0</v>
      </c>
      <c r="P137" s="168">
        <f>'Data eurostat_2009'!P517</f>
        <v>0</v>
      </c>
      <c r="Q137" s="168">
        <f>'Data eurostat_2009'!Q517</f>
        <v>0</v>
      </c>
      <c r="R137" s="168">
        <f>'Data eurostat_2009'!R517</f>
        <v>0</v>
      </c>
      <c r="S137" s="168">
        <f>'Data eurostat_2009'!S517</f>
        <v>0</v>
      </c>
    </row>
    <row r="138" spans="1:19" s="39" customFormat="1" ht="12.75">
      <c r="A138" s="167" t="s">
        <v>68</v>
      </c>
      <c r="B138" s="168">
        <f>'Data eurostat_2009'!B518</f>
        <v>0</v>
      </c>
      <c r="C138" s="168">
        <f>'Data eurostat_2009'!C518</f>
        <v>0</v>
      </c>
      <c r="D138" s="168">
        <f>'Data eurostat_2009'!D518</f>
        <v>0</v>
      </c>
      <c r="E138" s="168">
        <f>'Data eurostat_2009'!E518</f>
        <v>0</v>
      </c>
      <c r="F138" s="168">
        <f>'Data eurostat_2009'!F518</f>
        <v>0</v>
      </c>
      <c r="G138" s="168">
        <f>'Data eurostat_2009'!G518</f>
        <v>0</v>
      </c>
      <c r="H138" s="168">
        <f>'Data eurostat_2009'!H518</f>
        <v>0</v>
      </c>
      <c r="I138" s="168">
        <f>'Data eurostat_2009'!I518</f>
        <v>0</v>
      </c>
      <c r="J138" s="168">
        <f>'Data eurostat_2009'!J518</f>
        <v>0</v>
      </c>
      <c r="K138" s="168">
        <f>'Data eurostat_2009'!K518</f>
        <v>0</v>
      </c>
      <c r="L138" s="168">
        <f>'Data eurostat_2009'!L518</f>
        <v>0</v>
      </c>
      <c r="M138" s="168">
        <f>'Data eurostat_2009'!M518</f>
        <v>0</v>
      </c>
      <c r="N138" s="168">
        <f>'Data eurostat_2009'!N518</f>
        <v>0</v>
      </c>
      <c r="O138" s="168">
        <f>'Data eurostat_2009'!O518</f>
        <v>0</v>
      </c>
      <c r="P138" s="168">
        <f>'Data eurostat_2009'!P518</f>
        <v>0</v>
      </c>
      <c r="Q138" s="168">
        <f>'Data eurostat_2009'!Q518</f>
        <v>0</v>
      </c>
      <c r="R138" s="168">
        <f>'Data eurostat_2009'!R518</f>
        <v>0</v>
      </c>
      <c r="S138" s="168">
        <f>'Data eurostat_2009'!S518</f>
        <v>0</v>
      </c>
    </row>
    <row r="139" spans="1:19" s="39" customFormat="1" ht="12.75">
      <c r="A139" s="167" t="s">
        <v>96</v>
      </c>
      <c r="B139" s="168">
        <f>'Data eurostat_2009'!B519</f>
        <v>0</v>
      </c>
      <c r="C139" s="168">
        <f>'Data eurostat_2009'!C519</f>
        <v>0</v>
      </c>
      <c r="D139" s="168">
        <f>'Data eurostat_2009'!D519</f>
        <v>0</v>
      </c>
      <c r="E139" s="168">
        <f>'Data eurostat_2009'!E519</f>
        <v>0</v>
      </c>
      <c r="F139" s="168">
        <f>'Data eurostat_2009'!F519</f>
        <v>0</v>
      </c>
      <c r="G139" s="168">
        <f>'Data eurostat_2009'!G519</f>
        <v>0</v>
      </c>
      <c r="H139" s="168">
        <f>'Data eurostat_2009'!H519</f>
        <v>0</v>
      </c>
      <c r="I139" s="168">
        <f>'Data eurostat_2009'!I519</f>
        <v>0</v>
      </c>
      <c r="J139" s="168">
        <f>'Data eurostat_2009'!J519</f>
        <v>0</v>
      </c>
      <c r="K139" s="168">
        <f>'Data eurostat_2009'!K519</f>
        <v>0</v>
      </c>
      <c r="L139" s="168">
        <f>'Data eurostat_2009'!L519</f>
        <v>0</v>
      </c>
      <c r="M139" s="168">
        <f>'Data eurostat_2009'!M519</f>
        <v>1</v>
      </c>
      <c r="N139" s="168">
        <f>'Data eurostat_2009'!N519</f>
        <v>1</v>
      </c>
      <c r="O139" s="168">
        <f>'Data eurostat_2009'!O519</f>
        <v>1</v>
      </c>
      <c r="P139" s="168">
        <f>'Data eurostat_2009'!P519</f>
        <v>9</v>
      </c>
      <c r="Q139" s="168">
        <f>'Data eurostat_2009'!Q519</f>
        <v>18</v>
      </c>
      <c r="R139" s="168">
        <f>'Data eurostat_2009'!R519</f>
        <v>21</v>
      </c>
      <c r="S139" s="168">
        <f>'Data eurostat_2009'!S519</f>
        <v>21</v>
      </c>
    </row>
    <row r="140" spans="1:19" s="39" customFormat="1" ht="12.75">
      <c r="A140" s="167" t="s">
        <v>70</v>
      </c>
      <c r="B140" s="168">
        <f>'Data eurostat_2009'!B520</f>
        <v>0</v>
      </c>
      <c r="C140" s="168">
        <f>'Data eurostat_2009'!C520</f>
        <v>0</v>
      </c>
      <c r="D140" s="168">
        <f>'Data eurostat_2009'!D520</f>
        <v>0</v>
      </c>
      <c r="E140" s="168">
        <f>'Data eurostat_2009'!E520</f>
        <v>0</v>
      </c>
      <c r="F140" s="168">
        <f>'Data eurostat_2009'!F520</f>
        <v>0</v>
      </c>
      <c r="G140" s="168">
        <f>'Data eurostat_2009'!G520</f>
        <v>0</v>
      </c>
      <c r="H140" s="168">
        <f>'Data eurostat_2009'!H520</f>
        <v>0</v>
      </c>
      <c r="I140" s="168">
        <f>'Data eurostat_2009'!I520</f>
        <v>0</v>
      </c>
      <c r="J140" s="168">
        <f>'Data eurostat_2009'!J520</f>
        <v>0</v>
      </c>
      <c r="K140" s="168">
        <f>'Data eurostat_2009'!K520</f>
        <v>0</v>
      </c>
      <c r="L140" s="168">
        <f>'Data eurostat_2009'!L520</f>
        <v>0</v>
      </c>
      <c r="M140" s="168">
        <f>'Data eurostat_2009'!M520</f>
        <v>0</v>
      </c>
      <c r="N140" s="168">
        <f>'Data eurostat_2009'!N520</f>
        <v>0</v>
      </c>
      <c r="O140" s="168">
        <f>'Data eurostat_2009'!O520</f>
        <v>0</v>
      </c>
      <c r="P140" s="168">
        <f>'Data eurostat_2009'!P520</f>
        <v>0</v>
      </c>
      <c r="Q140" s="168">
        <f>'Data eurostat_2009'!Q520</f>
        <v>0</v>
      </c>
      <c r="R140" s="168">
        <f>'Data eurostat_2009'!R520</f>
        <v>0</v>
      </c>
      <c r="S140" s="168">
        <f>'Data eurostat_2009'!S520</f>
        <v>0</v>
      </c>
    </row>
    <row r="141" spans="1:19" s="39" customFormat="1" ht="12.75">
      <c r="A141" s="167" t="s">
        <v>71</v>
      </c>
      <c r="B141" s="168">
        <f>'Data eurostat_2009'!B521</f>
        <v>0</v>
      </c>
      <c r="C141" s="168">
        <f>'Data eurostat_2009'!C521</f>
        <v>0</v>
      </c>
      <c r="D141" s="168">
        <f>'Data eurostat_2009'!D521</f>
        <v>0</v>
      </c>
      <c r="E141" s="168">
        <f>'Data eurostat_2009'!E521</f>
        <v>0</v>
      </c>
      <c r="F141" s="168">
        <f>'Data eurostat_2009'!F521</f>
        <v>0</v>
      </c>
      <c r="G141" s="168">
        <f>'Data eurostat_2009'!G521</f>
        <v>0</v>
      </c>
      <c r="H141" s="168">
        <f>'Data eurostat_2009'!H521</f>
        <v>0</v>
      </c>
      <c r="I141" s="168">
        <f>'Data eurostat_2009'!I521</f>
        <v>0</v>
      </c>
      <c r="J141" s="168">
        <f>'Data eurostat_2009'!J521</f>
        <v>0</v>
      </c>
      <c r="K141" s="168">
        <f>'Data eurostat_2009'!K521</f>
        <v>0</v>
      </c>
      <c r="L141" s="168">
        <f>'Data eurostat_2009'!L521</f>
        <v>0</v>
      </c>
      <c r="M141" s="168">
        <f>'Data eurostat_2009'!M521</f>
        <v>0</v>
      </c>
      <c r="N141" s="168">
        <f>'Data eurostat_2009'!N521</f>
        <v>0</v>
      </c>
      <c r="O141" s="168">
        <f>'Data eurostat_2009'!O521</f>
        <v>0</v>
      </c>
      <c r="P141" s="168">
        <f>'Data eurostat_2009'!P521</f>
        <v>0</v>
      </c>
      <c r="Q141" s="168">
        <f>'Data eurostat_2009'!Q521</f>
        <v>0</v>
      </c>
      <c r="R141" s="168">
        <f>'Data eurostat_2009'!R521</f>
        <v>0</v>
      </c>
      <c r="S141" s="168">
        <f>'Data eurostat_2009'!S521</f>
        <v>0</v>
      </c>
    </row>
    <row r="142" spans="1:19" s="39" customFormat="1" ht="12.75">
      <c r="A142" s="167" t="s">
        <v>72</v>
      </c>
      <c r="B142" s="168">
        <f>'Data eurostat_2009'!B522</f>
        <v>0</v>
      </c>
      <c r="C142" s="168">
        <f>'Data eurostat_2009'!C522</f>
        <v>0</v>
      </c>
      <c r="D142" s="168">
        <f>'Data eurostat_2009'!D522</f>
        <v>0</v>
      </c>
      <c r="E142" s="168">
        <f>'Data eurostat_2009'!E522</f>
        <v>1</v>
      </c>
      <c r="F142" s="168">
        <f>'Data eurostat_2009'!F522</f>
        <v>1</v>
      </c>
      <c r="G142" s="168">
        <f>'Data eurostat_2009'!G522</f>
        <v>1</v>
      </c>
      <c r="H142" s="168">
        <f>'Data eurostat_2009'!H522</f>
        <v>1</v>
      </c>
      <c r="I142" s="168">
        <f>'Data eurostat_2009'!I522</f>
        <v>2</v>
      </c>
      <c r="J142" s="168">
        <f>'Data eurostat_2009'!J522</f>
        <v>3</v>
      </c>
      <c r="K142" s="168">
        <f>'Data eurostat_2009'!K522</f>
        <v>6</v>
      </c>
      <c r="L142" s="168">
        <f>'Data eurostat_2009'!L522</f>
        <v>8</v>
      </c>
      <c r="M142" s="168">
        <f>'Data eurostat_2009'!M522</f>
        <v>14</v>
      </c>
      <c r="N142" s="168">
        <f>'Data eurostat_2009'!N522</f>
        <v>17</v>
      </c>
      <c r="O142" s="168">
        <f>'Data eurostat_2009'!O522</f>
        <v>31</v>
      </c>
      <c r="P142" s="168">
        <f>'Data eurostat_2009'!P522</f>
        <v>33</v>
      </c>
      <c r="Q142" s="168">
        <f>'Data eurostat_2009'!Q522</f>
        <v>34</v>
      </c>
      <c r="R142" s="168">
        <f>'Data eurostat_2009'!R522</f>
        <v>35</v>
      </c>
      <c r="S142" s="168">
        <f>'Data eurostat_2009'!S522</f>
        <v>36</v>
      </c>
    </row>
    <row r="143" spans="1:19" s="39" customFormat="1" ht="12.75">
      <c r="A143" s="167" t="s">
        <v>73</v>
      </c>
      <c r="B143" s="168">
        <f>'Data eurostat_2009'!B523</f>
        <v>0</v>
      </c>
      <c r="C143" s="168">
        <f>'Data eurostat_2009'!C523</f>
        <v>0</v>
      </c>
      <c r="D143" s="168">
        <f>'Data eurostat_2009'!D523</f>
        <v>0</v>
      </c>
      <c r="E143" s="168">
        <f>'Data eurostat_2009'!E523</f>
        <v>1</v>
      </c>
      <c r="F143" s="168">
        <f>'Data eurostat_2009'!F523</f>
        <v>1</v>
      </c>
      <c r="G143" s="168">
        <f>'Data eurostat_2009'!G523</f>
        <v>1</v>
      </c>
      <c r="H143" s="168">
        <f>'Data eurostat_2009'!H523</f>
        <v>1</v>
      </c>
      <c r="I143" s="168">
        <f>'Data eurostat_2009'!I523</f>
        <v>2</v>
      </c>
      <c r="J143" s="168">
        <f>'Data eurostat_2009'!J523</f>
        <v>2</v>
      </c>
      <c r="K143" s="168">
        <f>'Data eurostat_2009'!K523</f>
        <v>2</v>
      </c>
      <c r="L143" s="168">
        <f>'Data eurostat_2009'!L523</f>
        <v>3</v>
      </c>
      <c r="M143" s="168">
        <f>'Data eurostat_2009'!M523</f>
        <v>4</v>
      </c>
      <c r="N143" s="168">
        <f>'Data eurostat_2009'!N523</f>
        <v>7</v>
      </c>
      <c r="O143" s="168">
        <f>'Data eurostat_2009'!O523</f>
        <v>11</v>
      </c>
      <c r="P143" s="168">
        <f>'Data eurostat_2009'!P523</f>
        <v>14</v>
      </c>
      <c r="Q143" s="168">
        <f>'Data eurostat_2009'!Q523</f>
        <v>15</v>
      </c>
      <c r="R143" s="168">
        <f>'Data eurostat_2009'!R523</f>
        <v>15</v>
      </c>
      <c r="S143" s="168">
        <f>'Data eurostat_2009'!S523</f>
        <v>17</v>
      </c>
    </row>
    <row r="144" spans="1:19" s="39" customFormat="1" ht="12.75">
      <c r="A144" s="167" t="s">
        <v>74</v>
      </c>
      <c r="B144" s="168">
        <f>'Data eurostat_2009'!B524</f>
        <v>0</v>
      </c>
      <c r="C144" s="168">
        <f>'Data eurostat_2009'!C524</f>
        <v>0</v>
      </c>
      <c r="D144" s="168">
        <f>'Data eurostat_2009'!D524</f>
        <v>0</v>
      </c>
      <c r="E144" s="168">
        <f>'Data eurostat_2009'!E524</f>
        <v>0</v>
      </c>
      <c r="F144" s="168">
        <f>'Data eurostat_2009'!F524</f>
        <v>0</v>
      </c>
      <c r="G144" s="168">
        <f>'Data eurostat_2009'!G524</f>
        <v>0</v>
      </c>
      <c r="H144" s="168">
        <f>'Data eurostat_2009'!H524</f>
        <v>0</v>
      </c>
      <c r="I144" s="168">
        <f>'Data eurostat_2009'!I524</f>
        <v>0</v>
      </c>
      <c r="J144" s="168">
        <f>'Data eurostat_2009'!J524</f>
        <v>0</v>
      </c>
      <c r="K144" s="168">
        <f>'Data eurostat_2009'!K524</f>
        <v>0</v>
      </c>
      <c r="L144" s="168">
        <f>'Data eurostat_2009'!L524</f>
        <v>0</v>
      </c>
      <c r="M144" s="168">
        <f>'Data eurostat_2009'!M524</f>
        <v>0</v>
      </c>
      <c r="N144" s="168">
        <f>'Data eurostat_2009'!N524</f>
        <v>0</v>
      </c>
      <c r="O144" s="168">
        <f>'Data eurostat_2009'!O524</f>
        <v>0</v>
      </c>
      <c r="P144" s="168">
        <f>'Data eurostat_2009'!P524</f>
        <v>0</v>
      </c>
      <c r="Q144" s="168">
        <f>'Data eurostat_2009'!Q524</f>
        <v>0</v>
      </c>
      <c r="R144" s="168">
        <f>'Data eurostat_2009'!R524</f>
        <v>0</v>
      </c>
      <c r="S144" s="168">
        <f>'Data eurostat_2009'!S524</f>
        <v>0</v>
      </c>
    </row>
    <row r="145" spans="1:19" s="39" customFormat="1" ht="12.75">
      <c r="A145" s="167" t="s">
        <v>75</v>
      </c>
      <c r="B145" s="168">
        <f>'Data eurostat_2009'!B525</f>
        <v>0</v>
      </c>
      <c r="C145" s="168">
        <f>'Data eurostat_2009'!C525</f>
        <v>0</v>
      </c>
      <c r="D145" s="168">
        <f>'Data eurostat_2009'!D525</f>
        <v>0</v>
      </c>
      <c r="E145" s="168">
        <f>'Data eurostat_2009'!E525</f>
        <v>0</v>
      </c>
      <c r="F145" s="168">
        <f>'Data eurostat_2009'!F525</f>
        <v>0</v>
      </c>
      <c r="G145" s="168">
        <f>'Data eurostat_2009'!G525</f>
        <v>0</v>
      </c>
      <c r="H145" s="168">
        <f>'Data eurostat_2009'!H525</f>
        <v>1</v>
      </c>
      <c r="I145" s="168">
        <f>'Data eurostat_2009'!I525</f>
        <v>1</v>
      </c>
      <c r="J145" s="168">
        <f>'Data eurostat_2009'!J525</f>
        <v>1</v>
      </c>
      <c r="K145" s="168">
        <f>'Data eurostat_2009'!K525</f>
        <v>1</v>
      </c>
      <c r="L145" s="168">
        <f>'Data eurostat_2009'!L525</f>
        <v>1</v>
      </c>
      <c r="M145" s="168">
        <f>'Data eurostat_2009'!M525</f>
        <v>1</v>
      </c>
      <c r="N145" s="168">
        <f>'Data eurostat_2009'!N525</f>
        <v>2</v>
      </c>
      <c r="O145" s="168">
        <f>'Data eurostat_2009'!O525</f>
        <v>3</v>
      </c>
      <c r="P145" s="168">
        <f>'Data eurostat_2009'!P525</f>
        <v>3</v>
      </c>
      <c r="Q145" s="168">
        <f>'Data eurostat_2009'!Q525</f>
        <v>3</v>
      </c>
      <c r="R145" s="168">
        <f>'Data eurostat_2009'!R525</f>
        <v>5</v>
      </c>
      <c r="S145" s="168">
        <f>'Data eurostat_2009'!S525</f>
        <v>24</v>
      </c>
    </row>
    <row r="146" spans="1:19" s="39" customFormat="1" ht="12.75">
      <c r="A146" s="167" t="s">
        <v>76</v>
      </c>
      <c r="B146" s="168">
        <f>'Data eurostat_2009'!B526</f>
        <v>0</v>
      </c>
      <c r="C146" s="168">
        <f>'Data eurostat_2009'!C526</f>
        <v>0</v>
      </c>
      <c r="D146" s="168">
        <f>'Data eurostat_2009'!D526</f>
        <v>0</v>
      </c>
      <c r="E146" s="168">
        <f>'Data eurostat_2009'!E526</f>
        <v>0</v>
      </c>
      <c r="F146" s="168">
        <f>'Data eurostat_2009'!F526</f>
        <v>0</v>
      </c>
      <c r="G146" s="168">
        <f>'Data eurostat_2009'!G526</f>
        <v>0</v>
      </c>
      <c r="H146" s="168">
        <f>'Data eurostat_2009'!H526</f>
        <v>0</v>
      </c>
      <c r="I146" s="168">
        <f>'Data eurostat_2009'!I526</f>
        <v>0</v>
      </c>
      <c r="J146" s="168">
        <f>'Data eurostat_2009'!J526</f>
        <v>0</v>
      </c>
      <c r="K146" s="168">
        <f>'Data eurostat_2009'!K526</f>
        <v>0</v>
      </c>
      <c r="L146" s="168">
        <f>'Data eurostat_2009'!L526</f>
        <v>0</v>
      </c>
      <c r="M146" s="168">
        <f>'Data eurostat_2009'!M526</f>
        <v>0</v>
      </c>
      <c r="N146" s="168">
        <f>'Data eurostat_2009'!N526</f>
        <v>0</v>
      </c>
      <c r="O146" s="168">
        <f>'Data eurostat_2009'!O526</f>
        <v>0</v>
      </c>
      <c r="P146" s="168">
        <f>'Data eurostat_2009'!P526</f>
        <v>0</v>
      </c>
      <c r="Q146" s="168">
        <f>'Data eurostat_2009'!Q526</f>
        <v>0</v>
      </c>
      <c r="R146" s="168">
        <f>'Data eurostat_2009'!R526</f>
        <v>0</v>
      </c>
      <c r="S146" s="168">
        <f>'Data eurostat_2009'!S526</f>
        <v>0</v>
      </c>
    </row>
    <row r="147" spans="1:19" s="39" customFormat="1" ht="12.75">
      <c r="A147" s="167" t="s">
        <v>77</v>
      </c>
      <c r="B147" s="168">
        <f>'Data eurostat_2009'!B527</f>
        <v>0</v>
      </c>
      <c r="C147" s="168">
        <f>'Data eurostat_2009'!C527</f>
        <v>0</v>
      </c>
      <c r="D147" s="168">
        <f>'Data eurostat_2009'!D527</f>
        <v>0</v>
      </c>
      <c r="E147" s="168">
        <f>'Data eurostat_2009'!E527</f>
        <v>0</v>
      </c>
      <c r="F147" s="168">
        <f>'Data eurostat_2009'!F527</f>
        <v>0</v>
      </c>
      <c r="G147" s="168">
        <f>'Data eurostat_2009'!G527</f>
        <v>0</v>
      </c>
      <c r="H147" s="168">
        <f>'Data eurostat_2009'!H527</f>
        <v>0</v>
      </c>
      <c r="I147" s="168">
        <f>'Data eurostat_2009'!I527</f>
        <v>0</v>
      </c>
      <c r="J147" s="168">
        <f>'Data eurostat_2009'!J527</f>
        <v>0</v>
      </c>
      <c r="K147" s="168">
        <f>'Data eurostat_2009'!K527</f>
        <v>0</v>
      </c>
      <c r="L147" s="168">
        <f>'Data eurostat_2009'!L527</f>
        <v>0</v>
      </c>
      <c r="M147" s="168">
        <f>'Data eurostat_2009'!M527</f>
        <v>0</v>
      </c>
      <c r="N147" s="168">
        <f>'Data eurostat_2009'!N527</f>
        <v>0</v>
      </c>
      <c r="O147" s="168">
        <f>'Data eurostat_2009'!O527</f>
        <v>0</v>
      </c>
      <c r="P147" s="168">
        <f>'Data eurostat_2009'!P527</f>
        <v>0</v>
      </c>
      <c r="Q147" s="168">
        <f>'Data eurostat_2009'!Q527</f>
        <v>0</v>
      </c>
      <c r="R147" s="168">
        <f>'Data eurostat_2009'!R527</f>
        <v>0</v>
      </c>
      <c r="S147" s="168">
        <f>'Data eurostat_2009'!S527</f>
        <v>0</v>
      </c>
    </row>
    <row r="148" spans="1:19" s="39" customFormat="1" ht="12.75">
      <c r="A148" s="167" t="s">
        <v>78</v>
      </c>
      <c r="B148" s="168">
        <f>'Data eurostat_2009'!B528</f>
        <v>0</v>
      </c>
      <c r="C148" s="168">
        <f>'Data eurostat_2009'!C528</f>
        <v>0</v>
      </c>
      <c r="D148" s="168">
        <f>'Data eurostat_2009'!D528</f>
        <v>0</v>
      </c>
      <c r="E148" s="168">
        <f>'Data eurostat_2009'!E528</f>
        <v>0</v>
      </c>
      <c r="F148" s="168">
        <f>'Data eurostat_2009'!F528</f>
        <v>0</v>
      </c>
      <c r="G148" s="168">
        <f>'Data eurostat_2009'!G528</f>
        <v>0</v>
      </c>
      <c r="H148" s="168">
        <f>'Data eurostat_2009'!H528</f>
        <v>0</v>
      </c>
      <c r="I148" s="168">
        <f>'Data eurostat_2009'!I528</f>
        <v>0</v>
      </c>
      <c r="J148" s="168">
        <f>'Data eurostat_2009'!J528</f>
        <v>0</v>
      </c>
      <c r="K148" s="168">
        <f>'Data eurostat_2009'!K528</f>
        <v>0</v>
      </c>
      <c r="L148" s="168">
        <f>'Data eurostat_2009'!L528</f>
        <v>0</v>
      </c>
      <c r="M148" s="168">
        <f>'Data eurostat_2009'!M528</f>
        <v>0</v>
      </c>
      <c r="N148" s="168">
        <f>'Data eurostat_2009'!N528</f>
        <v>0</v>
      </c>
      <c r="O148" s="168">
        <f>'Data eurostat_2009'!O528</f>
        <v>0</v>
      </c>
      <c r="P148" s="168">
        <f>'Data eurostat_2009'!P528</f>
        <v>0</v>
      </c>
      <c r="Q148" s="168">
        <f>'Data eurostat_2009'!Q528</f>
        <v>0</v>
      </c>
      <c r="R148" s="168">
        <f>'Data eurostat_2009'!R528</f>
        <v>0</v>
      </c>
      <c r="S148" s="168">
        <f>'Data eurostat_2009'!S528</f>
        <v>0</v>
      </c>
    </row>
    <row r="149" spans="1:19" s="39" customFormat="1" ht="12.75">
      <c r="A149" s="167" t="s">
        <v>79</v>
      </c>
      <c r="B149" s="168">
        <f>'Data eurostat_2009'!B529</f>
        <v>0</v>
      </c>
      <c r="C149" s="168">
        <f>'Data eurostat_2009'!C529</f>
        <v>1</v>
      </c>
      <c r="D149" s="168">
        <f>'Data eurostat_2009'!D529</f>
        <v>1</v>
      </c>
      <c r="E149" s="168">
        <f>'Data eurostat_2009'!E529</f>
        <v>1</v>
      </c>
      <c r="F149" s="168">
        <f>'Data eurostat_2009'!F529</f>
        <v>1</v>
      </c>
      <c r="G149" s="168">
        <f>'Data eurostat_2009'!G529</f>
        <v>1</v>
      </c>
      <c r="H149" s="168">
        <f>'Data eurostat_2009'!H529</f>
        <v>1</v>
      </c>
      <c r="I149" s="168">
        <f>'Data eurostat_2009'!I529</f>
        <v>1</v>
      </c>
      <c r="J149" s="168">
        <f>'Data eurostat_2009'!J529</f>
        <v>1</v>
      </c>
      <c r="K149" s="168">
        <f>'Data eurostat_2009'!K529</f>
        <v>1</v>
      </c>
      <c r="L149" s="168">
        <f>'Data eurostat_2009'!L529</f>
        <v>2</v>
      </c>
      <c r="M149" s="168">
        <f>'Data eurostat_2009'!M529</f>
        <v>2</v>
      </c>
      <c r="N149" s="168">
        <f>'Data eurostat_2009'!N529</f>
        <v>2</v>
      </c>
      <c r="O149" s="168">
        <f>'Data eurostat_2009'!O529</f>
        <v>2</v>
      </c>
      <c r="P149" s="168">
        <f>'Data eurostat_2009'!P529</f>
        <v>2</v>
      </c>
      <c r="Q149" s="168">
        <f>'Data eurostat_2009'!Q529</f>
        <v>3</v>
      </c>
      <c r="R149" s="168">
        <f>'Data eurostat_2009'!R529</f>
        <v>3</v>
      </c>
      <c r="S149" s="168">
        <f>'Data eurostat_2009'!S529</f>
        <v>4</v>
      </c>
    </row>
    <row r="150" spans="1:19" s="39" customFormat="1" ht="12.75">
      <c r="A150" s="167" t="s">
        <v>80</v>
      </c>
      <c r="B150" s="168">
        <f>'Data eurostat_2009'!B530</f>
        <v>0</v>
      </c>
      <c r="C150" s="168">
        <f>'Data eurostat_2009'!C530</f>
        <v>0</v>
      </c>
      <c r="D150" s="168">
        <f>'Data eurostat_2009'!D530</f>
        <v>0</v>
      </c>
      <c r="E150" s="168">
        <f>'Data eurostat_2009'!E530</f>
        <v>0</v>
      </c>
      <c r="F150" s="168">
        <f>'Data eurostat_2009'!F530</f>
        <v>0</v>
      </c>
      <c r="G150" s="168">
        <f>'Data eurostat_2009'!G530</f>
        <v>0</v>
      </c>
      <c r="H150" s="168">
        <f>'Data eurostat_2009'!H530</f>
        <v>0</v>
      </c>
      <c r="I150" s="168">
        <f>'Data eurostat_2009'!I530</f>
        <v>0</v>
      </c>
      <c r="J150" s="168">
        <f>'Data eurostat_2009'!J530</f>
        <v>0</v>
      </c>
      <c r="K150" s="168">
        <f>'Data eurostat_2009'!K530</f>
        <v>0</v>
      </c>
      <c r="L150" s="168">
        <f>'Data eurostat_2009'!L530</f>
        <v>0</v>
      </c>
      <c r="M150" s="168">
        <f>'Data eurostat_2009'!M530</f>
        <v>1</v>
      </c>
      <c r="N150" s="168">
        <f>'Data eurostat_2009'!N530</f>
        <v>0</v>
      </c>
      <c r="O150" s="168">
        <f>'Data eurostat_2009'!O530</f>
        <v>0</v>
      </c>
      <c r="P150" s="168">
        <f>'Data eurostat_2009'!P530</f>
        <v>0</v>
      </c>
      <c r="Q150" s="168">
        <f>'Data eurostat_2009'!Q530</f>
        <v>0</v>
      </c>
      <c r="R150" s="168">
        <f>'Data eurostat_2009'!R530</f>
        <v>0</v>
      </c>
      <c r="S150" s="168">
        <f>'Data eurostat_2009'!S530</f>
        <v>0</v>
      </c>
    </row>
    <row r="151" spans="1:19" s="39" customFormat="1" ht="12.75">
      <c r="A151" s="167" t="s">
        <v>81</v>
      </c>
      <c r="B151" s="168">
        <f>'Data eurostat_2009'!B531</f>
        <v>0</v>
      </c>
      <c r="C151" s="168">
        <f>'Data eurostat_2009'!C531</f>
        <v>0</v>
      </c>
      <c r="D151" s="168">
        <f>'Data eurostat_2009'!D531</f>
        <v>0</v>
      </c>
      <c r="E151" s="168">
        <f>'Data eurostat_2009'!E531</f>
        <v>0</v>
      </c>
      <c r="F151" s="168">
        <f>'Data eurostat_2009'!F531</f>
        <v>0</v>
      </c>
      <c r="G151" s="168">
        <f>'Data eurostat_2009'!G531</f>
        <v>0</v>
      </c>
      <c r="H151" s="168">
        <f>'Data eurostat_2009'!H531</f>
        <v>0</v>
      </c>
      <c r="I151" s="168">
        <f>'Data eurostat_2009'!I531</f>
        <v>0</v>
      </c>
      <c r="J151" s="168">
        <f>'Data eurostat_2009'!J531</f>
        <v>0</v>
      </c>
      <c r="K151" s="168">
        <f>'Data eurostat_2009'!K531</f>
        <v>1</v>
      </c>
      <c r="L151" s="168">
        <f>'Data eurostat_2009'!L531</f>
        <v>1</v>
      </c>
      <c r="M151" s="168">
        <f>'Data eurostat_2009'!M531</f>
        <v>3</v>
      </c>
      <c r="N151" s="168">
        <f>'Data eurostat_2009'!N531</f>
        <v>4</v>
      </c>
      <c r="O151" s="168">
        <f>'Data eurostat_2009'!O531</f>
        <v>3</v>
      </c>
      <c r="P151" s="168">
        <f>'Data eurostat_2009'!P531</f>
        <v>4</v>
      </c>
      <c r="Q151" s="168">
        <f>'Data eurostat_2009'!Q531</f>
        <v>8</v>
      </c>
      <c r="R151" s="168">
        <f>'Data eurostat_2009'!R531</f>
        <v>10</v>
      </c>
      <c r="S151" s="168">
        <f>'Data eurostat_2009'!S531</f>
        <v>11</v>
      </c>
    </row>
    <row r="152" spans="1:19" s="39" customFormat="1" ht="12.75">
      <c r="A152" s="167" t="s">
        <v>82</v>
      </c>
      <c r="B152" s="168">
        <f>'Data eurostat_2009'!B532</f>
        <v>0</v>
      </c>
      <c r="C152" s="168">
        <f>'Data eurostat_2009'!C532</f>
        <v>0</v>
      </c>
      <c r="D152" s="168">
        <f>'Data eurostat_2009'!D532</f>
        <v>0</v>
      </c>
      <c r="E152" s="168">
        <f>'Data eurostat_2009'!E532</f>
        <v>0</v>
      </c>
      <c r="F152" s="168">
        <f>'Data eurostat_2009'!F532</f>
        <v>0</v>
      </c>
      <c r="G152" s="168">
        <f>'Data eurostat_2009'!G532</f>
        <v>0</v>
      </c>
      <c r="H152" s="168">
        <f>'Data eurostat_2009'!H532</f>
        <v>0</v>
      </c>
      <c r="I152" s="168">
        <f>'Data eurostat_2009'!I532</f>
        <v>0</v>
      </c>
      <c r="J152" s="168">
        <f>'Data eurostat_2009'!J532</f>
        <v>0</v>
      </c>
      <c r="K152" s="168">
        <f>'Data eurostat_2009'!K532</f>
        <v>0</v>
      </c>
      <c r="L152" s="168">
        <f>'Data eurostat_2009'!L532</f>
        <v>0</v>
      </c>
      <c r="M152" s="168">
        <f>'Data eurostat_2009'!M532</f>
        <v>0</v>
      </c>
      <c r="N152" s="168">
        <f>'Data eurostat_2009'!N532</f>
        <v>0</v>
      </c>
      <c r="O152" s="168">
        <f>'Data eurostat_2009'!O532</f>
        <v>0</v>
      </c>
      <c r="P152" s="168">
        <f>'Data eurostat_2009'!P532</f>
        <v>0</v>
      </c>
      <c r="Q152" s="168">
        <f>'Data eurostat_2009'!Q532</f>
        <v>0</v>
      </c>
      <c r="R152" s="168">
        <f>'Data eurostat_2009'!R532</f>
        <v>0</v>
      </c>
      <c r="S152" s="168">
        <f>'Data eurostat_2009'!S532</f>
        <v>0</v>
      </c>
    </row>
    <row r="153" spans="1:19" s="39" customFormat="1" ht="12.75">
      <c r="A153" s="167" t="s">
        <v>83</v>
      </c>
      <c r="B153" s="168">
        <f>'Data eurostat_2009'!B533</f>
        <v>0</v>
      </c>
      <c r="C153" s="168">
        <f>'Data eurostat_2009'!C533</f>
        <v>0</v>
      </c>
      <c r="D153" s="168">
        <f>'Data eurostat_2009'!D533</f>
        <v>0</v>
      </c>
      <c r="E153" s="168">
        <f>'Data eurostat_2009'!E533</f>
        <v>0</v>
      </c>
      <c r="F153" s="168">
        <f>'Data eurostat_2009'!F533</f>
        <v>0</v>
      </c>
      <c r="G153" s="168">
        <f>'Data eurostat_2009'!G533</f>
        <v>0</v>
      </c>
      <c r="H153" s="168">
        <f>'Data eurostat_2009'!H533</f>
        <v>0</v>
      </c>
      <c r="I153" s="168">
        <f>'Data eurostat_2009'!I533</f>
        <v>0</v>
      </c>
      <c r="J153" s="168">
        <f>'Data eurostat_2009'!J533</f>
        <v>0</v>
      </c>
      <c r="K153" s="168">
        <f>'Data eurostat_2009'!K533</f>
        <v>0</v>
      </c>
      <c r="L153" s="168">
        <f>'Data eurostat_2009'!L533</f>
        <v>0</v>
      </c>
      <c r="M153" s="168">
        <f>'Data eurostat_2009'!M533</f>
        <v>0</v>
      </c>
      <c r="N153" s="168">
        <f>'Data eurostat_2009'!N533</f>
        <v>0</v>
      </c>
      <c r="O153" s="168">
        <f>'Data eurostat_2009'!O533</f>
        <v>0</v>
      </c>
      <c r="P153" s="168">
        <f>'Data eurostat_2009'!P533</f>
        <v>0</v>
      </c>
      <c r="Q153" s="168">
        <f>'Data eurostat_2009'!Q533</f>
        <v>0</v>
      </c>
      <c r="R153" s="168">
        <f>'Data eurostat_2009'!R533</f>
        <v>0</v>
      </c>
      <c r="S153" s="168">
        <f>'Data eurostat_2009'!S533</f>
        <v>0</v>
      </c>
    </row>
    <row r="154" spans="1:19" s="39" customFormat="1" ht="12.75">
      <c r="A154" s="167" t="s">
        <v>84</v>
      </c>
      <c r="B154" s="168">
        <f>'Data eurostat_2009'!B534</f>
        <v>0</v>
      </c>
      <c r="C154" s="168">
        <f>'Data eurostat_2009'!C534</f>
        <v>0</v>
      </c>
      <c r="D154" s="168">
        <f>'Data eurostat_2009'!D534</f>
        <v>0</v>
      </c>
      <c r="E154" s="168">
        <f>'Data eurostat_2009'!E534</f>
        <v>0</v>
      </c>
      <c r="F154" s="168">
        <f>'Data eurostat_2009'!F534</f>
        <v>0</v>
      </c>
      <c r="G154" s="168">
        <f>'Data eurostat_2009'!G534</f>
        <v>0</v>
      </c>
      <c r="H154" s="168">
        <f>'Data eurostat_2009'!H534</f>
        <v>0</v>
      </c>
      <c r="I154" s="168">
        <f>'Data eurostat_2009'!I534</f>
        <v>0</v>
      </c>
      <c r="J154" s="168">
        <f>'Data eurostat_2009'!J534</f>
        <v>3</v>
      </c>
      <c r="K154" s="168">
        <f>'Data eurostat_2009'!K534</f>
        <v>0</v>
      </c>
      <c r="L154" s="168">
        <f>'Data eurostat_2009'!L534</f>
        <v>0</v>
      </c>
      <c r="M154" s="168">
        <f>'Data eurostat_2009'!M534</f>
        <v>0</v>
      </c>
      <c r="N154" s="168">
        <f>'Data eurostat_2009'!N534</f>
        <v>0</v>
      </c>
      <c r="O154" s="168">
        <f>'Data eurostat_2009'!O534</f>
        <v>0</v>
      </c>
      <c r="P154" s="168">
        <f>'Data eurostat_2009'!P534</f>
        <v>0</v>
      </c>
      <c r="Q154" s="168">
        <f>'Data eurostat_2009'!Q534</f>
        <v>0</v>
      </c>
      <c r="R154" s="168">
        <f>'Data eurostat_2009'!R534</f>
        <v>0</v>
      </c>
      <c r="S154" s="168">
        <f>'Data eurostat_2009'!S534</f>
        <v>0</v>
      </c>
    </row>
    <row r="155" spans="1:19" s="39" customFormat="1" ht="12.75">
      <c r="A155" s="167" t="s">
        <v>85</v>
      </c>
      <c r="B155" s="168">
        <f>'Data eurostat_2009'!B535</f>
        <v>1</v>
      </c>
      <c r="C155" s="168">
        <f>'Data eurostat_2009'!C535</f>
        <v>2</v>
      </c>
      <c r="D155" s="168">
        <f>'Data eurostat_2009'!D535</f>
        <v>3</v>
      </c>
      <c r="E155" s="168">
        <f>'Data eurostat_2009'!E535</f>
        <v>4</v>
      </c>
      <c r="F155" s="168">
        <f>'Data eurostat_2009'!F535</f>
        <v>5</v>
      </c>
      <c r="G155" s="168">
        <f>'Data eurostat_2009'!G535</f>
        <v>5</v>
      </c>
      <c r="H155" s="168">
        <f>'Data eurostat_2009'!H535</f>
        <v>6</v>
      </c>
      <c r="I155" s="168">
        <f>'Data eurostat_2009'!I535</f>
        <v>8</v>
      </c>
      <c r="J155" s="168">
        <f>'Data eurostat_2009'!J535</f>
        <v>8</v>
      </c>
      <c r="K155" s="168">
        <f>'Data eurostat_2009'!K535</f>
        <v>9</v>
      </c>
      <c r="L155" s="168">
        <f>'Data eurostat_2009'!L535</f>
        <v>11</v>
      </c>
      <c r="M155" s="168">
        <f>'Data eurostat_2009'!M535</f>
        <v>12</v>
      </c>
      <c r="N155" s="168">
        <f>'Data eurostat_2009'!N535</f>
        <v>14</v>
      </c>
      <c r="O155" s="168">
        <f>'Data eurostat_2009'!O535</f>
        <v>17</v>
      </c>
      <c r="P155" s="168">
        <f>'Data eurostat_2009'!P535</f>
        <v>17</v>
      </c>
      <c r="Q155" s="168">
        <f>'Data eurostat_2009'!Q535</f>
        <v>19</v>
      </c>
      <c r="R155" s="168">
        <f>'Data eurostat_2009'!R535</f>
        <v>23</v>
      </c>
      <c r="S155" s="168">
        <f>'Data eurostat_2009'!S535</f>
        <v>27</v>
      </c>
    </row>
    <row r="158" spans="1:3" s="39" customFormat="1" ht="11.25">
      <c r="A158" s="36"/>
      <c r="B158" s="37" t="s">
        <v>1</v>
      </c>
      <c r="C158" s="38" t="s">
        <v>98</v>
      </c>
    </row>
    <row r="159" spans="1:3" s="39" customFormat="1" ht="11.25">
      <c r="A159" s="36"/>
      <c r="B159" s="37" t="s">
        <v>2</v>
      </c>
      <c r="C159" s="38" t="s">
        <v>52</v>
      </c>
    </row>
    <row r="160" spans="1:3" s="39" customFormat="1" ht="11.25">
      <c r="A160" s="36"/>
      <c r="B160" s="37" t="s">
        <v>4</v>
      </c>
      <c r="C160" s="38" t="s">
        <v>53</v>
      </c>
    </row>
    <row r="161" spans="1:18" s="39" customFormat="1" ht="11.25">
      <c r="A161" s="40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2" spans="1:19" s="39" customFormat="1" ht="12.75">
      <c r="A162" s="165" t="s">
        <v>6</v>
      </c>
      <c r="B162" s="164">
        <v>1990</v>
      </c>
      <c r="C162" s="164">
        <v>1991</v>
      </c>
      <c r="D162" s="164">
        <v>1992</v>
      </c>
      <c r="E162" s="164">
        <v>1993</v>
      </c>
      <c r="F162" s="164">
        <v>1994</v>
      </c>
      <c r="G162" s="164">
        <v>1995</v>
      </c>
      <c r="H162" s="164">
        <v>1996</v>
      </c>
      <c r="I162" s="164">
        <v>1997</v>
      </c>
      <c r="J162" s="164">
        <v>1998</v>
      </c>
      <c r="K162" s="164">
        <v>1999</v>
      </c>
      <c r="L162" s="164">
        <v>2000</v>
      </c>
      <c r="M162" s="164">
        <v>2001</v>
      </c>
      <c r="N162" s="164">
        <v>2002</v>
      </c>
      <c r="O162" s="164">
        <v>2003</v>
      </c>
      <c r="P162" s="164">
        <v>2004</v>
      </c>
      <c r="Q162" s="164">
        <v>2005</v>
      </c>
      <c r="R162" s="164">
        <v>2006</v>
      </c>
      <c r="S162" s="164">
        <v>2007</v>
      </c>
    </row>
    <row r="163" spans="1:19" s="39" customFormat="1" ht="12.75">
      <c r="A163" s="166" t="s">
        <v>7</v>
      </c>
      <c r="B163" s="3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8"/>
    </row>
    <row r="164" spans="1:19" s="39" customFormat="1" ht="12.75">
      <c r="A164" s="167" t="s">
        <v>54</v>
      </c>
      <c r="B164" s="168">
        <f>'Data eurostat_2009'!B176</f>
        <v>778</v>
      </c>
      <c r="C164" s="168">
        <f>'Data eurostat_2009'!C176</f>
        <v>1096</v>
      </c>
      <c r="D164" s="168">
        <f>'Data eurostat_2009'!D176</f>
        <v>1550</v>
      </c>
      <c r="E164" s="168">
        <f>'Data eurostat_2009'!E176</f>
        <v>2356</v>
      </c>
      <c r="F164" s="168">
        <f>'Data eurostat_2009'!F176</f>
        <v>3494</v>
      </c>
      <c r="G164" s="168">
        <f>'Data eurostat_2009'!G176</f>
        <v>4069</v>
      </c>
      <c r="H164" s="168">
        <f>'Data eurostat_2009'!H176</f>
        <v>4846</v>
      </c>
      <c r="I164" s="168">
        <f>'Data eurostat_2009'!I176</f>
        <v>7330</v>
      </c>
      <c r="J164" s="168">
        <f>'Data eurostat_2009'!J176</f>
        <v>11278</v>
      </c>
      <c r="K164" s="168">
        <f>'Data eurostat_2009'!K176</f>
        <v>14204</v>
      </c>
      <c r="L164" s="168">
        <f>'Data eurostat_2009'!L176</f>
        <v>22250</v>
      </c>
      <c r="M164" s="168">
        <f>'Data eurostat_2009'!M176</f>
        <v>26977</v>
      </c>
      <c r="N164" s="168">
        <f>'Data eurostat_2009'!N176</f>
        <v>35710</v>
      </c>
      <c r="O164" s="168">
        <f>'Data eurostat_2009'!O176</f>
        <v>44370</v>
      </c>
      <c r="P164" s="168">
        <f>'Data eurostat_2009'!P176</f>
        <v>58815</v>
      </c>
      <c r="Q164" s="168">
        <f>'Data eurostat_2009'!Q176</f>
        <v>70486</v>
      </c>
      <c r="R164" s="168">
        <f>'Data eurostat_2009'!R176</f>
        <v>82306</v>
      </c>
      <c r="S164" s="168">
        <f>'Data eurostat_2009'!S176</f>
        <v>104259</v>
      </c>
    </row>
    <row r="165" spans="1:19" s="39" customFormat="1" ht="12.75">
      <c r="A165" s="167" t="s">
        <v>55</v>
      </c>
      <c r="B165" s="168">
        <f>'Data eurostat_2009'!B177</f>
        <v>7</v>
      </c>
      <c r="C165" s="168">
        <f>'Data eurostat_2009'!C177</f>
        <v>8</v>
      </c>
      <c r="D165" s="168">
        <f>'Data eurostat_2009'!D177</f>
        <v>8</v>
      </c>
      <c r="E165" s="168">
        <f>'Data eurostat_2009'!E177</f>
        <v>8</v>
      </c>
      <c r="F165" s="168">
        <f>'Data eurostat_2009'!F177</f>
        <v>9</v>
      </c>
      <c r="G165" s="168">
        <f>'Data eurostat_2009'!G177</f>
        <v>9</v>
      </c>
      <c r="H165" s="168">
        <f>'Data eurostat_2009'!H177</f>
        <v>8</v>
      </c>
      <c r="I165" s="168">
        <f>'Data eurostat_2009'!I177</f>
        <v>8</v>
      </c>
      <c r="J165" s="168">
        <f>'Data eurostat_2009'!J177</f>
        <v>11</v>
      </c>
      <c r="K165" s="168">
        <f>'Data eurostat_2009'!K177</f>
        <v>13</v>
      </c>
      <c r="L165" s="168">
        <f>'Data eurostat_2009'!L177</f>
        <v>15</v>
      </c>
      <c r="M165" s="168">
        <f>'Data eurostat_2009'!M177</f>
        <v>34</v>
      </c>
      <c r="N165" s="168">
        <f>'Data eurostat_2009'!N177</f>
        <v>57</v>
      </c>
      <c r="O165" s="168">
        <f>'Data eurostat_2009'!O177</f>
        <v>88</v>
      </c>
      <c r="P165" s="168">
        <f>'Data eurostat_2009'!P177</f>
        <v>129</v>
      </c>
      <c r="Q165" s="168">
        <f>'Data eurostat_2009'!Q177</f>
        <v>227</v>
      </c>
      <c r="R165" s="168">
        <f>'Data eurostat_2009'!R177</f>
        <v>363</v>
      </c>
      <c r="S165" s="168">
        <f>'Data eurostat_2009'!S177</f>
        <v>491</v>
      </c>
    </row>
    <row r="166" spans="1:19" s="39" customFormat="1" ht="12.75">
      <c r="A166" s="167" t="s">
        <v>56</v>
      </c>
      <c r="B166" s="168">
        <f>'Data eurostat_2009'!B178</f>
        <v>0</v>
      </c>
      <c r="C166" s="168">
        <f>'Data eurostat_2009'!C178</f>
        <v>0</v>
      </c>
      <c r="D166" s="168">
        <f>'Data eurostat_2009'!D178</f>
        <v>0</v>
      </c>
      <c r="E166" s="168">
        <f>'Data eurostat_2009'!E178</f>
        <v>0</v>
      </c>
      <c r="F166" s="168">
        <f>'Data eurostat_2009'!F178</f>
        <v>0</v>
      </c>
      <c r="G166" s="168">
        <f>'Data eurostat_2009'!G178</f>
        <v>0</v>
      </c>
      <c r="H166" s="168">
        <f>'Data eurostat_2009'!H178</f>
        <v>0</v>
      </c>
      <c r="I166" s="168">
        <f>'Data eurostat_2009'!I178</f>
        <v>0</v>
      </c>
      <c r="J166" s="168">
        <f>'Data eurostat_2009'!J178</f>
        <v>0</v>
      </c>
      <c r="K166" s="168">
        <f>'Data eurostat_2009'!K178</f>
        <v>0</v>
      </c>
      <c r="L166" s="168">
        <f>'Data eurostat_2009'!L178</f>
        <v>0</v>
      </c>
      <c r="M166" s="168">
        <f>'Data eurostat_2009'!M178</f>
        <v>0</v>
      </c>
      <c r="N166" s="168">
        <f>'Data eurostat_2009'!N178</f>
        <v>0</v>
      </c>
      <c r="O166" s="168">
        <f>'Data eurostat_2009'!O178</f>
        <v>0</v>
      </c>
      <c r="P166" s="168">
        <f>'Data eurostat_2009'!P178</f>
        <v>1</v>
      </c>
      <c r="Q166" s="168">
        <f>'Data eurostat_2009'!Q178</f>
        <v>5</v>
      </c>
      <c r="R166" s="168">
        <f>'Data eurostat_2009'!R178</f>
        <v>20</v>
      </c>
      <c r="S166" s="168">
        <f>'Data eurostat_2009'!S178</f>
        <v>47</v>
      </c>
    </row>
    <row r="167" spans="1:19" s="39" customFormat="1" ht="12.75">
      <c r="A167" s="167" t="s">
        <v>57</v>
      </c>
      <c r="B167" s="168">
        <f>'Data eurostat_2009'!B179</f>
        <v>0</v>
      </c>
      <c r="C167" s="168">
        <f>'Data eurostat_2009'!C179</f>
        <v>0</v>
      </c>
      <c r="D167" s="168">
        <f>'Data eurostat_2009'!D179</f>
        <v>0</v>
      </c>
      <c r="E167" s="168">
        <f>'Data eurostat_2009'!E179</f>
        <v>0</v>
      </c>
      <c r="F167" s="168">
        <f>'Data eurostat_2009'!F179</f>
        <v>0</v>
      </c>
      <c r="G167" s="168">
        <f>'Data eurostat_2009'!G179</f>
        <v>0</v>
      </c>
      <c r="H167" s="168">
        <f>'Data eurostat_2009'!H179</f>
        <v>0</v>
      </c>
      <c r="I167" s="168">
        <f>'Data eurostat_2009'!I179</f>
        <v>0</v>
      </c>
      <c r="J167" s="168">
        <f>'Data eurostat_2009'!J179</f>
        <v>0</v>
      </c>
      <c r="K167" s="168">
        <f>'Data eurostat_2009'!K179</f>
        <v>0</v>
      </c>
      <c r="L167" s="168">
        <f>'Data eurostat_2009'!L179</f>
        <v>0</v>
      </c>
      <c r="M167" s="168">
        <f>'Data eurostat_2009'!M179</f>
        <v>0</v>
      </c>
      <c r="N167" s="168">
        <f>'Data eurostat_2009'!N179</f>
        <v>2</v>
      </c>
      <c r="O167" s="168">
        <f>'Data eurostat_2009'!O179</f>
        <v>4</v>
      </c>
      <c r="P167" s="168">
        <f>'Data eurostat_2009'!P179</f>
        <v>10</v>
      </c>
      <c r="Q167" s="168">
        <f>'Data eurostat_2009'!Q179</f>
        <v>21</v>
      </c>
      <c r="R167" s="168">
        <f>'Data eurostat_2009'!R179</f>
        <v>49</v>
      </c>
      <c r="S167" s="168">
        <f>'Data eurostat_2009'!S179</f>
        <v>125</v>
      </c>
    </row>
    <row r="168" spans="1:19" s="39" customFormat="1" ht="12.75">
      <c r="A168" s="167" t="s">
        <v>58</v>
      </c>
      <c r="B168" s="168">
        <f>'Data eurostat_2009'!B180</f>
        <v>610</v>
      </c>
      <c r="C168" s="168">
        <f>'Data eurostat_2009'!C180</f>
        <v>740</v>
      </c>
      <c r="D168" s="168">
        <f>'Data eurostat_2009'!D180</f>
        <v>915</v>
      </c>
      <c r="E168" s="168">
        <f>'Data eurostat_2009'!E180</f>
        <v>1034</v>
      </c>
      <c r="F168" s="168">
        <f>'Data eurostat_2009'!F180</f>
        <v>1137</v>
      </c>
      <c r="G168" s="168">
        <f>'Data eurostat_2009'!G180</f>
        <v>1177</v>
      </c>
      <c r="H168" s="168">
        <f>'Data eurostat_2009'!H180</f>
        <v>1227</v>
      </c>
      <c r="I168" s="168">
        <f>'Data eurostat_2009'!I180</f>
        <v>1934</v>
      </c>
      <c r="J168" s="168">
        <f>'Data eurostat_2009'!J180</f>
        <v>2820</v>
      </c>
      <c r="K168" s="168">
        <f>'Data eurostat_2009'!K180</f>
        <v>3029</v>
      </c>
      <c r="L168" s="168">
        <f>'Data eurostat_2009'!L180</f>
        <v>4241</v>
      </c>
      <c r="M168" s="168">
        <f>'Data eurostat_2009'!M180</f>
        <v>4306</v>
      </c>
      <c r="N168" s="168">
        <f>'Data eurostat_2009'!N180</f>
        <v>4877</v>
      </c>
      <c r="O168" s="168">
        <f>'Data eurostat_2009'!O180</f>
        <v>5561</v>
      </c>
      <c r="P168" s="168">
        <f>'Data eurostat_2009'!P180</f>
        <v>6583</v>
      </c>
      <c r="Q168" s="168">
        <f>'Data eurostat_2009'!Q180</f>
        <v>6614</v>
      </c>
      <c r="R168" s="168">
        <f>'Data eurostat_2009'!R180</f>
        <v>6108</v>
      </c>
      <c r="S168" s="168">
        <f>'Data eurostat_2009'!S180</f>
        <v>7173</v>
      </c>
    </row>
    <row r="169" spans="1:20" s="39" customFormat="1" ht="12.75">
      <c r="A169" s="167" t="s">
        <v>95</v>
      </c>
      <c r="B169" s="168">
        <f>'Data eurostat_2009'!B181</f>
        <v>71</v>
      </c>
      <c r="C169" s="168">
        <f>'Data eurostat_2009'!C181</f>
        <v>215</v>
      </c>
      <c r="D169" s="168">
        <f>'Data eurostat_2009'!D181</f>
        <v>291</v>
      </c>
      <c r="E169" s="168">
        <f>'Data eurostat_2009'!E181</f>
        <v>674</v>
      </c>
      <c r="F169" s="168">
        <f>'Data eurostat_2009'!F181</f>
        <v>1428</v>
      </c>
      <c r="G169" s="168">
        <f>'Data eurostat_2009'!G181</f>
        <v>1712</v>
      </c>
      <c r="H169" s="168">
        <f>'Data eurostat_2009'!H181</f>
        <v>2078</v>
      </c>
      <c r="I169" s="168">
        <f>'Data eurostat_2009'!I181</f>
        <v>3034</v>
      </c>
      <c r="J169" s="168">
        <f>'Data eurostat_2009'!J181</f>
        <v>4593</v>
      </c>
      <c r="K169" s="168">
        <f>'Data eurostat_2009'!K181</f>
        <v>5528</v>
      </c>
      <c r="L169" s="168">
        <f>'Data eurostat_2009'!L181</f>
        <v>9352</v>
      </c>
      <c r="M169" s="168">
        <f>'Data eurostat_2009'!M181</f>
        <v>10456</v>
      </c>
      <c r="N169" s="168">
        <f>'Data eurostat_2009'!N181</f>
        <v>15856</v>
      </c>
      <c r="O169" s="168">
        <f>'Data eurostat_2009'!O181</f>
        <v>18859</v>
      </c>
      <c r="P169" s="168">
        <f>'Data eurostat_2009'!P181</f>
        <v>25509</v>
      </c>
      <c r="Q169" s="168">
        <f>'Data eurostat_2009'!Q181</f>
        <v>27229</v>
      </c>
      <c r="R169" s="168">
        <f>'Data eurostat_2009'!R181</f>
        <v>30710</v>
      </c>
      <c r="S169" s="168">
        <f>'Data eurostat_2009'!S181</f>
        <v>39713</v>
      </c>
      <c r="T169" s="161">
        <f>(S169-R169)/S169</f>
        <v>0.22670158386422581</v>
      </c>
    </row>
    <row r="170" spans="1:19" s="39" customFormat="1" ht="12.75">
      <c r="A170" s="167" t="s">
        <v>60</v>
      </c>
      <c r="B170" s="168">
        <f>'Data eurostat_2009'!B182</f>
        <v>0</v>
      </c>
      <c r="C170" s="168">
        <f>'Data eurostat_2009'!C182</f>
        <v>0</v>
      </c>
      <c r="D170" s="168">
        <f>'Data eurostat_2009'!D182</f>
        <v>0</v>
      </c>
      <c r="E170" s="168">
        <f>'Data eurostat_2009'!E182</f>
        <v>0</v>
      </c>
      <c r="F170" s="168">
        <f>'Data eurostat_2009'!F182</f>
        <v>0</v>
      </c>
      <c r="G170" s="168">
        <f>'Data eurostat_2009'!G182</f>
        <v>0</v>
      </c>
      <c r="H170" s="168">
        <f>'Data eurostat_2009'!H182</f>
        <v>0</v>
      </c>
      <c r="I170" s="168">
        <f>'Data eurostat_2009'!I182</f>
        <v>0</v>
      </c>
      <c r="J170" s="168">
        <f>'Data eurostat_2009'!J182</f>
        <v>1</v>
      </c>
      <c r="K170" s="168">
        <f>'Data eurostat_2009'!K182</f>
        <v>1</v>
      </c>
      <c r="L170" s="168">
        <f>'Data eurostat_2009'!L182</f>
        <v>1</v>
      </c>
      <c r="M170" s="168">
        <f>'Data eurostat_2009'!M182</f>
        <v>1</v>
      </c>
      <c r="N170" s="168">
        <f>'Data eurostat_2009'!N182</f>
        <v>1</v>
      </c>
      <c r="O170" s="168">
        <f>'Data eurostat_2009'!O182</f>
        <v>6</v>
      </c>
      <c r="P170" s="168">
        <f>'Data eurostat_2009'!P182</f>
        <v>8</v>
      </c>
      <c r="Q170" s="168">
        <f>'Data eurostat_2009'!Q182</f>
        <v>54</v>
      </c>
      <c r="R170" s="168">
        <f>'Data eurostat_2009'!R182</f>
        <v>76</v>
      </c>
      <c r="S170" s="168">
        <f>'Data eurostat_2009'!S182</f>
        <v>91</v>
      </c>
    </row>
    <row r="171" spans="1:19" s="39" customFormat="1" ht="12.75">
      <c r="A171" s="167" t="s">
        <v>61</v>
      </c>
      <c r="B171" s="168">
        <f>'Data eurostat_2009'!B183</f>
        <v>0</v>
      </c>
      <c r="C171" s="168">
        <f>'Data eurostat_2009'!C183</f>
        <v>0</v>
      </c>
      <c r="D171" s="168">
        <f>'Data eurostat_2009'!D183</f>
        <v>5</v>
      </c>
      <c r="E171" s="168">
        <f>'Data eurostat_2009'!E183</f>
        <v>15</v>
      </c>
      <c r="F171" s="168">
        <f>'Data eurostat_2009'!F183</f>
        <v>19</v>
      </c>
      <c r="G171" s="168">
        <f>'Data eurostat_2009'!G183</f>
        <v>16</v>
      </c>
      <c r="H171" s="168">
        <f>'Data eurostat_2009'!H183</f>
        <v>14</v>
      </c>
      <c r="I171" s="168">
        <f>'Data eurostat_2009'!I183</f>
        <v>50</v>
      </c>
      <c r="J171" s="168">
        <f>'Data eurostat_2009'!J183</f>
        <v>169</v>
      </c>
      <c r="K171" s="168">
        <f>'Data eurostat_2009'!K183</f>
        <v>187</v>
      </c>
      <c r="L171" s="168">
        <f>'Data eurostat_2009'!L183</f>
        <v>244</v>
      </c>
      <c r="M171" s="168">
        <f>'Data eurostat_2009'!M183</f>
        <v>334</v>
      </c>
      <c r="N171" s="168">
        <f>'Data eurostat_2009'!N183</f>
        <v>388</v>
      </c>
      <c r="O171" s="168">
        <f>'Data eurostat_2009'!O183</f>
        <v>454</v>
      </c>
      <c r="P171" s="168">
        <f>'Data eurostat_2009'!P183</f>
        <v>655</v>
      </c>
      <c r="Q171" s="168">
        <f>'Data eurostat_2009'!Q183</f>
        <v>1112</v>
      </c>
      <c r="R171" s="168">
        <f>'Data eurostat_2009'!R183</f>
        <v>1622</v>
      </c>
      <c r="S171" s="168">
        <f>'Data eurostat_2009'!S183</f>
        <v>1958</v>
      </c>
    </row>
    <row r="172" spans="1:19" s="39" customFormat="1" ht="12.75">
      <c r="A172" s="167" t="s">
        <v>62</v>
      </c>
      <c r="B172" s="168">
        <f>'Data eurostat_2009'!B184</f>
        <v>2</v>
      </c>
      <c r="C172" s="168">
        <f>'Data eurostat_2009'!C184</f>
        <v>2</v>
      </c>
      <c r="D172" s="168">
        <f>'Data eurostat_2009'!D184</f>
        <v>8</v>
      </c>
      <c r="E172" s="168">
        <f>'Data eurostat_2009'!E184</f>
        <v>47</v>
      </c>
      <c r="F172" s="168">
        <f>'Data eurostat_2009'!F184</f>
        <v>37</v>
      </c>
      <c r="G172" s="168">
        <f>'Data eurostat_2009'!G184</f>
        <v>34</v>
      </c>
      <c r="H172" s="168">
        <f>'Data eurostat_2009'!H184</f>
        <v>36</v>
      </c>
      <c r="I172" s="168">
        <f>'Data eurostat_2009'!I184</f>
        <v>37</v>
      </c>
      <c r="J172" s="168">
        <f>'Data eurostat_2009'!J184</f>
        <v>73</v>
      </c>
      <c r="K172" s="168">
        <f>'Data eurostat_2009'!K184</f>
        <v>162</v>
      </c>
      <c r="L172" s="168">
        <f>'Data eurostat_2009'!L184</f>
        <v>451</v>
      </c>
      <c r="M172" s="168">
        <f>'Data eurostat_2009'!M184</f>
        <v>756</v>
      </c>
      <c r="N172" s="168">
        <f>'Data eurostat_2009'!N184</f>
        <v>651</v>
      </c>
      <c r="O172" s="168">
        <f>'Data eurostat_2009'!O184</f>
        <v>1021</v>
      </c>
      <c r="P172" s="168">
        <f>'Data eurostat_2009'!P184</f>
        <v>1121</v>
      </c>
      <c r="Q172" s="168">
        <f>'Data eurostat_2009'!Q184</f>
        <v>1266</v>
      </c>
      <c r="R172" s="168">
        <f>'Data eurostat_2009'!R184</f>
        <v>1699</v>
      </c>
      <c r="S172" s="168">
        <f>'Data eurostat_2009'!S184</f>
        <v>1818</v>
      </c>
    </row>
    <row r="173" spans="1:20" s="39" customFormat="1" ht="12.75">
      <c r="A173" s="167" t="s">
        <v>63</v>
      </c>
      <c r="B173" s="168">
        <f>'Data eurostat_2009'!B185</f>
        <v>14</v>
      </c>
      <c r="C173" s="168">
        <f>'Data eurostat_2009'!C185</f>
        <v>15</v>
      </c>
      <c r="D173" s="168">
        <f>'Data eurostat_2009'!D185</f>
        <v>103</v>
      </c>
      <c r="E173" s="168">
        <f>'Data eurostat_2009'!E185</f>
        <v>116</v>
      </c>
      <c r="F173" s="168">
        <f>'Data eurostat_2009'!F185</f>
        <v>175</v>
      </c>
      <c r="G173" s="168">
        <f>'Data eurostat_2009'!G185</f>
        <v>270</v>
      </c>
      <c r="H173" s="168">
        <f>'Data eurostat_2009'!H185</f>
        <v>338</v>
      </c>
      <c r="I173" s="168">
        <f>'Data eurostat_2009'!I185</f>
        <v>716</v>
      </c>
      <c r="J173" s="168">
        <f>'Data eurostat_2009'!J185</f>
        <v>1352</v>
      </c>
      <c r="K173" s="168">
        <f>'Data eurostat_2009'!K185</f>
        <v>2744</v>
      </c>
      <c r="L173" s="168">
        <f>'Data eurostat_2009'!L185</f>
        <v>4724</v>
      </c>
      <c r="M173" s="168">
        <f>'Data eurostat_2009'!M185</f>
        <v>6966</v>
      </c>
      <c r="N173" s="168">
        <f>'Data eurostat_2009'!N185</f>
        <v>8704</v>
      </c>
      <c r="O173" s="168">
        <f>'Data eurostat_2009'!O185</f>
        <v>12075</v>
      </c>
      <c r="P173" s="168">
        <f>'Data eurostat_2009'!P185</f>
        <v>15601</v>
      </c>
      <c r="Q173" s="168">
        <f>'Data eurostat_2009'!Q185</f>
        <v>21219</v>
      </c>
      <c r="R173" s="168">
        <f>'Data eurostat_2009'!R185</f>
        <v>23297</v>
      </c>
      <c r="S173" s="168">
        <f>'Data eurostat_2009'!S185</f>
        <v>27509</v>
      </c>
      <c r="T173" s="161">
        <f>(S173-R173)/S173</f>
        <v>0.15311352648224216</v>
      </c>
    </row>
    <row r="174" spans="1:19" s="39" customFormat="1" ht="12.75">
      <c r="A174" s="167" t="s">
        <v>64</v>
      </c>
      <c r="B174" s="168">
        <f>'Data eurostat_2009'!B186</f>
        <v>0</v>
      </c>
      <c r="C174" s="168">
        <f>'Data eurostat_2009'!C186</f>
        <v>0</v>
      </c>
      <c r="D174" s="168">
        <f>'Data eurostat_2009'!D186</f>
        <v>0</v>
      </c>
      <c r="E174" s="168">
        <f>'Data eurostat_2009'!E186</f>
        <v>2</v>
      </c>
      <c r="F174" s="168">
        <f>'Data eurostat_2009'!F186</f>
        <v>5</v>
      </c>
      <c r="G174" s="168">
        <f>'Data eurostat_2009'!G186</f>
        <v>5</v>
      </c>
      <c r="H174" s="168">
        <f>'Data eurostat_2009'!H186</f>
        <v>7</v>
      </c>
      <c r="I174" s="168">
        <f>'Data eurostat_2009'!I186</f>
        <v>11</v>
      </c>
      <c r="J174" s="168">
        <f>'Data eurostat_2009'!J186</f>
        <v>20</v>
      </c>
      <c r="K174" s="168">
        <f>'Data eurostat_2009'!K186</f>
        <v>37</v>
      </c>
      <c r="L174" s="168">
        <f>'Data eurostat_2009'!L186</f>
        <v>77</v>
      </c>
      <c r="M174" s="168">
        <f>'Data eurostat_2009'!M186</f>
        <v>131</v>
      </c>
      <c r="N174" s="168">
        <f>'Data eurostat_2009'!N186</f>
        <v>269</v>
      </c>
      <c r="O174" s="168">
        <f>'Data eurostat_2009'!O186</f>
        <v>391</v>
      </c>
      <c r="P174" s="168">
        <f>'Data eurostat_2009'!P186</f>
        <v>596</v>
      </c>
      <c r="Q174" s="168">
        <f>'Data eurostat_2009'!Q186</f>
        <v>963</v>
      </c>
      <c r="R174" s="168">
        <f>'Data eurostat_2009'!R186</f>
        <v>2189</v>
      </c>
      <c r="S174" s="168">
        <f>'Data eurostat_2009'!S186</f>
        <v>4052</v>
      </c>
    </row>
    <row r="175" spans="1:19" s="39" customFormat="1" ht="12.75">
      <c r="A175" s="167" t="s">
        <v>65</v>
      </c>
      <c r="B175" s="168">
        <f>'Data eurostat_2009'!B187</f>
        <v>2</v>
      </c>
      <c r="C175" s="168">
        <f>'Data eurostat_2009'!C187</f>
        <v>3</v>
      </c>
      <c r="D175" s="168">
        <f>'Data eurostat_2009'!D187</f>
        <v>2</v>
      </c>
      <c r="E175" s="168">
        <f>'Data eurostat_2009'!E187</f>
        <v>4</v>
      </c>
      <c r="F175" s="168">
        <f>'Data eurostat_2009'!F187</f>
        <v>6</v>
      </c>
      <c r="G175" s="168">
        <f>'Data eurostat_2009'!G187</f>
        <v>10</v>
      </c>
      <c r="H175" s="168">
        <f>'Data eurostat_2009'!H187</f>
        <v>33</v>
      </c>
      <c r="I175" s="168">
        <f>'Data eurostat_2009'!I187</f>
        <v>118</v>
      </c>
      <c r="J175" s="168">
        <f>'Data eurostat_2009'!J187</f>
        <v>232</v>
      </c>
      <c r="K175" s="168">
        <f>'Data eurostat_2009'!K187</f>
        <v>403</v>
      </c>
      <c r="L175" s="168">
        <f>'Data eurostat_2009'!L187</f>
        <v>563</v>
      </c>
      <c r="M175" s="168">
        <f>'Data eurostat_2009'!M187</f>
        <v>1179</v>
      </c>
      <c r="N175" s="168">
        <f>'Data eurostat_2009'!N187</f>
        <v>1404</v>
      </c>
      <c r="O175" s="168">
        <f>'Data eurostat_2009'!O187</f>
        <v>1458</v>
      </c>
      <c r="P175" s="168">
        <f>'Data eurostat_2009'!P187</f>
        <v>1847</v>
      </c>
      <c r="Q175" s="168">
        <f>'Data eurostat_2009'!Q187</f>
        <v>2344</v>
      </c>
      <c r="R175" s="168">
        <f>'Data eurostat_2009'!R187</f>
        <v>2971</v>
      </c>
      <c r="S175" s="168">
        <f>'Data eurostat_2009'!S187</f>
        <v>4034</v>
      </c>
    </row>
    <row r="176" spans="1:19" s="39" customFormat="1" ht="12.75">
      <c r="A176" s="167" t="s">
        <v>66</v>
      </c>
      <c r="B176" s="168">
        <f>'Data eurostat_2009'!B188</f>
        <v>0</v>
      </c>
      <c r="C176" s="168">
        <f>'Data eurostat_2009'!C188</f>
        <v>0</v>
      </c>
      <c r="D176" s="168">
        <f>'Data eurostat_2009'!D188</f>
        <v>0</v>
      </c>
      <c r="E176" s="168">
        <f>'Data eurostat_2009'!E188</f>
        <v>0</v>
      </c>
      <c r="F176" s="168">
        <f>'Data eurostat_2009'!F188</f>
        <v>0</v>
      </c>
      <c r="G176" s="168">
        <f>'Data eurostat_2009'!G188</f>
        <v>0</v>
      </c>
      <c r="H176" s="168">
        <f>'Data eurostat_2009'!H188</f>
        <v>0</v>
      </c>
      <c r="I176" s="168">
        <f>'Data eurostat_2009'!I188</f>
        <v>0</v>
      </c>
      <c r="J176" s="168">
        <f>'Data eurostat_2009'!J188</f>
        <v>0</v>
      </c>
      <c r="K176" s="168">
        <f>'Data eurostat_2009'!K188</f>
        <v>0</v>
      </c>
      <c r="L176" s="168">
        <f>'Data eurostat_2009'!L188</f>
        <v>0</v>
      </c>
      <c r="M176" s="168">
        <f>'Data eurostat_2009'!M188</f>
        <v>0</v>
      </c>
      <c r="N176" s="168">
        <f>'Data eurostat_2009'!N188</f>
        <v>0</v>
      </c>
      <c r="O176" s="168">
        <f>'Data eurostat_2009'!O188</f>
        <v>0</v>
      </c>
      <c r="P176" s="168">
        <f>'Data eurostat_2009'!P188</f>
        <v>0</v>
      </c>
      <c r="Q176" s="168">
        <f>'Data eurostat_2009'!Q188</f>
        <v>0</v>
      </c>
      <c r="R176" s="168">
        <f>'Data eurostat_2009'!R188</f>
        <v>0</v>
      </c>
      <c r="S176" s="168">
        <f>'Data eurostat_2009'!S188</f>
        <v>0</v>
      </c>
    </row>
    <row r="177" spans="1:19" s="39" customFormat="1" ht="12.75">
      <c r="A177" s="167" t="s">
        <v>67</v>
      </c>
      <c r="B177" s="168">
        <f>'Data eurostat_2009'!B189</f>
        <v>0</v>
      </c>
      <c r="C177" s="168">
        <f>'Data eurostat_2009'!C189</f>
        <v>0</v>
      </c>
      <c r="D177" s="168">
        <f>'Data eurostat_2009'!D189</f>
        <v>0</v>
      </c>
      <c r="E177" s="168">
        <f>'Data eurostat_2009'!E189</f>
        <v>0</v>
      </c>
      <c r="F177" s="168">
        <f>'Data eurostat_2009'!F189</f>
        <v>0</v>
      </c>
      <c r="G177" s="168">
        <f>'Data eurostat_2009'!G189</f>
        <v>0</v>
      </c>
      <c r="H177" s="168">
        <f>'Data eurostat_2009'!H189</f>
        <v>1</v>
      </c>
      <c r="I177" s="168">
        <f>'Data eurostat_2009'!I189</f>
        <v>1</v>
      </c>
      <c r="J177" s="168">
        <f>'Data eurostat_2009'!J189</f>
        <v>2</v>
      </c>
      <c r="K177" s="168">
        <f>'Data eurostat_2009'!K189</f>
        <v>2</v>
      </c>
      <c r="L177" s="168">
        <f>'Data eurostat_2009'!L189</f>
        <v>4</v>
      </c>
      <c r="M177" s="168">
        <f>'Data eurostat_2009'!M189</f>
        <v>3</v>
      </c>
      <c r="N177" s="168">
        <f>'Data eurostat_2009'!N189</f>
        <v>11</v>
      </c>
      <c r="O177" s="168">
        <f>'Data eurostat_2009'!O189</f>
        <v>48</v>
      </c>
      <c r="P177" s="168">
        <f>'Data eurostat_2009'!P189</f>
        <v>49</v>
      </c>
      <c r="Q177" s="168">
        <f>'Data eurostat_2009'!Q189</f>
        <v>47</v>
      </c>
      <c r="R177" s="168">
        <f>'Data eurostat_2009'!R189</f>
        <v>46</v>
      </c>
      <c r="S177" s="168">
        <f>'Data eurostat_2009'!S189</f>
        <v>53</v>
      </c>
    </row>
    <row r="178" spans="1:19" s="39" customFormat="1" ht="12.75">
      <c r="A178" s="167" t="s">
        <v>68</v>
      </c>
      <c r="B178" s="168">
        <f>'Data eurostat_2009'!B190</f>
        <v>0</v>
      </c>
      <c r="C178" s="168">
        <f>'Data eurostat_2009'!C190</f>
        <v>0</v>
      </c>
      <c r="D178" s="168">
        <f>'Data eurostat_2009'!D190</f>
        <v>0</v>
      </c>
      <c r="E178" s="168">
        <f>'Data eurostat_2009'!E190</f>
        <v>0</v>
      </c>
      <c r="F178" s="168">
        <f>'Data eurostat_2009'!F190</f>
        <v>0</v>
      </c>
      <c r="G178" s="168">
        <f>'Data eurostat_2009'!G190</f>
        <v>0</v>
      </c>
      <c r="H178" s="168">
        <f>'Data eurostat_2009'!H190</f>
        <v>0</v>
      </c>
      <c r="I178" s="168">
        <f>'Data eurostat_2009'!I190</f>
        <v>0</v>
      </c>
      <c r="J178" s="168">
        <f>'Data eurostat_2009'!J190</f>
        <v>0</v>
      </c>
      <c r="K178" s="168">
        <f>'Data eurostat_2009'!K190</f>
        <v>0</v>
      </c>
      <c r="L178" s="168">
        <f>'Data eurostat_2009'!L190</f>
        <v>0</v>
      </c>
      <c r="M178" s="168">
        <f>'Data eurostat_2009'!M190</f>
        <v>0</v>
      </c>
      <c r="N178" s="168">
        <f>'Data eurostat_2009'!N190</f>
        <v>0</v>
      </c>
      <c r="O178" s="168">
        <f>'Data eurostat_2009'!O190</f>
        <v>0</v>
      </c>
      <c r="P178" s="168">
        <f>'Data eurostat_2009'!P190</f>
        <v>1</v>
      </c>
      <c r="Q178" s="168">
        <f>'Data eurostat_2009'!Q190</f>
        <v>2</v>
      </c>
      <c r="R178" s="168">
        <f>'Data eurostat_2009'!R190</f>
        <v>14</v>
      </c>
      <c r="S178" s="168">
        <f>'Data eurostat_2009'!S190</f>
        <v>106</v>
      </c>
    </row>
    <row r="179" spans="1:19" s="39" customFormat="1" ht="12.75">
      <c r="A179" s="167" t="s">
        <v>96</v>
      </c>
      <c r="B179" s="168">
        <f>'Data eurostat_2009'!B191</f>
        <v>0</v>
      </c>
      <c r="C179" s="168">
        <f>'Data eurostat_2009'!C191</f>
        <v>0</v>
      </c>
      <c r="D179" s="168">
        <f>'Data eurostat_2009'!D191</f>
        <v>0</v>
      </c>
      <c r="E179" s="168">
        <f>'Data eurostat_2009'!E191</f>
        <v>0</v>
      </c>
      <c r="F179" s="168">
        <f>'Data eurostat_2009'!F191</f>
        <v>0</v>
      </c>
      <c r="G179" s="168">
        <f>'Data eurostat_2009'!G191</f>
        <v>0</v>
      </c>
      <c r="H179" s="168">
        <f>'Data eurostat_2009'!H191</f>
        <v>0</v>
      </c>
      <c r="I179" s="168">
        <f>'Data eurostat_2009'!I191</f>
        <v>3</v>
      </c>
      <c r="J179" s="168">
        <f>'Data eurostat_2009'!J191</f>
        <v>11</v>
      </c>
      <c r="K179" s="168">
        <f>'Data eurostat_2009'!K191</f>
        <v>18</v>
      </c>
      <c r="L179" s="168">
        <f>'Data eurostat_2009'!L191</f>
        <v>27</v>
      </c>
      <c r="M179" s="168">
        <f>'Data eurostat_2009'!M191</f>
        <v>26</v>
      </c>
      <c r="N179" s="168">
        <f>'Data eurostat_2009'!N191</f>
        <v>25</v>
      </c>
      <c r="O179" s="168">
        <f>'Data eurostat_2009'!O191</f>
        <v>26</v>
      </c>
      <c r="P179" s="168">
        <f>'Data eurostat_2009'!P191</f>
        <v>39</v>
      </c>
      <c r="Q179" s="168">
        <f>'Data eurostat_2009'!Q191</f>
        <v>53</v>
      </c>
      <c r="R179" s="168">
        <f>'Data eurostat_2009'!R191</f>
        <v>58</v>
      </c>
      <c r="S179" s="168">
        <f>'Data eurostat_2009'!S191</f>
        <v>64</v>
      </c>
    </row>
    <row r="180" spans="1:19" s="39" customFormat="1" ht="12.75">
      <c r="A180" s="167" t="s">
        <v>70</v>
      </c>
      <c r="B180" s="168">
        <f>'Data eurostat_2009'!B192</f>
        <v>0</v>
      </c>
      <c r="C180" s="168">
        <f>'Data eurostat_2009'!C192</f>
        <v>0</v>
      </c>
      <c r="D180" s="168">
        <f>'Data eurostat_2009'!D192</f>
        <v>0</v>
      </c>
      <c r="E180" s="168">
        <f>'Data eurostat_2009'!E192</f>
        <v>0</v>
      </c>
      <c r="F180" s="168">
        <f>'Data eurostat_2009'!F192</f>
        <v>0</v>
      </c>
      <c r="G180" s="168">
        <f>'Data eurostat_2009'!G192</f>
        <v>0</v>
      </c>
      <c r="H180" s="168">
        <f>'Data eurostat_2009'!H192</f>
        <v>0</v>
      </c>
      <c r="I180" s="168">
        <f>'Data eurostat_2009'!I192</f>
        <v>0</v>
      </c>
      <c r="J180" s="168">
        <f>'Data eurostat_2009'!J192</f>
        <v>0</v>
      </c>
      <c r="K180" s="168">
        <f>'Data eurostat_2009'!K192</f>
        <v>0</v>
      </c>
      <c r="L180" s="168">
        <f>'Data eurostat_2009'!L192</f>
        <v>0</v>
      </c>
      <c r="M180" s="168">
        <f>'Data eurostat_2009'!M192</f>
        <v>1</v>
      </c>
      <c r="N180" s="168">
        <f>'Data eurostat_2009'!N192</f>
        <v>1</v>
      </c>
      <c r="O180" s="168">
        <f>'Data eurostat_2009'!O192</f>
        <v>4</v>
      </c>
      <c r="P180" s="168">
        <f>'Data eurostat_2009'!P192</f>
        <v>6</v>
      </c>
      <c r="Q180" s="168">
        <f>'Data eurostat_2009'!Q192</f>
        <v>10</v>
      </c>
      <c r="R180" s="168">
        <f>'Data eurostat_2009'!R192</f>
        <v>43</v>
      </c>
      <c r="S180" s="168">
        <f>'Data eurostat_2009'!S192</f>
        <v>110</v>
      </c>
    </row>
    <row r="181" spans="1:19" s="39" customFormat="1" ht="12.75">
      <c r="A181" s="167" t="s">
        <v>71</v>
      </c>
      <c r="B181" s="168">
        <f>'Data eurostat_2009'!B193</f>
        <v>0</v>
      </c>
      <c r="C181" s="168">
        <f>'Data eurostat_2009'!C193</f>
        <v>0</v>
      </c>
      <c r="D181" s="168">
        <f>'Data eurostat_2009'!D193</f>
        <v>0</v>
      </c>
      <c r="E181" s="168">
        <f>'Data eurostat_2009'!E193</f>
        <v>0</v>
      </c>
      <c r="F181" s="168">
        <f>'Data eurostat_2009'!F193</f>
        <v>0</v>
      </c>
      <c r="G181" s="168">
        <f>'Data eurostat_2009'!G193</f>
        <v>0</v>
      </c>
      <c r="H181" s="168">
        <f>'Data eurostat_2009'!H193</f>
        <v>0</v>
      </c>
      <c r="I181" s="168">
        <f>'Data eurostat_2009'!I193</f>
        <v>0</v>
      </c>
      <c r="J181" s="168">
        <f>'Data eurostat_2009'!J193</f>
        <v>0</v>
      </c>
      <c r="K181" s="168">
        <f>'Data eurostat_2009'!K193</f>
        <v>0</v>
      </c>
      <c r="L181" s="168">
        <f>'Data eurostat_2009'!L193</f>
        <v>0</v>
      </c>
      <c r="M181" s="168">
        <f>'Data eurostat_2009'!M193</f>
        <v>0</v>
      </c>
      <c r="N181" s="168">
        <f>'Data eurostat_2009'!N193</f>
        <v>0</v>
      </c>
      <c r="O181" s="168">
        <f>'Data eurostat_2009'!O193</f>
        <v>0</v>
      </c>
      <c r="P181" s="168">
        <f>'Data eurostat_2009'!P193</f>
        <v>0</v>
      </c>
      <c r="Q181" s="168">
        <f>'Data eurostat_2009'!Q193</f>
        <v>0</v>
      </c>
      <c r="R181" s="168">
        <f>'Data eurostat_2009'!R193</f>
        <v>0</v>
      </c>
      <c r="S181" s="168">
        <f>'Data eurostat_2009'!S193</f>
        <v>0</v>
      </c>
    </row>
    <row r="182" spans="1:19" s="39" customFormat="1" ht="12.75">
      <c r="A182" s="167" t="s">
        <v>72</v>
      </c>
      <c r="B182" s="168">
        <f>'Data eurostat_2009'!B194</f>
        <v>56</v>
      </c>
      <c r="C182" s="168">
        <f>'Data eurostat_2009'!C194</f>
        <v>88</v>
      </c>
      <c r="D182" s="168">
        <f>'Data eurostat_2009'!D194</f>
        <v>147</v>
      </c>
      <c r="E182" s="168">
        <f>'Data eurostat_2009'!E194</f>
        <v>174</v>
      </c>
      <c r="F182" s="168">
        <f>'Data eurostat_2009'!F194</f>
        <v>238</v>
      </c>
      <c r="G182" s="168">
        <f>'Data eurostat_2009'!G194</f>
        <v>317</v>
      </c>
      <c r="H182" s="168">
        <f>'Data eurostat_2009'!H194</f>
        <v>437</v>
      </c>
      <c r="I182" s="168">
        <f>'Data eurostat_2009'!I194</f>
        <v>475</v>
      </c>
      <c r="J182" s="168">
        <f>'Data eurostat_2009'!J194</f>
        <v>640</v>
      </c>
      <c r="K182" s="168">
        <f>'Data eurostat_2009'!K194</f>
        <v>645</v>
      </c>
      <c r="L182" s="168">
        <f>'Data eurostat_2009'!L194</f>
        <v>829</v>
      </c>
      <c r="M182" s="168">
        <f>'Data eurostat_2009'!M194</f>
        <v>825</v>
      </c>
      <c r="N182" s="168">
        <f>'Data eurostat_2009'!N194</f>
        <v>910</v>
      </c>
      <c r="O182" s="168">
        <f>'Data eurostat_2009'!O194</f>
        <v>1330</v>
      </c>
      <c r="P182" s="168">
        <f>'Data eurostat_2009'!P194</f>
        <v>1867</v>
      </c>
      <c r="Q182" s="168">
        <f>'Data eurostat_2009'!Q194</f>
        <v>2067</v>
      </c>
      <c r="R182" s="168">
        <f>'Data eurostat_2009'!R194</f>
        <v>2733</v>
      </c>
      <c r="S182" s="168">
        <f>'Data eurostat_2009'!S194</f>
        <v>3438</v>
      </c>
    </row>
    <row r="183" spans="1:19" s="39" customFormat="1" ht="12.75">
      <c r="A183" s="167" t="s">
        <v>73</v>
      </c>
      <c r="B183" s="168">
        <f>'Data eurostat_2009'!B195</f>
        <v>0</v>
      </c>
      <c r="C183" s="168">
        <f>'Data eurostat_2009'!C195</f>
        <v>0</v>
      </c>
      <c r="D183" s="168">
        <f>'Data eurostat_2009'!D195</f>
        <v>0</v>
      </c>
      <c r="E183" s="168">
        <f>'Data eurostat_2009'!E195</f>
        <v>0</v>
      </c>
      <c r="F183" s="168">
        <f>'Data eurostat_2009'!F195</f>
        <v>0</v>
      </c>
      <c r="G183" s="168">
        <f>'Data eurostat_2009'!G195</f>
        <v>1</v>
      </c>
      <c r="H183" s="168">
        <f>'Data eurostat_2009'!H195</f>
        <v>5</v>
      </c>
      <c r="I183" s="168">
        <f>'Data eurostat_2009'!I195</f>
        <v>20</v>
      </c>
      <c r="J183" s="168">
        <f>'Data eurostat_2009'!J195</f>
        <v>45</v>
      </c>
      <c r="K183" s="168">
        <f>'Data eurostat_2009'!K195</f>
        <v>51</v>
      </c>
      <c r="L183" s="168">
        <f>'Data eurostat_2009'!L195</f>
        <v>67</v>
      </c>
      <c r="M183" s="168">
        <f>'Data eurostat_2009'!M195</f>
        <v>172</v>
      </c>
      <c r="N183" s="168">
        <f>'Data eurostat_2009'!N195</f>
        <v>203</v>
      </c>
      <c r="O183" s="168">
        <f>'Data eurostat_2009'!O195</f>
        <v>366</v>
      </c>
      <c r="P183" s="168">
        <f>'Data eurostat_2009'!P195</f>
        <v>924</v>
      </c>
      <c r="Q183" s="168">
        <f>'Data eurostat_2009'!Q195</f>
        <v>1328</v>
      </c>
      <c r="R183" s="168">
        <f>'Data eurostat_2009'!R195</f>
        <v>1752</v>
      </c>
      <c r="S183" s="168">
        <f>'Data eurostat_2009'!S195</f>
        <v>2015</v>
      </c>
    </row>
    <row r="184" spans="1:19" s="39" customFormat="1" ht="12.75">
      <c r="A184" s="167" t="s">
        <v>74</v>
      </c>
      <c r="B184" s="168">
        <f>'Data eurostat_2009'!B196</f>
        <v>0</v>
      </c>
      <c r="C184" s="168">
        <f>'Data eurostat_2009'!C196</f>
        <v>0</v>
      </c>
      <c r="D184" s="168">
        <f>'Data eurostat_2009'!D196</f>
        <v>0</v>
      </c>
      <c r="E184" s="168">
        <f>'Data eurostat_2009'!E196</f>
        <v>0</v>
      </c>
      <c r="F184" s="168">
        <f>'Data eurostat_2009'!F196</f>
        <v>0</v>
      </c>
      <c r="G184" s="168">
        <f>'Data eurostat_2009'!G196</f>
        <v>1</v>
      </c>
      <c r="H184" s="168">
        <f>'Data eurostat_2009'!H196</f>
        <v>0</v>
      </c>
      <c r="I184" s="168">
        <f>'Data eurostat_2009'!I196</f>
        <v>2</v>
      </c>
      <c r="J184" s="168">
        <f>'Data eurostat_2009'!J196</f>
        <v>4</v>
      </c>
      <c r="K184" s="168">
        <f>'Data eurostat_2009'!K196</f>
        <v>4</v>
      </c>
      <c r="L184" s="168">
        <f>'Data eurostat_2009'!L196</f>
        <v>5</v>
      </c>
      <c r="M184" s="168">
        <f>'Data eurostat_2009'!M196</f>
        <v>14</v>
      </c>
      <c r="N184" s="168">
        <f>'Data eurostat_2009'!N196</f>
        <v>61</v>
      </c>
      <c r="O184" s="168">
        <f>'Data eurostat_2009'!O196</f>
        <v>124</v>
      </c>
      <c r="P184" s="168">
        <f>'Data eurostat_2009'!P196</f>
        <v>142</v>
      </c>
      <c r="Q184" s="168">
        <f>'Data eurostat_2009'!Q196</f>
        <v>135</v>
      </c>
      <c r="R184" s="168">
        <f>'Data eurostat_2009'!R196</f>
        <v>256</v>
      </c>
      <c r="S184" s="168">
        <f>'Data eurostat_2009'!S196</f>
        <v>522</v>
      </c>
    </row>
    <row r="185" spans="1:19" s="39" customFormat="1" ht="12.75">
      <c r="A185" s="167" t="s">
        <v>75</v>
      </c>
      <c r="B185" s="168">
        <f>'Data eurostat_2009'!B197</f>
        <v>1</v>
      </c>
      <c r="C185" s="168">
        <f>'Data eurostat_2009'!C197</f>
        <v>1</v>
      </c>
      <c r="D185" s="168">
        <f>'Data eurostat_2009'!D197</f>
        <v>4</v>
      </c>
      <c r="E185" s="168">
        <f>'Data eurostat_2009'!E197</f>
        <v>11</v>
      </c>
      <c r="F185" s="168">
        <f>'Data eurostat_2009'!F197</f>
        <v>17</v>
      </c>
      <c r="G185" s="168">
        <f>'Data eurostat_2009'!G197</f>
        <v>16</v>
      </c>
      <c r="H185" s="168">
        <f>'Data eurostat_2009'!H197</f>
        <v>21</v>
      </c>
      <c r="I185" s="168">
        <f>'Data eurostat_2009'!I197</f>
        <v>36</v>
      </c>
      <c r="J185" s="168">
        <f>'Data eurostat_2009'!J197</f>
        <v>88</v>
      </c>
      <c r="K185" s="168">
        <f>'Data eurostat_2009'!K197</f>
        <v>123</v>
      </c>
      <c r="L185" s="168">
        <f>'Data eurostat_2009'!L197</f>
        <v>168</v>
      </c>
      <c r="M185" s="168">
        <f>'Data eurostat_2009'!M197</f>
        <v>256</v>
      </c>
      <c r="N185" s="168">
        <f>'Data eurostat_2009'!N197</f>
        <v>362</v>
      </c>
      <c r="O185" s="168">
        <f>'Data eurostat_2009'!O197</f>
        <v>496</v>
      </c>
      <c r="P185" s="168">
        <f>'Data eurostat_2009'!P197</f>
        <v>816</v>
      </c>
      <c r="Q185" s="168">
        <f>'Data eurostat_2009'!Q197</f>
        <v>1773</v>
      </c>
      <c r="R185" s="168">
        <f>'Data eurostat_2009'!R197</f>
        <v>2925</v>
      </c>
      <c r="S185" s="168">
        <f>'Data eurostat_2009'!S197</f>
        <v>4037</v>
      </c>
    </row>
    <row r="186" spans="1:19" s="39" customFormat="1" ht="12.75">
      <c r="A186" s="167" t="s">
        <v>76</v>
      </c>
      <c r="B186" s="168">
        <f>'Data eurostat_2009'!B198</f>
        <v>0</v>
      </c>
      <c r="C186" s="168">
        <f>'Data eurostat_2009'!C198</f>
        <v>0</v>
      </c>
      <c r="D186" s="168">
        <f>'Data eurostat_2009'!D198</f>
        <v>0</v>
      </c>
      <c r="E186" s="168">
        <f>'Data eurostat_2009'!E198</f>
        <v>0</v>
      </c>
      <c r="F186" s="168">
        <f>'Data eurostat_2009'!F198</f>
        <v>0</v>
      </c>
      <c r="G186" s="168">
        <f>'Data eurostat_2009'!G198</f>
        <v>0</v>
      </c>
      <c r="H186" s="168">
        <f>'Data eurostat_2009'!H198</f>
        <v>0</v>
      </c>
      <c r="I186" s="168">
        <f>'Data eurostat_2009'!I198</f>
        <v>0</v>
      </c>
      <c r="J186" s="168">
        <f>'Data eurostat_2009'!J198</f>
        <v>0</v>
      </c>
      <c r="K186" s="168">
        <f>'Data eurostat_2009'!K198</f>
        <v>0</v>
      </c>
      <c r="L186" s="168">
        <f>'Data eurostat_2009'!L198</f>
        <v>0</v>
      </c>
      <c r="M186" s="168">
        <f>'Data eurostat_2009'!M198</f>
        <v>0</v>
      </c>
      <c r="N186" s="168">
        <f>'Data eurostat_2009'!N198</f>
        <v>0</v>
      </c>
      <c r="O186" s="168">
        <f>'Data eurostat_2009'!O198</f>
        <v>0</v>
      </c>
      <c r="P186" s="168">
        <f>'Data eurostat_2009'!P198</f>
        <v>0</v>
      </c>
      <c r="Q186" s="168">
        <f>'Data eurostat_2009'!Q198</f>
        <v>0</v>
      </c>
      <c r="R186" s="168">
        <f>'Data eurostat_2009'!R198</f>
        <v>1</v>
      </c>
      <c r="S186" s="168">
        <f>'Data eurostat_2009'!S198</f>
        <v>3</v>
      </c>
    </row>
    <row r="187" spans="1:19" s="39" customFormat="1" ht="12.75">
      <c r="A187" s="167" t="s">
        <v>77</v>
      </c>
      <c r="B187" s="168">
        <f>'Data eurostat_2009'!B199</f>
        <v>0</v>
      </c>
      <c r="C187" s="168">
        <f>'Data eurostat_2009'!C199</f>
        <v>0</v>
      </c>
      <c r="D187" s="168">
        <f>'Data eurostat_2009'!D199</f>
        <v>0</v>
      </c>
      <c r="E187" s="168">
        <f>'Data eurostat_2009'!E199</f>
        <v>0</v>
      </c>
      <c r="F187" s="168">
        <f>'Data eurostat_2009'!F199</f>
        <v>0</v>
      </c>
      <c r="G187" s="168">
        <f>'Data eurostat_2009'!G199</f>
        <v>0</v>
      </c>
      <c r="H187" s="168">
        <f>'Data eurostat_2009'!H199</f>
        <v>0</v>
      </c>
      <c r="I187" s="168">
        <f>'Data eurostat_2009'!I199</f>
        <v>0</v>
      </c>
      <c r="J187" s="168">
        <f>'Data eurostat_2009'!J199</f>
        <v>0</v>
      </c>
      <c r="K187" s="168">
        <f>'Data eurostat_2009'!K199</f>
        <v>0</v>
      </c>
      <c r="L187" s="168">
        <f>'Data eurostat_2009'!L199</f>
        <v>0</v>
      </c>
      <c r="M187" s="168">
        <f>'Data eurostat_2009'!M199</f>
        <v>0</v>
      </c>
      <c r="N187" s="168">
        <f>'Data eurostat_2009'!N199</f>
        <v>0</v>
      </c>
      <c r="O187" s="168">
        <f>'Data eurostat_2009'!O199</f>
        <v>0</v>
      </c>
      <c r="P187" s="168">
        <f>'Data eurostat_2009'!P199</f>
        <v>0</v>
      </c>
      <c r="Q187" s="168">
        <f>'Data eurostat_2009'!Q199</f>
        <v>0</v>
      </c>
      <c r="R187" s="168">
        <f>'Data eurostat_2009'!R199</f>
        <v>0</v>
      </c>
      <c r="S187" s="168">
        <f>'Data eurostat_2009'!S199</f>
        <v>0</v>
      </c>
    </row>
    <row r="188" spans="1:19" s="39" customFormat="1" ht="12.75">
      <c r="A188" s="167" t="s">
        <v>78</v>
      </c>
      <c r="B188" s="168">
        <f>'Data eurostat_2009'!B200</f>
        <v>0</v>
      </c>
      <c r="C188" s="168">
        <f>'Data eurostat_2009'!C200</f>
        <v>0</v>
      </c>
      <c r="D188" s="168">
        <f>'Data eurostat_2009'!D200</f>
        <v>0</v>
      </c>
      <c r="E188" s="168">
        <f>'Data eurostat_2009'!E200</f>
        <v>0</v>
      </c>
      <c r="F188" s="168">
        <f>'Data eurostat_2009'!F200</f>
        <v>0</v>
      </c>
      <c r="G188" s="168">
        <f>'Data eurostat_2009'!G200</f>
        <v>0</v>
      </c>
      <c r="H188" s="168">
        <f>'Data eurostat_2009'!H200</f>
        <v>0</v>
      </c>
      <c r="I188" s="168">
        <f>'Data eurostat_2009'!I200</f>
        <v>0</v>
      </c>
      <c r="J188" s="168">
        <f>'Data eurostat_2009'!J200</f>
        <v>0</v>
      </c>
      <c r="K188" s="168">
        <f>'Data eurostat_2009'!K200</f>
        <v>0</v>
      </c>
      <c r="L188" s="168">
        <f>'Data eurostat_2009'!L200</f>
        <v>0</v>
      </c>
      <c r="M188" s="168">
        <f>'Data eurostat_2009'!M200</f>
        <v>0</v>
      </c>
      <c r="N188" s="168">
        <f>'Data eurostat_2009'!N200</f>
        <v>0</v>
      </c>
      <c r="O188" s="168">
        <f>'Data eurostat_2009'!O200</f>
        <v>2</v>
      </c>
      <c r="P188" s="168">
        <f>'Data eurostat_2009'!P200</f>
        <v>6</v>
      </c>
      <c r="Q188" s="168">
        <f>'Data eurostat_2009'!Q200</f>
        <v>7</v>
      </c>
      <c r="R188" s="168">
        <f>'Data eurostat_2009'!R200</f>
        <v>6</v>
      </c>
      <c r="S188" s="168">
        <f>'Data eurostat_2009'!S200</f>
        <v>8</v>
      </c>
    </row>
    <row r="189" spans="1:19" s="39" customFormat="1" ht="12.75">
      <c r="A189" s="167" t="s">
        <v>79</v>
      </c>
      <c r="B189" s="168">
        <f>'Data eurostat_2009'!B201</f>
        <v>0</v>
      </c>
      <c r="C189" s="168">
        <f>'Data eurostat_2009'!C201</f>
        <v>0</v>
      </c>
      <c r="D189" s="168">
        <f>'Data eurostat_2009'!D201</f>
        <v>2</v>
      </c>
      <c r="E189" s="168">
        <f>'Data eurostat_2009'!E201</f>
        <v>4</v>
      </c>
      <c r="F189" s="168">
        <f>'Data eurostat_2009'!F201</f>
        <v>7</v>
      </c>
      <c r="G189" s="168">
        <f>'Data eurostat_2009'!G201</f>
        <v>11</v>
      </c>
      <c r="H189" s="168">
        <f>'Data eurostat_2009'!H201</f>
        <v>11</v>
      </c>
      <c r="I189" s="168">
        <f>'Data eurostat_2009'!I201</f>
        <v>17</v>
      </c>
      <c r="J189" s="168">
        <f>'Data eurostat_2009'!J201</f>
        <v>24</v>
      </c>
      <c r="K189" s="168">
        <f>'Data eurostat_2009'!K201</f>
        <v>49</v>
      </c>
      <c r="L189" s="168">
        <f>'Data eurostat_2009'!L201</f>
        <v>78</v>
      </c>
      <c r="M189" s="168">
        <f>'Data eurostat_2009'!M201</f>
        <v>70</v>
      </c>
      <c r="N189" s="168">
        <f>'Data eurostat_2009'!N201</f>
        <v>64</v>
      </c>
      <c r="O189" s="168">
        <f>'Data eurostat_2009'!O201</f>
        <v>93</v>
      </c>
      <c r="P189" s="168">
        <f>'Data eurostat_2009'!P201</f>
        <v>120</v>
      </c>
      <c r="Q189" s="168">
        <f>'Data eurostat_2009'!Q201</f>
        <v>170</v>
      </c>
      <c r="R189" s="168">
        <f>'Data eurostat_2009'!R201</f>
        <v>156</v>
      </c>
      <c r="S189" s="168">
        <f>'Data eurostat_2009'!S201</f>
        <v>188</v>
      </c>
    </row>
    <row r="190" spans="1:19" s="39" customFormat="1" ht="12.75">
      <c r="A190" s="167" t="s">
        <v>80</v>
      </c>
      <c r="B190" s="168">
        <f>'Data eurostat_2009'!B202</f>
        <v>6</v>
      </c>
      <c r="C190" s="168">
        <f>'Data eurostat_2009'!C202</f>
        <v>13</v>
      </c>
      <c r="D190" s="168">
        <f>'Data eurostat_2009'!D202</f>
        <v>31</v>
      </c>
      <c r="E190" s="168">
        <f>'Data eurostat_2009'!E202</f>
        <v>48</v>
      </c>
      <c r="F190" s="168">
        <f>'Data eurostat_2009'!F202</f>
        <v>72</v>
      </c>
      <c r="G190" s="168">
        <f>'Data eurostat_2009'!G202</f>
        <v>99</v>
      </c>
      <c r="H190" s="168">
        <f>'Data eurostat_2009'!H202</f>
        <v>144</v>
      </c>
      <c r="I190" s="168">
        <f>'Data eurostat_2009'!I202</f>
        <v>203</v>
      </c>
      <c r="J190" s="168">
        <f>'Data eurostat_2009'!J202</f>
        <v>316</v>
      </c>
      <c r="K190" s="168">
        <f>'Data eurostat_2009'!K202</f>
        <v>358</v>
      </c>
      <c r="L190" s="168">
        <f>'Data eurostat_2009'!L202</f>
        <v>457</v>
      </c>
      <c r="M190" s="168">
        <f>'Data eurostat_2009'!M202</f>
        <v>482</v>
      </c>
      <c r="N190" s="168">
        <f>'Data eurostat_2009'!N202</f>
        <v>608</v>
      </c>
      <c r="O190" s="168">
        <f>'Data eurostat_2009'!O202</f>
        <v>679</v>
      </c>
      <c r="P190" s="168">
        <f>'Data eurostat_2009'!P202</f>
        <v>850</v>
      </c>
      <c r="Q190" s="168">
        <f>'Data eurostat_2009'!Q202</f>
        <v>936</v>
      </c>
      <c r="R190" s="168">
        <f>'Data eurostat_2009'!R202</f>
        <v>987</v>
      </c>
      <c r="S190" s="168">
        <f>'Data eurostat_2009'!S202</f>
        <v>1430</v>
      </c>
    </row>
    <row r="191" spans="1:19" s="39" customFormat="1" ht="12.75">
      <c r="A191" s="167" t="s">
        <v>81</v>
      </c>
      <c r="B191" s="168">
        <f>'Data eurostat_2009'!B203</f>
        <v>9</v>
      </c>
      <c r="C191" s="168">
        <f>'Data eurostat_2009'!C203</f>
        <v>11</v>
      </c>
      <c r="D191" s="168">
        <f>'Data eurostat_2009'!D203</f>
        <v>34</v>
      </c>
      <c r="E191" s="168">
        <f>'Data eurostat_2009'!E203</f>
        <v>219</v>
      </c>
      <c r="F191" s="168">
        <f>'Data eurostat_2009'!F203</f>
        <v>344</v>
      </c>
      <c r="G191" s="168">
        <f>'Data eurostat_2009'!G203</f>
        <v>391</v>
      </c>
      <c r="H191" s="168">
        <f>'Data eurostat_2009'!H203</f>
        <v>486</v>
      </c>
      <c r="I191" s="168">
        <f>'Data eurostat_2009'!I203</f>
        <v>665</v>
      </c>
      <c r="J191" s="168">
        <f>'Data eurostat_2009'!J203</f>
        <v>877</v>
      </c>
      <c r="K191" s="168">
        <f>'Data eurostat_2009'!K203</f>
        <v>850</v>
      </c>
      <c r="L191" s="168">
        <f>'Data eurostat_2009'!L203</f>
        <v>947</v>
      </c>
      <c r="M191" s="168">
        <f>'Data eurostat_2009'!M203</f>
        <v>965</v>
      </c>
      <c r="N191" s="168">
        <f>'Data eurostat_2009'!N203</f>
        <v>1256</v>
      </c>
      <c r="O191" s="168">
        <f>'Data eurostat_2009'!O203</f>
        <v>1285</v>
      </c>
      <c r="P191" s="168">
        <f>'Data eurostat_2009'!P203</f>
        <v>1935</v>
      </c>
      <c r="Q191" s="168">
        <f>'Data eurostat_2009'!Q203</f>
        <v>2904</v>
      </c>
      <c r="R191" s="168">
        <f>'Data eurostat_2009'!R203</f>
        <v>4225</v>
      </c>
      <c r="S191" s="168">
        <f>'Data eurostat_2009'!S203</f>
        <v>5274</v>
      </c>
    </row>
    <row r="192" spans="1:19" s="39" customFormat="1" ht="12.75">
      <c r="A192" s="167" t="s">
        <v>82</v>
      </c>
      <c r="B192" s="168">
        <f>'Data eurostat_2009'!B204</f>
        <v>0</v>
      </c>
      <c r="C192" s="168">
        <f>'Data eurostat_2009'!C204</f>
        <v>0</v>
      </c>
      <c r="D192" s="168">
        <f>'Data eurostat_2009'!D204</f>
        <v>0</v>
      </c>
      <c r="E192" s="168">
        <f>'Data eurostat_2009'!E204</f>
        <v>0</v>
      </c>
      <c r="F192" s="168">
        <f>'Data eurostat_2009'!F204</f>
        <v>0</v>
      </c>
      <c r="G192" s="168">
        <f>'Data eurostat_2009'!G204</f>
        <v>0</v>
      </c>
      <c r="H192" s="168">
        <f>'Data eurostat_2009'!H204</f>
        <v>0</v>
      </c>
      <c r="I192" s="168">
        <f>'Data eurostat_2009'!I204</f>
        <v>0</v>
      </c>
      <c r="J192" s="168">
        <f>'Data eurostat_2009'!J204</f>
        <v>5</v>
      </c>
      <c r="K192" s="168">
        <f>'Data eurostat_2009'!K204</f>
        <v>21</v>
      </c>
      <c r="L192" s="168">
        <f>'Data eurostat_2009'!L204</f>
        <v>33</v>
      </c>
      <c r="M192" s="168">
        <f>'Data eurostat_2009'!M204</f>
        <v>62</v>
      </c>
      <c r="N192" s="168">
        <f>'Data eurostat_2009'!N204</f>
        <v>48</v>
      </c>
      <c r="O192" s="168">
        <f>'Data eurostat_2009'!O204</f>
        <v>61</v>
      </c>
      <c r="P192" s="168">
        <f>'Data eurostat_2009'!P204</f>
        <v>58</v>
      </c>
      <c r="Q192" s="168">
        <f>'Data eurostat_2009'!Q204</f>
        <v>59</v>
      </c>
      <c r="R192" s="168">
        <f>'Data eurostat_2009'!R204</f>
        <v>127</v>
      </c>
      <c r="S192" s="168">
        <f>'Data eurostat_2009'!S204</f>
        <v>355</v>
      </c>
    </row>
    <row r="193" spans="1:19" s="39" customFormat="1" ht="12.75">
      <c r="A193" s="167" t="s">
        <v>83</v>
      </c>
      <c r="B193" s="168">
        <f>'Data eurostat_2009'!B205</f>
        <v>0</v>
      </c>
      <c r="C193" s="168">
        <f>'Data eurostat_2009'!C205</f>
        <v>0</v>
      </c>
      <c r="D193" s="168">
        <f>'Data eurostat_2009'!D205</f>
        <v>0</v>
      </c>
      <c r="E193" s="168">
        <f>'Data eurostat_2009'!E205</f>
        <v>0</v>
      </c>
      <c r="F193" s="168">
        <f>'Data eurostat_2009'!F205</f>
        <v>0</v>
      </c>
      <c r="G193" s="168">
        <f>'Data eurostat_2009'!G205</f>
        <v>0</v>
      </c>
      <c r="H193" s="168">
        <f>'Data eurostat_2009'!H205</f>
        <v>0</v>
      </c>
      <c r="I193" s="168">
        <f>'Data eurostat_2009'!I205</f>
        <v>0</v>
      </c>
      <c r="J193" s="168">
        <f>'Data eurostat_2009'!J205</f>
        <v>0</v>
      </c>
      <c r="K193" s="168">
        <f>'Data eurostat_2009'!K205</f>
        <v>0</v>
      </c>
      <c r="L193" s="168">
        <f>'Data eurostat_2009'!L205</f>
        <v>0</v>
      </c>
      <c r="M193" s="168">
        <f>'Data eurostat_2009'!M205</f>
        <v>0</v>
      </c>
      <c r="N193" s="168">
        <f>'Data eurostat_2009'!N205</f>
        <v>0</v>
      </c>
      <c r="O193" s="168">
        <f>'Data eurostat_2009'!O205</f>
        <v>0</v>
      </c>
      <c r="P193" s="168">
        <f>'Data eurostat_2009'!P205</f>
        <v>0</v>
      </c>
      <c r="Q193" s="168">
        <f>'Data eurostat_2009'!Q205</f>
        <v>0</v>
      </c>
      <c r="R193" s="168">
        <f>'Data eurostat_2009'!R205</f>
        <v>0</v>
      </c>
      <c r="S193" s="168">
        <f>'Data eurostat_2009'!S205</f>
        <v>0</v>
      </c>
    </row>
    <row r="194" spans="1:19" s="39" customFormat="1" ht="12.75">
      <c r="A194" s="167" t="s">
        <v>84</v>
      </c>
      <c r="B194" s="168">
        <f>'Data eurostat_2009'!B206</f>
        <v>0</v>
      </c>
      <c r="C194" s="168">
        <f>'Data eurostat_2009'!C206</f>
        <v>0</v>
      </c>
      <c r="D194" s="168">
        <f>'Data eurostat_2009'!D206</f>
        <v>3</v>
      </c>
      <c r="E194" s="168">
        <f>'Data eurostat_2009'!E206</f>
        <v>7</v>
      </c>
      <c r="F194" s="168">
        <f>'Data eurostat_2009'!F206</f>
        <v>9</v>
      </c>
      <c r="G194" s="168">
        <f>'Data eurostat_2009'!G206</f>
        <v>10</v>
      </c>
      <c r="H194" s="168">
        <f>'Data eurostat_2009'!H206</f>
        <v>9</v>
      </c>
      <c r="I194" s="168">
        <f>'Data eurostat_2009'!I206</f>
        <v>10</v>
      </c>
      <c r="J194" s="168">
        <f>'Data eurostat_2009'!J206</f>
        <v>7</v>
      </c>
      <c r="K194" s="168">
        <f>'Data eurostat_2009'!K206</f>
        <v>25</v>
      </c>
      <c r="L194" s="168">
        <f>'Data eurostat_2009'!L206</f>
        <v>31</v>
      </c>
      <c r="M194" s="168">
        <f>'Data eurostat_2009'!M206</f>
        <v>27</v>
      </c>
      <c r="N194" s="168">
        <f>'Data eurostat_2009'!N206</f>
        <v>75</v>
      </c>
      <c r="O194" s="168">
        <f>'Data eurostat_2009'!O206</f>
        <v>218</v>
      </c>
      <c r="P194" s="168">
        <f>'Data eurostat_2009'!P206</f>
        <v>252</v>
      </c>
      <c r="Q194" s="168">
        <f>'Data eurostat_2009'!Q206</f>
        <v>506</v>
      </c>
      <c r="R194" s="168">
        <f>'Data eurostat_2009'!R206</f>
        <v>637</v>
      </c>
      <c r="S194" s="168">
        <f>'Data eurostat_2009'!S206</f>
        <v>900</v>
      </c>
    </row>
    <row r="195" spans="1:19" s="39" customFormat="1" ht="12.75">
      <c r="A195" s="167" t="s">
        <v>85</v>
      </c>
      <c r="B195" s="168">
        <f>'Data eurostat_2009'!B207</f>
        <v>0</v>
      </c>
      <c r="C195" s="168">
        <f>'Data eurostat_2009'!C207</f>
        <v>0</v>
      </c>
      <c r="D195" s="168">
        <f>'Data eurostat_2009'!D207</f>
        <v>0</v>
      </c>
      <c r="E195" s="168">
        <f>'Data eurostat_2009'!E207</f>
        <v>0</v>
      </c>
      <c r="F195" s="168">
        <f>'Data eurostat_2009'!F207</f>
        <v>0</v>
      </c>
      <c r="G195" s="168">
        <f>'Data eurostat_2009'!G207</f>
        <v>0</v>
      </c>
      <c r="H195" s="168">
        <f>'Data eurostat_2009'!H207</f>
        <v>1</v>
      </c>
      <c r="I195" s="168">
        <f>'Data eurostat_2009'!I207</f>
        <v>2</v>
      </c>
      <c r="J195" s="168">
        <f>'Data eurostat_2009'!J207</f>
        <v>3</v>
      </c>
      <c r="K195" s="168">
        <f>'Data eurostat_2009'!K207</f>
        <v>3</v>
      </c>
      <c r="L195" s="168">
        <f>'Data eurostat_2009'!L207</f>
        <v>3</v>
      </c>
      <c r="M195" s="168">
        <f>'Data eurostat_2009'!M207</f>
        <v>4</v>
      </c>
      <c r="N195" s="168">
        <f>'Data eurostat_2009'!N207</f>
        <v>5</v>
      </c>
      <c r="O195" s="168">
        <f>'Data eurostat_2009'!O207</f>
        <v>5</v>
      </c>
      <c r="P195" s="168">
        <f>'Data eurostat_2009'!P207</f>
        <v>6</v>
      </c>
      <c r="Q195" s="168">
        <f>'Data eurostat_2009'!Q207</f>
        <v>8</v>
      </c>
      <c r="R195" s="168">
        <f>'Data eurostat_2009'!R207</f>
        <v>15</v>
      </c>
      <c r="S195" s="168">
        <f>'Data eurostat_2009'!S207</f>
        <v>16</v>
      </c>
    </row>
    <row r="197" s="39" customFormat="1" ht="12.75" customHeight="1">
      <c r="A197" s="48" t="s">
        <v>43</v>
      </c>
    </row>
    <row r="198" s="39" customFormat="1" ht="12.75" customHeight="1">
      <c r="A198" s="48" t="s">
        <v>44</v>
      </c>
    </row>
    <row r="199" spans="1:3" s="39" customFormat="1" ht="12.75" customHeight="1">
      <c r="A199" s="36"/>
      <c r="B199" s="37" t="s">
        <v>2</v>
      </c>
      <c r="C199" s="38" t="s">
        <v>52</v>
      </c>
    </row>
    <row r="200" spans="1:3" s="39" customFormat="1" ht="12.75" customHeight="1">
      <c r="A200" s="36"/>
      <c r="B200" s="37" t="s">
        <v>1</v>
      </c>
      <c r="C200" s="38" t="s">
        <v>91</v>
      </c>
    </row>
    <row r="201" spans="1:3" s="39" customFormat="1" ht="12.75" customHeight="1">
      <c r="A201" s="36"/>
      <c r="B201" s="37" t="s">
        <v>4</v>
      </c>
      <c r="C201" s="38" t="s">
        <v>92</v>
      </c>
    </row>
    <row r="202" spans="1:22" s="39" customFormat="1" ht="12.75" customHeight="1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9"/>
    </row>
    <row r="203" spans="1:19" s="39" customFormat="1" ht="12.75" customHeight="1">
      <c r="A203" s="165" t="s">
        <v>6</v>
      </c>
      <c r="B203" s="164">
        <v>1990</v>
      </c>
      <c r="C203" s="164">
        <v>1991</v>
      </c>
      <c r="D203" s="164">
        <v>1992</v>
      </c>
      <c r="E203" s="164">
        <v>1993</v>
      </c>
      <c r="F203" s="164">
        <v>1994</v>
      </c>
      <c r="G203" s="164">
        <v>1995</v>
      </c>
      <c r="H203" s="164">
        <v>1996</v>
      </c>
      <c r="I203" s="164">
        <v>1997</v>
      </c>
      <c r="J203" s="164">
        <v>1998</v>
      </c>
      <c r="K203" s="164">
        <v>1999</v>
      </c>
      <c r="L203" s="164">
        <v>2000</v>
      </c>
      <c r="M203" s="164">
        <v>2001</v>
      </c>
      <c r="N203" s="164">
        <v>2002</v>
      </c>
      <c r="O203" s="164">
        <v>2003</v>
      </c>
      <c r="P203" s="164">
        <v>2004</v>
      </c>
      <c r="Q203" s="164">
        <v>2005</v>
      </c>
      <c r="R203" s="164">
        <v>2006</v>
      </c>
      <c r="S203" s="164">
        <v>2007</v>
      </c>
    </row>
    <row r="204" spans="1:19" s="39" customFormat="1" ht="12.75" customHeight="1">
      <c r="A204" s="166" t="s">
        <v>7</v>
      </c>
      <c r="B204" s="3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8"/>
    </row>
    <row r="205" spans="1:19" s="39" customFormat="1" ht="12.75" customHeight="1">
      <c r="A205" s="167" t="s">
        <v>54</v>
      </c>
      <c r="B205" s="168">
        <f>'Data eurostat_2009'!B550</f>
        <v>291920</v>
      </c>
      <c r="C205" s="168">
        <f>'Data eurostat_2009'!C550</f>
        <v>295624</v>
      </c>
      <c r="D205" s="168">
        <f>'Data eurostat_2009'!D550</f>
        <v>311108</v>
      </c>
      <c r="E205" s="168">
        <f>'Data eurostat_2009'!E550</f>
        <v>316870</v>
      </c>
      <c r="F205" s="168">
        <f>'Data eurostat_2009'!F550</f>
        <v>327135</v>
      </c>
      <c r="G205" s="168">
        <f>'Data eurostat_2009'!G550</f>
        <v>326270</v>
      </c>
      <c r="H205" s="168">
        <f>'Data eurostat_2009'!H550</f>
        <v>323296</v>
      </c>
      <c r="I205" s="168">
        <f>'Data eurostat_2009'!I550</f>
        <v>332400</v>
      </c>
      <c r="J205" s="168">
        <f>'Data eurostat_2009'!J550</f>
        <v>343464</v>
      </c>
      <c r="K205" s="168">
        <f>'Data eurostat_2009'!K550</f>
        <v>340908</v>
      </c>
      <c r="L205" s="168">
        <f>'Data eurostat_2009'!L550</f>
        <v>353247</v>
      </c>
      <c r="M205" s="168">
        <f>'Data eurostat_2009'!M550</f>
        <v>372695</v>
      </c>
      <c r="N205" s="168">
        <f>'Data eurostat_2009'!N550</f>
        <v>315402</v>
      </c>
      <c r="O205" s="168">
        <f>'Data eurostat_2009'!O550</f>
        <v>306242</v>
      </c>
      <c r="P205" s="168">
        <f>'Data eurostat_2009'!P550</f>
        <v>323633</v>
      </c>
      <c r="Q205" s="168">
        <f>'Data eurostat_2009'!Q550</f>
        <v>306970</v>
      </c>
      <c r="R205" s="168">
        <f>'Data eurostat_2009'!R550</f>
        <v>308996</v>
      </c>
      <c r="S205" s="168">
        <f>'Data eurostat_2009'!S550</f>
        <v>309972</v>
      </c>
    </row>
    <row r="206" spans="1:19" s="1" customFormat="1" ht="12.75" customHeight="1">
      <c r="A206" s="167" t="s">
        <v>9</v>
      </c>
      <c r="B206" s="168">
        <f>'Data eurostat_2009'!B551</f>
        <v>267</v>
      </c>
      <c r="C206" s="168">
        <f>'Data eurostat_2009'!C551</f>
        <v>229</v>
      </c>
      <c r="D206" s="168">
        <f>'Data eurostat_2009'!D551</f>
        <v>341</v>
      </c>
      <c r="E206" s="168">
        <f>'Data eurostat_2009'!E551</f>
        <v>254</v>
      </c>
      <c r="F206" s="168">
        <f>'Data eurostat_2009'!F551</f>
        <v>346</v>
      </c>
      <c r="G206" s="168">
        <f>'Data eurostat_2009'!G551</f>
        <v>338</v>
      </c>
      <c r="H206" s="168">
        <f>'Data eurostat_2009'!H551</f>
        <v>239</v>
      </c>
      <c r="I206" s="168">
        <f>'Data eurostat_2009'!I551</f>
        <v>305</v>
      </c>
      <c r="J206" s="168">
        <f>'Data eurostat_2009'!J551</f>
        <v>389</v>
      </c>
      <c r="K206" s="168">
        <f>'Data eurostat_2009'!K551</f>
        <v>341</v>
      </c>
      <c r="L206" s="168">
        <f>'Data eurostat_2009'!L551</f>
        <v>459</v>
      </c>
      <c r="M206" s="168">
        <f>'Data eurostat_2009'!M551</f>
        <v>440</v>
      </c>
      <c r="N206" s="168">
        <f>'Data eurostat_2009'!N551</f>
        <v>358</v>
      </c>
      <c r="O206" s="168">
        <f>'Data eurostat_2009'!O551</f>
        <v>247</v>
      </c>
      <c r="P206" s="168">
        <f>'Data eurostat_2009'!P551</f>
        <v>317</v>
      </c>
      <c r="Q206" s="168">
        <f>'Data eurostat_2009'!Q551</f>
        <v>288</v>
      </c>
      <c r="R206" s="168">
        <f>'Data eurostat_2009'!R551</f>
        <v>359</v>
      </c>
      <c r="S206" s="168">
        <f>'Data eurostat_2009'!S551</f>
        <v>389</v>
      </c>
    </row>
    <row r="207" spans="1:19" s="39" customFormat="1" ht="12.75" customHeight="1">
      <c r="A207" s="167" t="s">
        <v>56</v>
      </c>
      <c r="B207" s="168">
        <f>'Data eurostat_2009'!B552</f>
        <v>1878</v>
      </c>
      <c r="C207" s="168">
        <f>'Data eurostat_2009'!C552</f>
        <v>2441</v>
      </c>
      <c r="D207" s="168">
        <f>'Data eurostat_2009'!D552</f>
        <v>2063</v>
      </c>
      <c r="E207" s="168">
        <f>'Data eurostat_2009'!E552</f>
        <v>1116</v>
      </c>
      <c r="F207" s="168">
        <f>'Data eurostat_2009'!F552</f>
        <v>819</v>
      </c>
      <c r="G207" s="168">
        <f>'Data eurostat_2009'!G552</f>
        <v>1751</v>
      </c>
      <c r="H207" s="168">
        <f>'Data eurostat_2009'!H552</f>
        <v>2703</v>
      </c>
      <c r="I207" s="168">
        <f>'Data eurostat_2009'!I552</f>
        <v>2765</v>
      </c>
      <c r="J207" s="168">
        <f>'Data eurostat_2009'!J552</f>
        <v>3097</v>
      </c>
      <c r="K207" s="168">
        <f>'Data eurostat_2009'!K552</f>
        <v>2753</v>
      </c>
      <c r="L207" s="168">
        <f>'Data eurostat_2009'!L552</f>
        <v>2673</v>
      </c>
      <c r="M207" s="168">
        <f>'Data eurostat_2009'!M552</f>
        <v>1737</v>
      </c>
      <c r="N207" s="168">
        <f>'Data eurostat_2009'!N552</f>
        <v>2194</v>
      </c>
      <c r="O207" s="168">
        <f>'Data eurostat_2009'!O552</f>
        <v>3029</v>
      </c>
      <c r="P207" s="168">
        <f>'Data eurostat_2009'!P552</f>
        <v>3168</v>
      </c>
      <c r="Q207" s="168">
        <f>'Data eurostat_2009'!Q552</f>
        <v>4337</v>
      </c>
      <c r="R207" s="168">
        <f>'Data eurostat_2009'!R552</f>
        <v>4238</v>
      </c>
      <c r="S207" s="168">
        <f>'Data eurostat_2009'!S552</f>
        <v>2874</v>
      </c>
    </row>
    <row r="208" spans="1:19" s="39" customFormat="1" ht="12.75" customHeight="1">
      <c r="A208" s="167" t="s">
        <v>57</v>
      </c>
      <c r="B208" s="168">
        <f>'Data eurostat_2009'!B553</f>
        <v>1161</v>
      </c>
      <c r="C208" s="168">
        <f>'Data eurostat_2009'!C553</f>
        <v>1089</v>
      </c>
      <c r="D208" s="168">
        <f>'Data eurostat_2009'!D553</f>
        <v>1402</v>
      </c>
      <c r="E208" s="168">
        <f>'Data eurostat_2009'!E553</f>
        <v>1369</v>
      </c>
      <c r="F208" s="168">
        <f>'Data eurostat_2009'!F553</f>
        <v>1460</v>
      </c>
      <c r="G208" s="168">
        <f>'Data eurostat_2009'!G553</f>
        <v>2002</v>
      </c>
      <c r="H208" s="168">
        <f>'Data eurostat_2009'!H553</f>
        <v>1969</v>
      </c>
      <c r="I208" s="168">
        <f>'Data eurostat_2009'!I553</f>
        <v>1699</v>
      </c>
      <c r="J208" s="168">
        <f>'Data eurostat_2009'!J553</f>
        <v>1396</v>
      </c>
      <c r="K208" s="168">
        <f>'Data eurostat_2009'!K553</f>
        <v>1681</v>
      </c>
      <c r="L208" s="168">
        <f>'Data eurostat_2009'!L553</f>
        <v>1758</v>
      </c>
      <c r="M208" s="168">
        <f>'Data eurostat_2009'!M553</f>
        <v>2054</v>
      </c>
      <c r="N208" s="168">
        <f>'Data eurostat_2009'!N553</f>
        <v>2492</v>
      </c>
      <c r="O208" s="168">
        <f>'Data eurostat_2009'!O553</f>
        <v>1383</v>
      </c>
      <c r="P208" s="168">
        <f>'Data eurostat_2009'!P553</f>
        <v>2019</v>
      </c>
      <c r="Q208" s="168">
        <f>'Data eurostat_2009'!Q553</f>
        <v>2380</v>
      </c>
      <c r="R208" s="168">
        <f>'Data eurostat_2009'!R553</f>
        <v>2550</v>
      </c>
      <c r="S208" s="168">
        <f>'Data eurostat_2009'!S553</f>
        <v>2089</v>
      </c>
    </row>
    <row r="209" spans="1:19" s="39" customFormat="1" ht="12.75" customHeight="1">
      <c r="A209" s="167" t="s">
        <v>58</v>
      </c>
      <c r="B209" s="168">
        <f>'Data eurostat_2009'!B554</f>
        <v>28</v>
      </c>
      <c r="C209" s="168">
        <f>'Data eurostat_2009'!C554</f>
        <v>25</v>
      </c>
      <c r="D209" s="168">
        <f>'Data eurostat_2009'!D554</f>
        <v>28</v>
      </c>
      <c r="E209" s="168">
        <f>'Data eurostat_2009'!E554</f>
        <v>28</v>
      </c>
      <c r="F209" s="168">
        <f>'Data eurostat_2009'!F554</f>
        <v>33</v>
      </c>
      <c r="G209" s="168">
        <f>'Data eurostat_2009'!G554</f>
        <v>30</v>
      </c>
      <c r="H209" s="168">
        <f>'Data eurostat_2009'!H554</f>
        <v>19</v>
      </c>
      <c r="I209" s="168">
        <f>'Data eurostat_2009'!I554</f>
        <v>19</v>
      </c>
      <c r="J209" s="168">
        <f>'Data eurostat_2009'!J554</f>
        <v>27</v>
      </c>
      <c r="K209" s="168">
        <f>'Data eurostat_2009'!K554</f>
        <v>30</v>
      </c>
      <c r="L209" s="168">
        <f>'Data eurostat_2009'!L554</f>
        <v>30</v>
      </c>
      <c r="M209" s="168">
        <f>'Data eurostat_2009'!M554</f>
        <v>28</v>
      </c>
      <c r="N209" s="168">
        <f>'Data eurostat_2009'!N554</f>
        <v>32</v>
      </c>
      <c r="O209" s="168">
        <f>'Data eurostat_2009'!O554</f>
        <v>21</v>
      </c>
      <c r="P209" s="168">
        <f>'Data eurostat_2009'!P554</f>
        <v>26</v>
      </c>
      <c r="Q209" s="168">
        <f>'Data eurostat_2009'!Q554</f>
        <v>22</v>
      </c>
      <c r="R209" s="168">
        <f>'Data eurostat_2009'!R554</f>
        <v>23</v>
      </c>
      <c r="S209" s="168">
        <f>'Data eurostat_2009'!S554</f>
        <v>28</v>
      </c>
    </row>
    <row r="210" spans="1:19" s="39" customFormat="1" ht="12.75" customHeight="1">
      <c r="A210" s="167" t="s">
        <v>95</v>
      </c>
      <c r="B210" s="168">
        <f>'Data eurostat_2009'!B555</f>
        <v>17426</v>
      </c>
      <c r="C210" s="168">
        <f>'Data eurostat_2009'!C555</f>
        <v>14891</v>
      </c>
      <c r="D210" s="168">
        <f>'Data eurostat_2009'!D555</f>
        <v>17397</v>
      </c>
      <c r="E210" s="168">
        <f>'Data eurostat_2009'!E555</f>
        <v>17878</v>
      </c>
      <c r="F210" s="168">
        <f>'Data eurostat_2009'!F555</f>
        <v>19930</v>
      </c>
      <c r="G210" s="168">
        <f>'Data eurostat_2009'!G555</f>
        <v>21780</v>
      </c>
      <c r="H210" s="168">
        <f>'Data eurostat_2009'!H555</f>
        <v>21957</v>
      </c>
      <c r="I210" s="168">
        <f>'Data eurostat_2009'!I555</f>
        <v>17357</v>
      </c>
      <c r="J210" s="168">
        <f>'Data eurostat_2009'!J555</f>
        <v>17216</v>
      </c>
      <c r="K210" s="168">
        <f>'Data eurostat_2009'!K555</f>
        <v>19647</v>
      </c>
      <c r="L210" s="168">
        <f>'Data eurostat_2009'!L555</f>
        <v>21732</v>
      </c>
      <c r="M210" s="168">
        <f>'Data eurostat_2009'!M555</f>
        <v>22733</v>
      </c>
      <c r="N210" s="168">
        <f>'Data eurostat_2009'!N555</f>
        <v>23124</v>
      </c>
      <c r="O210" s="168">
        <f>'Data eurostat_2009'!O555</f>
        <v>19264</v>
      </c>
      <c r="P210" s="168">
        <f>'Data eurostat_2009'!P555</f>
        <v>21077</v>
      </c>
      <c r="Q210" s="168">
        <f>'Data eurostat_2009'!Q555</f>
        <v>19581</v>
      </c>
      <c r="R210" s="168">
        <f>'Data eurostat_2009'!R555</f>
        <v>19931</v>
      </c>
      <c r="S210" s="168">
        <f>'Data eurostat_2009'!S555</f>
        <v>20904</v>
      </c>
    </row>
    <row r="211" spans="1:19" s="39" customFormat="1" ht="12.75" customHeight="1">
      <c r="A211" s="167" t="s">
        <v>60</v>
      </c>
      <c r="B211" s="168">
        <f>'Data eurostat_2009'!B556</f>
        <v>0</v>
      </c>
      <c r="C211" s="168">
        <f>'Data eurostat_2009'!C556</f>
        <v>0</v>
      </c>
      <c r="D211" s="168">
        <f>'Data eurostat_2009'!D556</f>
        <v>1</v>
      </c>
      <c r="E211" s="168">
        <f>'Data eurostat_2009'!E556</f>
        <v>1</v>
      </c>
      <c r="F211" s="168">
        <f>'Data eurostat_2009'!F556</f>
        <v>3</v>
      </c>
      <c r="G211" s="168">
        <f>'Data eurostat_2009'!G556</f>
        <v>2</v>
      </c>
      <c r="H211" s="168">
        <f>'Data eurostat_2009'!H556</f>
        <v>2</v>
      </c>
      <c r="I211" s="168">
        <f>'Data eurostat_2009'!I556</f>
        <v>3</v>
      </c>
      <c r="J211" s="168">
        <f>'Data eurostat_2009'!J556</f>
        <v>4</v>
      </c>
      <c r="K211" s="168">
        <f>'Data eurostat_2009'!K556</f>
        <v>4</v>
      </c>
      <c r="L211" s="168">
        <f>'Data eurostat_2009'!L556</f>
        <v>5</v>
      </c>
      <c r="M211" s="168">
        <f>'Data eurostat_2009'!M556</f>
        <v>7</v>
      </c>
      <c r="N211" s="168">
        <f>'Data eurostat_2009'!N556</f>
        <v>6</v>
      </c>
      <c r="O211" s="168">
        <f>'Data eurostat_2009'!O556</f>
        <v>13</v>
      </c>
      <c r="P211" s="168">
        <f>'Data eurostat_2009'!P556</f>
        <v>22</v>
      </c>
      <c r="Q211" s="168">
        <f>'Data eurostat_2009'!Q556</f>
        <v>22</v>
      </c>
      <c r="R211" s="168">
        <f>'Data eurostat_2009'!R556</f>
        <v>13</v>
      </c>
      <c r="S211" s="168">
        <f>'Data eurostat_2009'!S556</f>
        <v>21</v>
      </c>
    </row>
    <row r="212" spans="1:19" s="39" customFormat="1" ht="12.75" customHeight="1">
      <c r="A212" s="167" t="s">
        <v>61</v>
      </c>
      <c r="B212" s="168">
        <f>'Data eurostat_2009'!B557</f>
        <v>697</v>
      </c>
      <c r="C212" s="168">
        <f>'Data eurostat_2009'!C557</f>
        <v>746</v>
      </c>
      <c r="D212" s="168">
        <f>'Data eurostat_2009'!D557</f>
        <v>817</v>
      </c>
      <c r="E212" s="168">
        <f>'Data eurostat_2009'!E557</f>
        <v>765</v>
      </c>
      <c r="F212" s="168">
        <f>'Data eurostat_2009'!F557</f>
        <v>920</v>
      </c>
      <c r="G212" s="168">
        <f>'Data eurostat_2009'!G557</f>
        <v>713</v>
      </c>
      <c r="H212" s="168">
        <f>'Data eurostat_2009'!H557</f>
        <v>722</v>
      </c>
      <c r="I212" s="168">
        <f>'Data eurostat_2009'!I557</f>
        <v>678</v>
      </c>
      <c r="J212" s="168">
        <f>'Data eurostat_2009'!J557</f>
        <v>916</v>
      </c>
      <c r="K212" s="168">
        <f>'Data eurostat_2009'!K557</f>
        <v>846</v>
      </c>
      <c r="L212" s="168">
        <f>'Data eurostat_2009'!L557</f>
        <v>846</v>
      </c>
      <c r="M212" s="168">
        <f>'Data eurostat_2009'!M557</f>
        <v>596</v>
      </c>
      <c r="N212" s="168">
        <f>'Data eurostat_2009'!N557</f>
        <v>912</v>
      </c>
      <c r="O212" s="168">
        <f>'Data eurostat_2009'!O557</f>
        <v>598</v>
      </c>
      <c r="P212" s="168">
        <f>'Data eurostat_2009'!P557</f>
        <v>630</v>
      </c>
      <c r="Q212" s="168">
        <f>'Data eurostat_2009'!Q557</f>
        <v>631</v>
      </c>
      <c r="R212" s="168">
        <f>'Data eurostat_2009'!R557</f>
        <v>724</v>
      </c>
      <c r="S212" s="168">
        <f>'Data eurostat_2009'!S557</f>
        <v>667</v>
      </c>
    </row>
    <row r="213" spans="1:19" s="39" customFormat="1" ht="12.75" customHeight="1">
      <c r="A213" s="167" t="s">
        <v>62</v>
      </c>
      <c r="B213" s="168">
        <f>'Data eurostat_2009'!B558</f>
        <v>1768</v>
      </c>
      <c r="C213" s="168">
        <f>'Data eurostat_2009'!C558</f>
        <v>3099</v>
      </c>
      <c r="D213" s="168">
        <f>'Data eurostat_2009'!D558</f>
        <v>2203</v>
      </c>
      <c r="E213" s="168">
        <f>'Data eurostat_2009'!E558</f>
        <v>2282</v>
      </c>
      <c r="F213" s="168">
        <f>'Data eurostat_2009'!F558</f>
        <v>2599</v>
      </c>
      <c r="G213" s="168">
        <f>'Data eurostat_2009'!G558</f>
        <v>3529</v>
      </c>
      <c r="H213" s="168">
        <f>'Data eurostat_2009'!H558</f>
        <v>4348</v>
      </c>
      <c r="I213" s="168">
        <f>'Data eurostat_2009'!I558</f>
        <v>3882</v>
      </c>
      <c r="J213" s="168">
        <f>'Data eurostat_2009'!J558</f>
        <v>3717</v>
      </c>
      <c r="K213" s="168">
        <f>'Data eurostat_2009'!K558</f>
        <v>4592</v>
      </c>
      <c r="L213" s="168">
        <f>'Data eurostat_2009'!L558</f>
        <v>3693</v>
      </c>
      <c r="M213" s="168">
        <f>'Data eurostat_2009'!M558</f>
        <v>2097</v>
      </c>
      <c r="N213" s="168">
        <f>'Data eurostat_2009'!N558</f>
        <v>2800</v>
      </c>
      <c r="O213" s="168">
        <f>'Data eurostat_2009'!O558</f>
        <v>4766</v>
      </c>
      <c r="P213" s="168">
        <f>'Data eurostat_2009'!P558</f>
        <v>4672</v>
      </c>
      <c r="Q213" s="168">
        <f>'Data eurostat_2009'!Q558</f>
        <v>5017</v>
      </c>
      <c r="R213" s="168">
        <f>'Data eurostat_2009'!R558</f>
        <v>6048</v>
      </c>
      <c r="S213" s="168">
        <f>'Data eurostat_2009'!S558</f>
        <v>2591</v>
      </c>
    </row>
    <row r="214" spans="1:19" s="39" customFormat="1" ht="12.75" customHeight="1">
      <c r="A214" s="167" t="s">
        <v>63</v>
      </c>
      <c r="B214" s="168">
        <f>'Data eurostat_2009'!B559</f>
        <v>25400</v>
      </c>
      <c r="C214" s="168">
        <f>'Data eurostat_2009'!C559</f>
        <v>27282</v>
      </c>
      <c r="D214" s="168">
        <f>'Data eurostat_2009'!D559</f>
        <v>18828</v>
      </c>
      <c r="E214" s="168">
        <f>'Data eurostat_2009'!E559</f>
        <v>24261</v>
      </c>
      <c r="F214" s="168">
        <f>'Data eurostat_2009'!F559</f>
        <v>28005</v>
      </c>
      <c r="G214" s="168">
        <f>'Data eurostat_2009'!G559</f>
        <v>23112</v>
      </c>
      <c r="H214" s="168">
        <f>'Data eurostat_2009'!H559</f>
        <v>39464</v>
      </c>
      <c r="I214" s="168">
        <f>'Data eurostat_2009'!I559</f>
        <v>34758</v>
      </c>
      <c r="J214" s="168">
        <f>'Data eurostat_2009'!J559</f>
        <v>34005</v>
      </c>
      <c r="K214" s="168">
        <f>'Data eurostat_2009'!K559</f>
        <v>22863</v>
      </c>
      <c r="L214" s="168">
        <f>'Data eurostat_2009'!L559</f>
        <v>29470</v>
      </c>
      <c r="M214" s="168">
        <f>'Data eurostat_2009'!M559</f>
        <v>41021</v>
      </c>
      <c r="N214" s="168">
        <f>'Data eurostat_2009'!N559</f>
        <v>23038</v>
      </c>
      <c r="O214" s="168">
        <f>'Data eurostat_2009'!O559</f>
        <v>41054</v>
      </c>
      <c r="P214" s="168">
        <f>'Data eurostat_2009'!P559</f>
        <v>31554</v>
      </c>
      <c r="Q214" s="168">
        <f>'Data eurostat_2009'!Q559</f>
        <v>19553</v>
      </c>
      <c r="R214" s="168">
        <f>'Data eurostat_2009'!R559</f>
        <v>25890</v>
      </c>
      <c r="S214" s="168">
        <f>'Data eurostat_2009'!S559</f>
        <v>27763</v>
      </c>
    </row>
    <row r="215" spans="1:19" s="39" customFormat="1" ht="12.75" customHeight="1">
      <c r="A215" s="167" t="s">
        <v>64</v>
      </c>
      <c r="B215" s="168">
        <f>'Data eurostat_2009'!B560</f>
        <v>53900</v>
      </c>
      <c r="C215" s="168">
        <f>'Data eurostat_2009'!C560</f>
        <v>57429</v>
      </c>
      <c r="D215" s="168">
        <f>'Data eurostat_2009'!D560</f>
        <v>69581</v>
      </c>
      <c r="E215" s="168">
        <f>'Data eurostat_2009'!E560</f>
        <v>65505</v>
      </c>
      <c r="F215" s="168">
        <f>'Data eurostat_2009'!F560</f>
        <v>79407</v>
      </c>
      <c r="G215" s="168">
        <f>'Data eurostat_2009'!G560</f>
        <v>73529</v>
      </c>
      <c r="H215" s="168">
        <f>'Data eurostat_2009'!H560</f>
        <v>65703</v>
      </c>
      <c r="I215" s="168">
        <f>'Data eurostat_2009'!I560</f>
        <v>64404</v>
      </c>
      <c r="J215" s="168">
        <f>'Data eurostat_2009'!J560</f>
        <v>62667</v>
      </c>
      <c r="K215" s="168">
        <f>'Data eurostat_2009'!K560</f>
        <v>72929</v>
      </c>
      <c r="L215" s="168">
        <f>'Data eurostat_2009'!L560</f>
        <v>67710</v>
      </c>
      <c r="M215" s="168">
        <f>'Data eurostat_2009'!M560</f>
        <v>75177</v>
      </c>
      <c r="N215" s="168">
        <f>'Data eurostat_2009'!N560</f>
        <v>61134</v>
      </c>
      <c r="O215" s="168">
        <f>'Data eurostat_2009'!O560</f>
        <v>59698</v>
      </c>
      <c r="P215" s="168">
        <f>'Data eurostat_2009'!P560</f>
        <v>60397</v>
      </c>
      <c r="Q215" s="168">
        <f>'Data eurostat_2009'!Q560</f>
        <v>52286</v>
      </c>
      <c r="R215" s="168">
        <f>'Data eurostat_2009'!R560</f>
        <v>56659</v>
      </c>
      <c r="S215" s="168">
        <f>'Data eurostat_2009'!S560</f>
        <v>58706</v>
      </c>
    </row>
    <row r="216" spans="1:19" s="39" customFormat="1" ht="12.75" customHeight="1">
      <c r="A216" s="167" t="s">
        <v>65</v>
      </c>
      <c r="B216" s="168">
        <f>'Data eurostat_2009'!B561</f>
        <v>31624</v>
      </c>
      <c r="C216" s="168">
        <f>'Data eurostat_2009'!C561</f>
        <v>42239</v>
      </c>
      <c r="D216" s="168">
        <f>'Data eurostat_2009'!D561</f>
        <v>42199</v>
      </c>
      <c r="E216" s="168">
        <f>'Data eurostat_2009'!E561</f>
        <v>41422</v>
      </c>
      <c r="F216" s="168">
        <f>'Data eurostat_2009'!F561</f>
        <v>44658</v>
      </c>
      <c r="G216" s="168">
        <f>'Data eurostat_2009'!G561</f>
        <v>37782</v>
      </c>
      <c r="H216" s="168">
        <f>'Data eurostat_2009'!H561</f>
        <v>42037</v>
      </c>
      <c r="I216" s="168">
        <f>'Data eurostat_2009'!I561</f>
        <v>41603</v>
      </c>
      <c r="J216" s="168">
        <f>'Data eurostat_2009'!J561</f>
        <v>41220</v>
      </c>
      <c r="K216" s="168">
        <f>'Data eurostat_2009'!K561</f>
        <v>45365</v>
      </c>
      <c r="L216" s="168">
        <f>'Data eurostat_2009'!L561</f>
        <v>44336</v>
      </c>
      <c r="M216" s="168">
        <f>'Data eurostat_2009'!M561</f>
        <v>46811</v>
      </c>
      <c r="N216" s="168">
        <f>'Data eurostat_2009'!N561</f>
        <v>39519</v>
      </c>
      <c r="O216" s="168">
        <f>'Data eurostat_2009'!O561</f>
        <v>36932</v>
      </c>
      <c r="P216" s="168">
        <f>'Data eurostat_2009'!P561</f>
        <v>42698</v>
      </c>
      <c r="Q216" s="168">
        <f>'Data eurostat_2009'!Q561</f>
        <v>36067</v>
      </c>
      <c r="R216" s="168">
        <f>'Data eurostat_2009'!R561</f>
        <v>36994</v>
      </c>
      <c r="S216" s="168">
        <f>'Data eurostat_2009'!S561</f>
        <v>32816</v>
      </c>
    </row>
    <row r="217" spans="1:19" s="39" customFormat="1" ht="12.75" customHeight="1">
      <c r="A217" s="167" t="s">
        <v>66</v>
      </c>
      <c r="B217" s="168">
        <f>'Data eurostat_2009'!B562</f>
        <v>0</v>
      </c>
      <c r="C217" s="168">
        <f>'Data eurostat_2009'!C562</f>
        <v>0</v>
      </c>
      <c r="D217" s="168">
        <f>'Data eurostat_2009'!D562</f>
        <v>0</v>
      </c>
      <c r="E217" s="168">
        <f>'Data eurostat_2009'!E562</f>
        <v>0</v>
      </c>
      <c r="F217" s="168">
        <f>'Data eurostat_2009'!F562</f>
        <v>0</v>
      </c>
      <c r="G217" s="168">
        <f>'Data eurostat_2009'!G562</f>
        <v>0</v>
      </c>
      <c r="H217" s="168">
        <f>'Data eurostat_2009'!H562</f>
        <v>0</v>
      </c>
      <c r="I217" s="168">
        <f>'Data eurostat_2009'!I562</f>
        <v>0</v>
      </c>
      <c r="J217" s="168">
        <f>'Data eurostat_2009'!J562</f>
        <v>0</v>
      </c>
      <c r="K217" s="168">
        <f>'Data eurostat_2009'!K562</f>
        <v>0</v>
      </c>
      <c r="L217" s="168">
        <f>'Data eurostat_2009'!L562</f>
        <v>0</v>
      </c>
      <c r="M217" s="168">
        <f>'Data eurostat_2009'!M562</f>
        <v>0</v>
      </c>
      <c r="N217" s="168">
        <f>'Data eurostat_2009'!N562</f>
        <v>0</v>
      </c>
      <c r="O217" s="168">
        <f>'Data eurostat_2009'!O562</f>
        <v>0</v>
      </c>
      <c r="P217" s="168">
        <f>'Data eurostat_2009'!P562</f>
        <v>0</v>
      </c>
      <c r="Q217" s="168">
        <f>'Data eurostat_2009'!Q562</f>
        <v>0</v>
      </c>
      <c r="R217" s="168">
        <f>'Data eurostat_2009'!R562</f>
        <v>0</v>
      </c>
      <c r="S217" s="168">
        <f>'Data eurostat_2009'!S562</f>
        <v>0</v>
      </c>
    </row>
    <row r="218" spans="1:19" s="39" customFormat="1" ht="12.75" customHeight="1">
      <c r="A218" s="167" t="s">
        <v>67</v>
      </c>
      <c r="B218" s="168">
        <f>'Data eurostat_2009'!B563</f>
        <v>4496</v>
      </c>
      <c r="C218" s="168">
        <f>'Data eurostat_2009'!C563</f>
        <v>3275</v>
      </c>
      <c r="D218" s="168">
        <f>'Data eurostat_2009'!D563</f>
        <v>2521</v>
      </c>
      <c r="E218" s="168">
        <f>'Data eurostat_2009'!E563</f>
        <v>2875</v>
      </c>
      <c r="F218" s="168">
        <f>'Data eurostat_2009'!F563</f>
        <v>3305</v>
      </c>
      <c r="G218" s="168">
        <f>'Data eurostat_2009'!G563</f>
        <v>2937</v>
      </c>
      <c r="H218" s="168">
        <f>'Data eurostat_2009'!H563</f>
        <v>1860</v>
      </c>
      <c r="I218" s="168">
        <f>'Data eurostat_2009'!I563</f>
        <v>2953</v>
      </c>
      <c r="J218" s="168">
        <f>'Data eurostat_2009'!J563</f>
        <v>4316</v>
      </c>
      <c r="K218" s="168">
        <f>'Data eurostat_2009'!K563</f>
        <v>2757</v>
      </c>
      <c r="L218" s="168">
        <f>'Data eurostat_2009'!L563</f>
        <v>2819</v>
      </c>
      <c r="M218" s="168">
        <f>'Data eurostat_2009'!M563</f>
        <v>2833</v>
      </c>
      <c r="N218" s="168">
        <f>'Data eurostat_2009'!N563</f>
        <v>2463</v>
      </c>
      <c r="O218" s="168">
        <f>'Data eurostat_2009'!O563</f>
        <v>2266</v>
      </c>
      <c r="P218" s="168">
        <f>'Data eurostat_2009'!P563</f>
        <v>3109</v>
      </c>
      <c r="Q218" s="168">
        <f>'Data eurostat_2009'!Q563</f>
        <v>3325</v>
      </c>
      <c r="R218" s="168">
        <f>'Data eurostat_2009'!R563</f>
        <v>2698</v>
      </c>
      <c r="S218" s="168">
        <f>'Data eurostat_2009'!S563</f>
        <v>2733</v>
      </c>
    </row>
    <row r="219" spans="1:19" s="39" customFormat="1" ht="12.75" customHeight="1">
      <c r="A219" s="167" t="s">
        <v>68</v>
      </c>
      <c r="B219" s="168">
        <f>'Data eurostat_2009'!B564</f>
        <v>414</v>
      </c>
      <c r="C219" s="168">
        <f>'Data eurostat_2009'!C564</f>
        <v>338</v>
      </c>
      <c r="D219" s="168">
        <f>'Data eurostat_2009'!D564</f>
        <v>311</v>
      </c>
      <c r="E219" s="168">
        <f>'Data eurostat_2009'!E564</f>
        <v>393</v>
      </c>
      <c r="F219" s="168">
        <f>'Data eurostat_2009'!F564</f>
        <v>452</v>
      </c>
      <c r="G219" s="168">
        <f>'Data eurostat_2009'!G564</f>
        <v>373</v>
      </c>
      <c r="H219" s="168">
        <f>'Data eurostat_2009'!H564</f>
        <v>326</v>
      </c>
      <c r="I219" s="168">
        <f>'Data eurostat_2009'!I564</f>
        <v>295</v>
      </c>
      <c r="J219" s="168">
        <f>'Data eurostat_2009'!J564</f>
        <v>417</v>
      </c>
      <c r="K219" s="168">
        <f>'Data eurostat_2009'!K564</f>
        <v>414</v>
      </c>
      <c r="L219" s="168">
        <f>'Data eurostat_2009'!L564</f>
        <v>339</v>
      </c>
      <c r="M219" s="168">
        <f>'Data eurostat_2009'!M564</f>
        <v>326</v>
      </c>
      <c r="N219" s="168">
        <f>'Data eurostat_2009'!N564</f>
        <v>354</v>
      </c>
      <c r="O219" s="168">
        <f>'Data eurostat_2009'!O564</f>
        <v>325</v>
      </c>
      <c r="P219" s="168">
        <f>'Data eurostat_2009'!P564</f>
        <v>421</v>
      </c>
      <c r="Q219" s="168">
        <f>'Data eurostat_2009'!Q564</f>
        <v>451</v>
      </c>
      <c r="R219" s="168">
        <f>'Data eurostat_2009'!R564</f>
        <v>397</v>
      </c>
      <c r="S219" s="168">
        <f>'Data eurostat_2009'!S564</f>
        <v>421</v>
      </c>
    </row>
    <row r="220" spans="1:19" s="39" customFormat="1" ht="12.75" customHeight="1">
      <c r="A220" s="167" t="s">
        <v>96</v>
      </c>
      <c r="B220" s="168">
        <f>'Data eurostat_2009'!B565</f>
        <v>68</v>
      </c>
      <c r="C220" s="168">
        <f>'Data eurostat_2009'!C565</f>
        <v>54</v>
      </c>
      <c r="D220" s="168">
        <f>'Data eurostat_2009'!D565</f>
        <v>70</v>
      </c>
      <c r="E220" s="168">
        <f>'Data eurostat_2009'!E565</f>
        <v>67</v>
      </c>
      <c r="F220" s="168">
        <f>'Data eurostat_2009'!F565</f>
        <v>118</v>
      </c>
      <c r="G220" s="168">
        <f>'Data eurostat_2009'!G565</f>
        <v>84</v>
      </c>
      <c r="H220" s="168">
        <f>'Data eurostat_2009'!H565</f>
        <v>60</v>
      </c>
      <c r="I220" s="168">
        <f>'Data eurostat_2009'!I565</f>
        <v>80</v>
      </c>
      <c r="J220" s="168">
        <f>'Data eurostat_2009'!J565</f>
        <v>115</v>
      </c>
      <c r="K220" s="168">
        <f>'Data eurostat_2009'!K565</f>
        <v>96</v>
      </c>
      <c r="L220" s="168">
        <f>'Data eurostat_2009'!L565</f>
        <v>120</v>
      </c>
      <c r="M220" s="168">
        <f>'Data eurostat_2009'!M565</f>
        <v>20</v>
      </c>
      <c r="N220" s="168">
        <f>'Data eurostat_2009'!N565</f>
        <v>113</v>
      </c>
      <c r="O220" s="168">
        <f>'Data eurostat_2009'!O565</f>
        <v>77</v>
      </c>
      <c r="P220" s="168">
        <f>'Data eurostat_2009'!P565</f>
        <v>106</v>
      </c>
      <c r="Q220" s="168">
        <f>'Data eurostat_2009'!Q565</f>
        <v>93</v>
      </c>
      <c r="R220" s="168">
        <f>'Data eurostat_2009'!R565</f>
        <v>103</v>
      </c>
      <c r="S220" s="168">
        <f>'Data eurostat_2009'!S565</f>
        <v>107</v>
      </c>
    </row>
    <row r="221" spans="1:19" s="39" customFormat="1" ht="12.75" customHeight="1">
      <c r="A221" s="167" t="s">
        <v>70</v>
      </c>
      <c r="B221" s="168">
        <f>'Data eurostat_2009'!B566</f>
        <v>178</v>
      </c>
      <c r="C221" s="168">
        <f>'Data eurostat_2009'!C566</f>
        <v>194</v>
      </c>
      <c r="D221" s="168">
        <f>'Data eurostat_2009'!D566</f>
        <v>158</v>
      </c>
      <c r="E221" s="168">
        <f>'Data eurostat_2009'!E566</f>
        <v>166</v>
      </c>
      <c r="F221" s="168">
        <f>'Data eurostat_2009'!F566</f>
        <v>161</v>
      </c>
      <c r="G221" s="168">
        <f>'Data eurostat_2009'!G566</f>
        <v>163</v>
      </c>
      <c r="H221" s="168">
        <f>'Data eurostat_2009'!H566</f>
        <v>207</v>
      </c>
      <c r="I221" s="168">
        <f>'Data eurostat_2009'!I566</f>
        <v>216</v>
      </c>
      <c r="J221" s="168">
        <f>'Data eurostat_2009'!J566</f>
        <v>155</v>
      </c>
      <c r="K221" s="168">
        <f>'Data eurostat_2009'!K566</f>
        <v>181</v>
      </c>
      <c r="L221" s="168">
        <f>'Data eurostat_2009'!L566</f>
        <v>178</v>
      </c>
      <c r="M221" s="168">
        <f>'Data eurostat_2009'!M566</f>
        <v>186</v>
      </c>
      <c r="N221" s="168">
        <f>'Data eurostat_2009'!N566</f>
        <v>194</v>
      </c>
      <c r="O221" s="168">
        <f>'Data eurostat_2009'!O566</f>
        <v>171</v>
      </c>
      <c r="P221" s="168">
        <f>'Data eurostat_2009'!P566</f>
        <v>205</v>
      </c>
      <c r="Q221" s="168">
        <f>'Data eurostat_2009'!Q566</f>
        <v>203</v>
      </c>
      <c r="R221" s="168">
        <f>'Data eurostat_2009'!R566</f>
        <v>186</v>
      </c>
      <c r="S221" s="168">
        <f>'Data eurostat_2009'!S566</f>
        <v>210</v>
      </c>
    </row>
    <row r="222" spans="1:19" s="39" customFormat="1" ht="12.75" customHeight="1">
      <c r="A222" s="167" t="s">
        <v>72</v>
      </c>
      <c r="B222" s="168">
        <f>'Data eurostat_2009'!B567</f>
        <v>85</v>
      </c>
      <c r="C222" s="168">
        <f>'Data eurostat_2009'!C567</f>
        <v>104</v>
      </c>
      <c r="D222" s="168">
        <f>'Data eurostat_2009'!D567</f>
        <v>120</v>
      </c>
      <c r="E222" s="168">
        <f>'Data eurostat_2009'!E567</f>
        <v>92</v>
      </c>
      <c r="F222" s="168">
        <f>'Data eurostat_2009'!F567</f>
        <v>101</v>
      </c>
      <c r="G222" s="168">
        <f>'Data eurostat_2009'!G567</f>
        <v>88</v>
      </c>
      <c r="H222" s="168">
        <f>'Data eurostat_2009'!H567</f>
        <v>80</v>
      </c>
      <c r="I222" s="168">
        <f>'Data eurostat_2009'!I567</f>
        <v>92</v>
      </c>
      <c r="J222" s="168">
        <f>'Data eurostat_2009'!J567</f>
        <v>106</v>
      </c>
      <c r="K222" s="168">
        <f>'Data eurostat_2009'!K567</f>
        <v>90</v>
      </c>
      <c r="L222" s="168">
        <f>'Data eurostat_2009'!L567</f>
        <v>142</v>
      </c>
      <c r="M222" s="168">
        <f>'Data eurostat_2009'!M567</f>
        <v>117</v>
      </c>
      <c r="N222" s="168">
        <f>'Data eurostat_2009'!N567</f>
        <v>108</v>
      </c>
      <c r="O222" s="168">
        <f>'Data eurostat_2009'!O567</f>
        <v>72</v>
      </c>
      <c r="P222" s="168">
        <f>'Data eurostat_2009'!P567</f>
        <v>95</v>
      </c>
      <c r="Q222" s="168">
        <f>'Data eurostat_2009'!Q567</f>
        <v>88</v>
      </c>
      <c r="R222" s="168">
        <f>'Data eurostat_2009'!R567</f>
        <v>106</v>
      </c>
      <c r="S222" s="168">
        <f>'Data eurostat_2009'!S567</f>
        <v>107</v>
      </c>
    </row>
    <row r="223" spans="1:19" s="39" customFormat="1" ht="12.75" customHeight="1">
      <c r="A223" s="167" t="s">
        <v>73</v>
      </c>
      <c r="B223" s="168">
        <f>'Data eurostat_2009'!B568</f>
        <v>31509</v>
      </c>
      <c r="C223" s="168">
        <f>'Data eurostat_2009'!C568</f>
        <v>31443</v>
      </c>
      <c r="D223" s="168">
        <f>'Data eurostat_2009'!D568</f>
        <v>34848</v>
      </c>
      <c r="E223" s="168">
        <f>'Data eurostat_2009'!E568</f>
        <v>36706</v>
      </c>
      <c r="F223" s="168">
        <f>'Data eurostat_2009'!F568</f>
        <v>35708</v>
      </c>
      <c r="G223" s="168">
        <f>'Data eurostat_2009'!G568</f>
        <v>37067</v>
      </c>
      <c r="H223" s="168">
        <f>'Data eurostat_2009'!H568</f>
        <v>34216</v>
      </c>
      <c r="I223" s="168">
        <f>'Data eurostat_2009'!I568</f>
        <v>36105</v>
      </c>
      <c r="J223" s="168">
        <f>'Data eurostat_2009'!J568</f>
        <v>37164</v>
      </c>
      <c r="K223" s="168">
        <f>'Data eurostat_2009'!K568</f>
        <v>40493</v>
      </c>
      <c r="L223" s="168">
        <f>'Data eurostat_2009'!L568</f>
        <v>41840</v>
      </c>
      <c r="M223" s="168">
        <f>'Data eurostat_2009'!M568</f>
        <v>40187</v>
      </c>
      <c r="N223" s="168">
        <f>'Data eurostat_2009'!N568</f>
        <v>39931</v>
      </c>
      <c r="O223" s="168">
        <f>'Data eurostat_2009'!O568</f>
        <v>32878</v>
      </c>
      <c r="P223" s="168">
        <f>'Data eurostat_2009'!P568</f>
        <v>36423</v>
      </c>
      <c r="Q223" s="168">
        <f>'Data eurostat_2009'!Q568</f>
        <v>35874</v>
      </c>
      <c r="R223" s="168">
        <f>'Data eurostat_2009'!R568</f>
        <v>34878</v>
      </c>
      <c r="S223" s="168">
        <f>'Data eurostat_2009'!S568</f>
        <v>35993</v>
      </c>
    </row>
    <row r="224" spans="1:19" s="39" customFormat="1" ht="12.75" customHeight="1">
      <c r="A224" s="167" t="s">
        <v>74</v>
      </c>
      <c r="B224" s="168">
        <f>'Data eurostat_2009'!B569</f>
        <v>1617</v>
      </c>
      <c r="C224" s="168">
        <f>'Data eurostat_2009'!C569</f>
        <v>1425</v>
      </c>
      <c r="D224" s="168">
        <f>'Data eurostat_2009'!D569</f>
        <v>1507</v>
      </c>
      <c r="E224" s="168">
        <f>'Data eurostat_2009'!E569</f>
        <v>1488</v>
      </c>
      <c r="F224" s="168">
        <f>'Data eurostat_2009'!F569</f>
        <v>1733</v>
      </c>
      <c r="G224" s="168">
        <f>'Data eurostat_2009'!G569</f>
        <v>1887</v>
      </c>
      <c r="H224" s="168">
        <f>'Data eurostat_2009'!H569</f>
        <v>1931</v>
      </c>
      <c r="I224" s="168">
        <f>'Data eurostat_2009'!I569</f>
        <v>1961</v>
      </c>
      <c r="J224" s="168">
        <f>'Data eurostat_2009'!J569</f>
        <v>2309</v>
      </c>
      <c r="K224" s="168">
        <f>'Data eurostat_2009'!K569</f>
        <v>2155</v>
      </c>
      <c r="L224" s="168">
        <f>'Data eurostat_2009'!L569</f>
        <v>2106</v>
      </c>
      <c r="M224" s="168">
        <f>'Data eurostat_2009'!M569</f>
        <v>2325</v>
      </c>
      <c r="N224" s="168">
        <f>'Data eurostat_2009'!N569</f>
        <v>2279</v>
      </c>
      <c r="O224" s="168">
        <f>'Data eurostat_2009'!O569</f>
        <v>1671</v>
      </c>
      <c r="P224" s="168">
        <f>'Data eurostat_2009'!P569</f>
        <v>2082</v>
      </c>
      <c r="Q224" s="168">
        <f>'Data eurostat_2009'!Q569</f>
        <v>2201</v>
      </c>
      <c r="R224" s="168">
        <f>'Data eurostat_2009'!R569</f>
        <v>2042</v>
      </c>
      <c r="S224" s="168">
        <f>'Data eurostat_2009'!S569</f>
        <v>2352</v>
      </c>
    </row>
    <row r="225" spans="1:19" s="39" customFormat="1" ht="12.75" customHeight="1">
      <c r="A225" s="167" t="s">
        <v>75</v>
      </c>
      <c r="B225" s="168">
        <f>'Data eurostat_2009'!B570</f>
        <v>9157</v>
      </c>
      <c r="C225" s="168">
        <f>'Data eurostat_2009'!C570</f>
        <v>9043</v>
      </c>
      <c r="D225" s="168">
        <f>'Data eurostat_2009'!D570</f>
        <v>4646</v>
      </c>
      <c r="E225" s="168">
        <f>'Data eurostat_2009'!E570</f>
        <v>8538</v>
      </c>
      <c r="F225" s="168">
        <f>'Data eurostat_2009'!F570</f>
        <v>10658</v>
      </c>
      <c r="G225" s="168">
        <f>'Data eurostat_2009'!G570</f>
        <v>8343</v>
      </c>
      <c r="H225" s="168">
        <f>'Data eurostat_2009'!H570</f>
        <v>14761</v>
      </c>
      <c r="I225" s="168">
        <f>'Data eurostat_2009'!I570</f>
        <v>13105</v>
      </c>
      <c r="J225" s="168">
        <f>'Data eurostat_2009'!J570</f>
        <v>12983</v>
      </c>
      <c r="K225" s="168">
        <f>'Data eurostat_2009'!K570</f>
        <v>7274</v>
      </c>
      <c r="L225" s="168">
        <f>'Data eurostat_2009'!L570</f>
        <v>11323</v>
      </c>
      <c r="M225" s="168">
        <f>'Data eurostat_2009'!M570</f>
        <v>14034</v>
      </c>
      <c r="N225" s="168">
        <f>'Data eurostat_2009'!N570</f>
        <v>7800</v>
      </c>
      <c r="O225" s="168">
        <f>'Data eurostat_2009'!O570</f>
        <v>15723</v>
      </c>
      <c r="P225" s="168">
        <f>'Data eurostat_2009'!P570</f>
        <v>9869</v>
      </c>
      <c r="Q225" s="168">
        <f>'Data eurostat_2009'!Q570</f>
        <v>4731</v>
      </c>
      <c r="R225" s="168">
        <f>'Data eurostat_2009'!R570</f>
        <v>11002</v>
      </c>
      <c r="S225" s="168">
        <f>'Data eurostat_2009'!S570</f>
        <v>10092</v>
      </c>
    </row>
    <row r="226" spans="1:19" s="39" customFormat="1" ht="12.75" customHeight="1">
      <c r="A226" s="167" t="s">
        <v>76</v>
      </c>
      <c r="B226" s="168">
        <f>'Data eurostat_2009'!B571</f>
        <v>16980</v>
      </c>
      <c r="C226" s="168">
        <f>'Data eurostat_2009'!C571</f>
        <v>14249</v>
      </c>
      <c r="D226" s="168">
        <f>'Data eurostat_2009'!D571</f>
        <v>11700</v>
      </c>
      <c r="E226" s="168">
        <f>'Data eurostat_2009'!E571</f>
        <v>12768</v>
      </c>
      <c r="F226" s="168">
        <f>'Data eurostat_2009'!F571</f>
        <v>13046</v>
      </c>
      <c r="G226" s="168">
        <f>'Data eurostat_2009'!G571</f>
        <v>16693</v>
      </c>
      <c r="H226" s="168">
        <f>'Data eurostat_2009'!H571</f>
        <v>15755</v>
      </c>
      <c r="I226" s="168">
        <f>'Data eurostat_2009'!I571</f>
        <v>17509</v>
      </c>
      <c r="J226" s="168">
        <f>'Data eurostat_2009'!J571</f>
        <v>18879</v>
      </c>
      <c r="K226" s="168">
        <f>'Data eurostat_2009'!K571</f>
        <v>18290</v>
      </c>
      <c r="L226" s="168">
        <f>'Data eurostat_2009'!L571</f>
        <v>14778</v>
      </c>
      <c r="M226" s="168">
        <f>'Data eurostat_2009'!M571</f>
        <v>14923</v>
      </c>
      <c r="N226" s="168">
        <f>'Data eurostat_2009'!N571</f>
        <v>16046</v>
      </c>
      <c r="O226" s="168">
        <f>'Data eurostat_2009'!O571</f>
        <v>13259</v>
      </c>
      <c r="P226" s="168">
        <f>'Data eurostat_2009'!P571</f>
        <v>16513</v>
      </c>
      <c r="Q226" s="168">
        <f>'Data eurostat_2009'!Q571</f>
        <v>20207</v>
      </c>
      <c r="R226" s="168">
        <f>'Data eurostat_2009'!R571</f>
        <v>18356</v>
      </c>
      <c r="S226" s="168">
        <f>'Data eurostat_2009'!S571</f>
        <v>15966</v>
      </c>
    </row>
    <row r="227" spans="1:19" s="39" customFormat="1" ht="12.75" customHeight="1">
      <c r="A227" s="167" t="s">
        <v>77</v>
      </c>
      <c r="B227" s="168">
        <f>'Data eurostat_2009'!B572</f>
        <v>2950</v>
      </c>
      <c r="C227" s="168">
        <f>'Data eurostat_2009'!C572</f>
        <v>3608</v>
      </c>
      <c r="D227" s="168">
        <f>'Data eurostat_2009'!D572</f>
        <v>3413</v>
      </c>
      <c r="E227" s="168">
        <f>'Data eurostat_2009'!E572</f>
        <v>3022</v>
      </c>
      <c r="F227" s="168">
        <f>'Data eurostat_2009'!F572</f>
        <v>3399</v>
      </c>
      <c r="G227" s="168">
        <f>'Data eurostat_2009'!G572</f>
        <v>3241</v>
      </c>
      <c r="H227" s="168">
        <f>'Data eurostat_2009'!H572</f>
        <v>3673</v>
      </c>
      <c r="I227" s="168">
        <f>'Data eurostat_2009'!I572</f>
        <v>3092</v>
      </c>
      <c r="J227" s="168">
        <f>'Data eurostat_2009'!J572</f>
        <v>3449</v>
      </c>
      <c r="K227" s="168">
        <f>'Data eurostat_2009'!K572</f>
        <v>3741</v>
      </c>
      <c r="L227" s="168">
        <f>'Data eurostat_2009'!L572</f>
        <v>3834</v>
      </c>
      <c r="M227" s="168">
        <f>'Data eurostat_2009'!M572</f>
        <v>3796</v>
      </c>
      <c r="N227" s="168">
        <f>'Data eurostat_2009'!N572</f>
        <v>3313</v>
      </c>
      <c r="O227" s="168">
        <f>'Data eurostat_2009'!O572</f>
        <v>2957</v>
      </c>
      <c r="P227" s="168">
        <f>'Data eurostat_2009'!P572</f>
        <v>4094</v>
      </c>
      <c r="Q227" s="168">
        <f>'Data eurostat_2009'!Q572</f>
        <v>3461</v>
      </c>
      <c r="R227" s="168">
        <f>'Data eurostat_2009'!R572</f>
        <v>3591</v>
      </c>
      <c r="S227" s="168">
        <f>'Data eurostat_2009'!S572</f>
        <v>3266</v>
      </c>
    </row>
    <row r="228" spans="1:19" s="39" customFormat="1" ht="12.75" customHeight="1">
      <c r="A228" s="167" t="s">
        <v>78</v>
      </c>
      <c r="B228" s="168">
        <f>'Data eurostat_2009'!B573</f>
        <v>1880</v>
      </c>
      <c r="C228" s="168">
        <f>'Data eurostat_2009'!C573</f>
        <v>1408</v>
      </c>
      <c r="D228" s="168">
        <f>'Data eurostat_2009'!D573</f>
        <v>1937</v>
      </c>
      <c r="E228" s="168">
        <f>'Data eurostat_2009'!E573</f>
        <v>3467</v>
      </c>
      <c r="F228" s="168">
        <f>'Data eurostat_2009'!F573</f>
        <v>4300</v>
      </c>
      <c r="G228" s="168">
        <f>'Data eurostat_2009'!G573</f>
        <v>4961</v>
      </c>
      <c r="H228" s="168">
        <f>'Data eurostat_2009'!H573</f>
        <v>4303</v>
      </c>
      <c r="I228" s="168">
        <f>'Data eurostat_2009'!I573</f>
        <v>4137</v>
      </c>
      <c r="J228" s="168">
        <f>'Data eurostat_2009'!J573</f>
        <v>4301</v>
      </c>
      <c r="K228" s="168">
        <f>'Data eurostat_2009'!K573</f>
        <v>4534</v>
      </c>
      <c r="L228" s="168">
        <f>'Data eurostat_2009'!L573</f>
        <v>4726</v>
      </c>
      <c r="M228" s="168">
        <f>'Data eurostat_2009'!M573</f>
        <v>4927</v>
      </c>
      <c r="N228" s="168">
        <f>'Data eurostat_2009'!N573</f>
        <v>5268</v>
      </c>
      <c r="O228" s="168">
        <f>'Data eurostat_2009'!O573</f>
        <v>3480</v>
      </c>
      <c r="P228" s="168">
        <f>'Data eurostat_2009'!P573</f>
        <v>4100</v>
      </c>
      <c r="Q228" s="168">
        <f>'Data eurostat_2009'!Q573</f>
        <v>4638</v>
      </c>
      <c r="R228" s="168">
        <f>'Data eurostat_2009'!R573</f>
        <v>4399</v>
      </c>
      <c r="S228" s="168">
        <f>'Data eurostat_2009'!S573</f>
        <v>4451</v>
      </c>
    </row>
    <row r="229" spans="1:19" s="39" customFormat="1" ht="12.75" customHeight="1">
      <c r="A229" s="167" t="s">
        <v>79</v>
      </c>
      <c r="B229" s="168">
        <f>'Data eurostat_2009'!B574</f>
        <v>10859</v>
      </c>
      <c r="C229" s="168">
        <f>'Data eurostat_2009'!C574</f>
        <v>13197</v>
      </c>
      <c r="D229" s="168">
        <f>'Data eurostat_2009'!D574</f>
        <v>15135</v>
      </c>
      <c r="E229" s="168">
        <f>'Data eurostat_2009'!E574</f>
        <v>13476</v>
      </c>
      <c r="F229" s="168">
        <f>'Data eurostat_2009'!F574</f>
        <v>11780</v>
      </c>
      <c r="G229" s="168">
        <f>'Data eurostat_2009'!G574</f>
        <v>12925</v>
      </c>
      <c r="H229" s="168">
        <f>'Data eurostat_2009'!H574</f>
        <v>11860</v>
      </c>
      <c r="I229" s="168">
        <f>'Data eurostat_2009'!I574</f>
        <v>12242</v>
      </c>
      <c r="J229" s="168">
        <f>'Data eurostat_2009'!J574</f>
        <v>15051</v>
      </c>
      <c r="K229" s="168">
        <f>'Data eurostat_2009'!K574</f>
        <v>12780</v>
      </c>
      <c r="L229" s="168">
        <f>'Data eurostat_2009'!L574</f>
        <v>14660</v>
      </c>
      <c r="M229" s="168">
        <f>'Data eurostat_2009'!M574</f>
        <v>13204</v>
      </c>
      <c r="N229" s="168">
        <f>'Data eurostat_2009'!N574</f>
        <v>10776</v>
      </c>
      <c r="O229" s="168">
        <f>'Data eurostat_2009'!O574</f>
        <v>9591</v>
      </c>
      <c r="P229" s="168">
        <f>'Data eurostat_2009'!P574</f>
        <v>15070</v>
      </c>
      <c r="Q229" s="168">
        <f>'Data eurostat_2009'!Q574</f>
        <v>13784</v>
      </c>
      <c r="R229" s="168">
        <f>'Data eurostat_2009'!R574</f>
        <v>11494</v>
      </c>
      <c r="S229" s="168">
        <f>'Data eurostat_2009'!S574</f>
        <v>14177</v>
      </c>
    </row>
    <row r="230" spans="1:19" s="39" customFormat="1" ht="12.75" customHeight="1">
      <c r="A230" s="167" t="s">
        <v>80</v>
      </c>
      <c r="B230" s="168">
        <f>'Data eurostat_2009'!B575</f>
        <v>72503</v>
      </c>
      <c r="C230" s="168">
        <f>'Data eurostat_2009'!C575</f>
        <v>63236</v>
      </c>
      <c r="D230" s="168">
        <f>'Data eurostat_2009'!D575</f>
        <v>74368</v>
      </c>
      <c r="E230" s="168">
        <f>'Data eurostat_2009'!E575</f>
        <v>74651</v>
      </c>
      <c r="F230" s="168">
        <f>'Data eurostat_2009'!F575</f>
        <v>59100</v>
      </c>
      <c r="G230" s="168">
        <f>'Data eurostat_2009'!G575</f>
        <v>68102</v>
      </c>
      <c r="H230" s="168">
        <f>'Data eurostat_2009'!H575</f>
        <v>51740</v>
      </c>
      <c r="I230" s="168">
        <f>'Data eurostat_2009'!I575</f>
        <v>69013</v>
      </c>
      <c r="J230" s="168">
        <f>'Data eurostat_2009'!J575</f>
        <v>74328</v>
      </c>
      <c r="K230" s="168">
        <f>'Data eurostat_2009'!K575</f>
        <v>71691</v>
      </c>
      <c r="L230" s="168">
        <f>'Data eurostat_2009'!L575</f>
        <v>78584</v>
      </c>
      <c r="M230" s="168">
        <f>'Data eurostat_2009'!M575</f>
        <v>79060</v>
      </c>
      <c r="N230" s="168">
        <f>'Data eurostat_2009'!N575</f>
        <v>66360</v>
      </c>
      <c r="O230" s="168">
        <f>'Data eurostat_2009'!O575</f>
        <v>53540</v>
      </c>
      <c r="P230" s="168">
        <f>'Data eurostat_2009'!P575</f>
        <v>60123</v>
      </c>
      <c r="Q230" s="168">
        <f>'Data eurostat_2009'!Q575</f>
        <v>72808</v>
      </c>
      <c r="R230" s="168">
        <f>'Data eurostat_2009'!R575</f>
        <v>61722</v>
      </c>
      <c r="S230" s="168">
        <f>'Data eurostat_2009'!S575</f>
        <v>66160</v>
      </c>
    </row>
    <row r="231" spans="1:19" s="39" customFormat="1" ht="12.75" customHeight="1">
      <c r="A231" s="167" t="s">
        <v>81</v>
      </c>
      <c r="B231" s="168">
        <f>'Data eurostat_2009'!B576</f>
        <v>5075</v>
      </c>
      <c r="C231" s="168">
        <f>'Data eurostat_2009'!C576</f>
        <v>4580</v>
      </c>
      <c r="D231" s="168">
        <f>'Data eurostat_2009'!D576</f>
        <v>5514</v>
      </c>
      <c r="E231" s="168">
        <f>'Data eurostat_2009'!E576</f>
        <v>4280</v>
      </c>
      <c r="F231" s="168">
        <f>'Data eurostat_2009'!F576</f>
        <v>5094</v>
      </c>
      <c r="G231" s="168">
        <f>'Data eurostat_2009'!G576</f>
        <v>4838</v>
      </c>
      <c r="H231" s="168">
        <f>'Data eurostat_2009'!H576</f>
        <v>3361</v>
      </c>
      <c r="I231" s="168">
        <f>'Data eurostat_2009'!I576</f>
        <v>4127</v>
      </c>
      <c r="J231" s="168">
        <f>'Data eurostat_2009'!J576</f>
        <v>5237</v>
      </c>
      <c r="K231" s="168">
        <f>'Data eurostat_2009'!K576</f>
        <v>5361</v>
      </c>
      <c r="L231" s="168">
        <f>'Data eurostat_2009'!L576</f>
        <v>5086</v>
      </c>
      <c r="M231" s="168">
        <f>'Data eurostat_2009'!M576</f>
        <v>4056</v>
      </c>
      <c r="N231" s="168">
        <f>'Data eurostat_2009'!N576</f>
        <v>4788</v>
      </c>
      <c r="O231" s="168">
        <f>'Data eurostat_2009'!O576</f>
        <v>3227</v>
      </c>
      <c r="P231" s="168">
        <f>'Data eurostat_2009'!P576</f>
        <v>4843</v>
      </c>
      <c r="Q231" s="168">
        <f>'Data eurostat_2009'!Q576</f>
        <v>4922</v>
      </c>
      <c r="R231" s="168">
        <f>'Data eurostat_2009'!R576</f>
        <v>4593</v>
      </c>
      <c r="S231" s="168">
        <f>'Data eurostat_2009'!S576</f>
        <v>5089</v>
      </c>
    </row>
    <row r="232" spans="1:19" s="39" customFormat="1" ht="12.75" customHeight="1">
      <c r="A232" s="167" t="s">
        <v>82</v>
      </c>
      <c r="B232" s="168">
        <f>'Data eurostat_2009'!B577</f>
        <v>23148</v>
      </c>
      <c r="C232" s="168">
        <f>'Data eurostat_2009'!C577</f>
        <v>22683</v>
      </c>
      <c r="D232" s="168">
        <f>'Data eurostat_2009'!D577</f>
        <v>26568</v>
      </c>
      <c r="E232" s="168">
        <f>'Data eurostat_2009'!E577</f>
        <v>33951</v>
      </c>
      <c r="F232" s="168">
        <f>'Data eurostat_2009'!F577</f>
        <v>30586</v>
      </c>
      <c r="G232" s="168">
        <f>'Data eurostat_2009'!G577</f>
        <v>35541</v>
      </c>
      <c r="H232" s="168">
        <f>'Data eurostat_2009'!H577</f>
        <v>40475</v>
      </c>
      <c r="I232" s="168">
        <f>'Data eurostat_2009'!I577</f>
        <v>39816</v>
      </c>
      <c r="J232" s="168">
        <f>'Data eurostat_2009'!J577</f>
        <v>42229</v>
      </c>
      <c r="K232" s="168">
        <f>'Data eurostat_2009'!K577</f>
        <v>34677</v>
      </c>
      <c r="L232" s="168">
        <f>'Data eurostat_2009'!L577</f>
        <v>30879</v>
      </c>
      <c r="M232" s="168">
        <f>'Data eurostat_2009'!M577</f>
        <v>24010</v>
      </c>
      <c r="N232" s="168">
        <f>'Data eurostat_2009'!N577</f>
        <v>33683</v>
      </c>
      <c r="O232" s="168">
        <f>'Data eurostat_2009'!O577</f>
        <v>35330</v>
      </c>
      <c r="P232" s="168">
        <f>'Data eurostat_2009'!P577</f>
        <v>46084</v>
      </c>
      <c r="Q232" s="168">
        <f>'Data eurostat_2009'!Q577</f>
        <v>39561</v>
      </c>
      <c r="R232" s="168">
        <f>'Data eurostat_2009'!R577</f>
        <v>44244</v>
      </c>
      <c r="S232" s="168">
        <f>'Data eurostat_2009'!S577</f>
        <v>35851</v>
      </c>
    </row>
    <row r="233" spans="1:19" s="39" customFormat="1" ht="12.75" customHeight="1">
      <c r="A233" s="167" t="s">
        <v>83</v>
      </c>
      <c r="B233" s="168">
        <f>'Data eurostat_2009'!B578</f>
        <v>4204</v>
      </c>
      <c r="C233" s="168">
        <f>'Data eurostat_2009'!C578</f>
        <v>4204</v>
      </c>
      <c r="D233" s="168">
        <f>'Data eurostat_2009'!D578</f>
        <v>4310</v>
      </c>
      <c r="E233" s="168">
        <f>'Data eurostat_2009'!E578</f>
        <v>4466</v>
      </c>
      <c r="F233" s="168">
        <f>'Data eurostat_2009'!F578</f>
        <v>4515</v>
      </c>
      <c r="G233" s="168">
        <f>'Data eurostat_2009'!G578</f>
        <v>4682</v>
      </c>
      <c r="H233" s="168">
        <f>'Data eurostat_2009'!H578</f>
        <v>4772</v>
      </c>
      <c r="I233" s="168">
        <f>'Data eurostat_2009'!I578</f>
        <v>5207</v>
      </c>
      <c r="J233" s="168">
        <f>'Data eurostat_2009'!J578</f>
        <v>5621</v>
      </c>
      <c r="K233" s="168">
        <f>'Data eurostat_2009'!K578</f>
        <v>6047</v>
      </c>
      <c r="L233" s="168">
        <f>'Data eurostat_2009'!L578</f>
        <v>6356</v>
      </c>
      <c r="M233" s="168">
        <f>'Data eurostat_2009'!M578</f>
        <v>6578</v>
      </c>
      <c r="N233" s="168">
        <f>'Data eurostat_2009'!N578</f>
        <v>6977</v>
      </c>
      <c r="O233" s="168">
        <f>'Data eurostat_2009'!O578</f>
        <v>7088</v>
      </c>
      <c r="P233" s="168">
        <f>'Data eurostat_2009'!P578</f>
        <v>7134</v>
      </c>
      <c r="Q233" s="168">
        <f>'Data eurostat_2009'!Q578</f>
        <v>7019</v>
      </c>
      <c r="R233" s="168">
        <f>'Data eurostat_2009'!R578</f>
        <v>7293</v>
      </c>
      <c r="S233" s="168">
        <f>'Data eurostat_2009'!S578</f>
        <v>7293</v>
      </c>
    </row>
    <row r="234" spans="1:19" s="39" customFormat="1" ht="12.75" customHeight="1">
      <c r="A234" s="167" t="s">
        <v>84</v>
      </c>
      <c r="B234" s="168">
        <f>'Data eurostat_2009'!B579</f>
        <v>121382</v>
      </c>
      <c r="C234" s="168">
        <f>'Data eurostat_2009'!C579</f>
        <v>110580</v>
      </c>
      <c r="D234" s="168">
        <f>'Data eurostat_2009'!D579</f>
        <v>117062</v>
      </c>
      <c r="E234" s="168">
        <f>'Data eurostat_2009'!E579</f>
        <v>119614</v>
      </c>
      <c r="F234" s="168">
        <f>'Data eurostat_2009'!F579</f>
        <v>112533</v>
      </c>
      <c r="G234" s="168">
        <f>'Data eurostat_2009'!G579</f>
        <v>121343</v>
      </c>
      <c r="H234" s="168">
        <f>'Data eurostat_2009'!H579</f>
        <v>103591</v>
      </c>
      <c r="I234" s="168">
        <f>'Data eurostat_2009'!I579</f>
        <v>109775</v>
      </c>
      <c r="J234" s="168">
        <f>'Data eurostat_2009'!J579</f>
        <v>115676</v>
      </c>
      <c r="K234" s="168">
        <f>'Data eurostat_2009'!K579</f>
        <v>121454</v>
      </c>
      <c r="L234" s="168">
        <f>'Data eurostat_2009'!L579</f>
        <v>138916</v>
      </c>
      <c r="M234" s="168">
        <f>'Data eurostat_2009'!M579</f>
        <v>120417</v>
      </c>
      <c r="N234" s="168">
        <f>'Data eurostat_2009'!N579</f>
        <v>129415</v>
      </c>
      <c r="O234" s="168">
        <f>'Data eurostat_2009'!O579</f>
        <v>105612</v>
      </c>
      <c r="P234" s="168">
        <f>'Data eurostat_2009'!P579</f>
        <v>108863</v>
      </c>
      <c r="Q234" s="168">
        <f>'Data eurostat_2009'!Q579</f>
        <v>135665</v>
      </c>
      <c r="R234" s="168">
        <f>'Data eurostat_2009'!R579</f>
        <v>119351</v>
      </c>
      <c r="S234" s="168">
        <f>'Data eurostat_2009'!S579</f>
        <v>133934</v>
      </c>
    </row>
    <row r="235" spans="1:20" s="39" customFormat="1" ht="12.75" customHeight="1">
      <c r="A235" s="167" t="s">
        <v>85</v>
      </c>
      <c r="B235" s="168">
        <f>'Data eurostat_2009'!B580</f>
        <v>29795</v>
      </c>
      <c r="C235" s="168">
        <f>'Data eurostat_2009'!C580</f>
        <v>32077</v>
      </c>
      <c r="D235" s="168">
        <f>'Data eurostat_2009'!D580</f>
        <v>32700</v>
      </c>
      <c r="E235" s="168">
        <f>'Data eurostat_2009'!E580</f>
        <v>35774</v>
      </c>
      <c r="F235" s="168">
        <f>'Data eurostat_2009'!F580</f>
        <v>39069</v>
      </c>
      <c r="G235" s="168">
        <f>'Data eurostat_2009'!G580</f>
        <v>35169</v>
      </c>
      <c r="H235" s="168">
        <f>'Data eurostat_2009'!H580</f>
        <v>28745</v>
      </c>
      <c r="I235" s="168">
        <f>'Data eurostat_2009'!I580</f>
        <v>34043</v>
      </c>
      <c r="J235" s="168">
        <f>'Data eurostat_2009'!J580</f>
        <v>33471</v>
      </c>
      <c r="K235" s="168">
        <f>'Data eurostat_2009'!K580</f>
        <v>40004</v>
      </c>
      <c r="L235" s="168">
        <f>'Data eurostat_2009'!L580</f>
        <v>36834</v>
      </c>
      <c r="M235" s="168">
        <f>'Data eurostat_2009'!M580</f>
        <v>41308</v>
      </c>
      <c r="N235" s="168">
        <f>'Data eurostat_2009'!N580</f>
        <v>35214</v>
      </c>
      <c r="O235" s="168">
        <f>'Data eurostat_2009'!O580</f>
        <v>34819</v>
      </c>
      <c r="P235" s="168">
        <f>'Data eurostat_2009'!P580</f>
        <v>33748</v>
      </c>
      <c r="Q235" s="168">
        <f>'Data eurostat_2009'!Q580</f>
        <v>31226</v>
      </c>
      <c r="R235" s="168">
        <f>'Data eurostat_2009'!R580</f>
        <v>30959</v>
      </c>
      <c r="S235" s="168">
        <f>'Data eurostat_2009'!S580</f>
        <v>35250</v>
      </c>
      <c r="T235" s="161">
        <f>(S235-R235)/S235</f>
        <v>0.12173049645390072</v>
      </c>
    </row>
    <row r="236" spans="1:19" s="39" customFormat="1" ht="12.75" customHeight="1">
      <c r="A236" s="167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8"/>
      <c r="S236" s="168"/>
    </row>
    <row r="237" spans="1:20" s="39" customFormat="1" ht="12.75" customHeight="1">
      <c r="A237" s="40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9"/>
    </row>
    <row r="238" s="39" customFormat="1" ht="12.75" customHeight="1">
      <c r="B238" s="41"/>
    </row>
    <row r="239" s="39" customFormat="1" ht="12.75" customHeight="1"/>
    <row r="240" s="39" customFormat="1" ht="12.75" customHeight="1"/>
    <row r="241" ht="11.25">
      <c r="B241" s="3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16"/>
  <sheetViews>
    <sheetView workbookViewId="0" topLeftCell="A1">
      <selection activeCell="S4" sqref="S4"/>
    </sheetView>
  </sheetViews>
  <sheetFormatPr defaultColWidth="9.140625" defaultRowHeight="12.75" customHeight="1"/>
  <cols>
    <col min="1" max="1" width="21.140625" style="34" customWidth="1"/>
    <col min="2" max="2" width="9.140625" style="34" customWidth="1"/>
    <col min="3" max="3" width="6.140625" style="34" customWidth="1"/>
    <col min="4" max="18" width="6.140625" style="34" bestFit="1" customWidth="1"/>
    <col min="19" max="16384" width="9.140625" style="34" customWidth="1"/>
  </cols>
  <sheetData>
    <row r="1" s="13" customFormat="1" ht="11.25">
      <c r="A1" s="14" t="s">
        <v>100</v>
      </c>
    </row>
    <row r="3" spans="2:19" ht="12.75" customHeight="1">
      <c r="B3" s="42">
        <v>1990</v>
      </c>
      <c r="C3" s="42">
        <v>1991</v>
      </c>
      <c r="D3" s="42">
        <v>1992</v>
      </c>
      <c r="E3" s="42">
        <v>1993</v>
      </c>
      <c r="F3" s="42">
        <v>1994</v>
      </c>
      <c r="G3" s="42">
        <v>1995</v>
      </c>
      <c r="H3" s="42">
        <v>1996</v>
      </c>
      <c r="I3" s="42">
        <v>1997</v>
      </c>
      <c r="J3" s="42">
        <v>1998</v>
      </c>
      <c r="K3" s="42">
        <v>1999</v>
      </c>
      <c r="L3" s="42">
        <v>2000</v>
      </c>
      <c r="M3" s="42">
        <v>2001</v>
      </c>
      <c r="N3" s="42">
        <v>2002</v>
      </c>
      <c r="O3" s="42">
        <v>2003</v>
      </c>
      <c r="P3" s="42">
        <v>2004</v>
      </c>
      <c r="Q3" s="42">
        <v>2005</v>
      </c>
      <c r="R3" s="42">
        <v>2006</v>
      </c>
      <c r="S3" s="24">
        <v>2007</v>
      </c>
    </row>
    <row r="4" spans="1:20" ht="12.75" customHeight="1">
      <c r="A4" s="7" t="s">
        <v>48</v>
      </c>
      <c r="B4" s="97">
        <f>SUM(B5:B31)</f>
        <v>5161</v>
      </c>
      <c r="C4" s="34">
        <f aca="true" t="shared" si="0" ref="C4:R4">C44-C84</f>
        <v>4233</v>
      </c>
      <c r="D4" s="34">
        <f t="shared" si="0"/>
        <v>4534</v>
      </c>
      <c r="E4" s="34">
        <f t="shared" si="0"/>
        <v>5683</v>
      </c>
      <c r="F4" s="34">
        <f t="shared" si="0"/>
        <v>7362</v>
      </c>
      <c r="G4" s="34">
        <f t="shared" si="0"/>
        <v>6390</v>
      </c>
      <c r="H4" s="34">
        <f t="shared" si="0"/>
        <v>5841</v>
      </c>
      <c r="I4" s="34">
        <f t="shared" si="0"/>
        <v>8571</v>
      </c>
      <c r="J4" s="34">
        <f t="shared" si="0"/>
        <v>9740</v>
      </c>
      <c r="K4" s="34">
        <f t="shared" si="0"/>
        <v>9220</v>
      </c>
      <c r="L4" s="34">
        <f t="shared" si="0"/>
        <v>8721</v>
      </c>
      <c r="M4" s="34">
        <f t="shared" si="0"/>
        <v>22630</v>
      </c>
      <c r="N4" s="34">
        <f t="shared" si="0"/>
        <v>13961</v>
      </c>
      <c r="O4" s="34">
        <f t="shared" si="0"/>
        <v>10525</v>
      </c>
      <c r="P4" s="34">
        <f t="shared" si="0"/>
        <v>11871</v>
      </c>
      <c r="Q4" s="34">
        <f t="shared" si="0"/>
        <v>10285</v>
      </c>
      <c r="R4" s="34">
        <f t="shared" si="0"/>
        <v>5433</v>
      </c>
      <c r="S4" s="160">
        <f aca="true" t="shared" si="1" ref="S4:S35">S44-S84</f>
        <v>2254</v>
      </c>
      <c r="T4" s="98">
        <f>B44-B84</f>
        <v>101505</v>
      </c>
    </row>
    <row r="5" spans="1:19" ht="12.75" customHeight="1">
      <c r="A5" s="7" t="s">
        <v>9</v>
      </c>
      <c r="B5" s="34">
        <f>B45-B85</f>
        <v>152</v>
      </c>
      <c r="C5" s="34">
        <f aca="true" t="shared" si="2" ref="C5:R5">C45-C85</f>
        <v>281</v>
      </c>
      <c r="D5" s="34">
        <f t="shared" si="2"/>
        <v>369</v>
      </c>
      <c r="E5" s="34">
        <f t="shared" si="2"/>
        <v>358</v>
      </c>
      <c r="F5" s="34">
        <f t="shared" si="2"/>
        <v>422</v>
      </c>
      <c r="G5" s="34">
        <f t="shared" si="2"/>
        <v>462</v>
      </c>
      <c r="H5" s="34">
        <f t="shared" si="2"/>
        <v>488</v>
      </c>
      <c r="I5" s="34">
        <f t="shared" si="2"/>
        <v>409</v>
      </c>
      <c r="J5" s="34">
        <f t="shared" si="2"/>
        <v>533</v>
      </c>
      <c r="K5" s="34">
        <f t="shared" si="2"/>
        <v>380</v>
      </c>
      <c r="L5" s="34">
        <f t="shared" si="2"/>
        <v>359</v>
      </c>
      <c r="M5" s="34">
        <f t="shared" si="2"/>
        <v>513</v>
      </c>
      <c r="N5" s="34">
        <f t="shared" si="2"/>
        <v>486</v>
      </c>
      <c r="O5" s="34">
        <f t="shared" si="2"/>
        <v>270</v>
      </c>
      <c r="P5" s="34">
        <f t="shared" si="2"/>
        <v>221</v>
      </c>
      <c r="Q5" s="34">
        <f t="shared" si="2"/>
        <v>401</v>
      </c>
      <c r="R5" s="34">
        <f t="shared" si="2"/>
        <v>278</v>
      </c>
      <c r="S5" s="160">
        <f t="shared" si="1"/>
        <v>776</v>
      </c>
    </row>
    <row r="6" spans="1:19" ht="12.75" customHeight="1">
      <c r="A6" s="7" t="s">
        <v>10</v>
      </c>
      <c r="B6" s="34">
        <f>B46-B86</f>
        <v>0</v>
      </c>
      <c r="C6" s="34">
        <f aca="true" t="shared" si="3" ref="C6:R6">C46-C86</f>
        <v>0</v>
      </c>
      <c r="D6" s="34">
        <f t="shared" si="3"/>
        <v>0</v>
      </c>
      <c r="E6" s="34">
        <f t="shared" si="3"/>
        <v>0</v>
      </c>
      <c r="F6" s="34">
        <f t="shared" si="3"/>
        <v>0</v>
      </c>
      <c r="G6" s="34">
        <f t="shared" si="3"/>
        <v>3</v>
      </c>
      <c r="H6" s="34">
        <f t="shared" si="3"/>
        <v>0</v>
      </c>
      <c r="I6" s="34">
        <f t="shared" si="3"/>
        <v>0</v>
      </c>
      <c r="J6" s="34">
        <f t="shared" si="3"/>
        <v>0</v>
      </c>
      <c r="K6" s="34">
        <f t="shared" si="3"/>
        <v>0</v>
      </c>
      <c r="L6" s="34">
        <f t="shared" si="3"/>
        <v>0</v>
      </c>
      <c r="M6" s="34">
        <f t="shared" si="3"/>
        <v>0</v>
      </c>
      <c r="N6" s="34">
        <f t="shared" si="3"/>
        <v>11</v>
      </c>
      <c r="O6" s="34">
        <f t="shared" si="3"/>
        <v>6</v>
      </c>
      <c r="P6" s="34">
        <f t="shared" si="3"/>
        <v>19</v>
      </c>
      <c r="Q6" s="34">
        <f t="shared" si="3"/>
        <v>17</v>
      </c>
      <c r="R6" s="34">
        <f t="shared" si="3"/>
        <v>7</v>
      </c>
      <c r="S6" s="160">
        <f t="shared" si="1"/>
        <v>6</v>
      </c>
    </row>
    <row r="7" spans="1:19" ht="12.75" customHeight="1">
      <c r="A7" s="7" t="s">
        <v>11</v>
      </c>
      <c r="B7" s="34">
        <f>B47-B87</f>
        <v>0</v>
      </c>
      <c r="C7" s="34">
        <f aca="true" t="shared" si="4" ref="C7:R7">C47-C87</f>
        <v>0</v>
      </c>
      <c r="D7" s="34">
        <f t="shared" si="4"/>
        <v>0</v>
      </c>
      <c r="E7" s="34">
        <f t="shared" si="4"/>
        <v>63</v>
      </c>
      <c r="F7" s="34">
        <f t="shared" si="4"/>
        <v>109</v>
      </c>
      <c r="G7" s="34">
        <f t="shared" si="4"/>
        <v>16</v>
      </c>
      <c r="H7" s="34">
        <f t="shared" si="4"/>
        <v>96</v>
      </c>
      <c r="I7" s="34">
        <f t="shared" si="4"/>
        <v>34</v>
      </c>
      <c r="J7" s="34">
        <f t="shared" si="4"/>
        <v>11</v>
      </c>
      <c r="K7" s="34">
        <f t="shared" si="4"/>
        <v>149</v>
      </c>
      <c r="L7" s="34">
        <f t="shared" si="4"/>
        <v>201</v>
      </c>
      <c r="M7" s="34">
        <f t="shared" si="4"/>
        <v>195</v>
      </c>
      <c r="N7" s="34">
        <f t="shared" si="4"/>
        <v>191</v>
      </c>
      <c r="O7" s="34">
        <f t="shared" si="4"/>
        <v>0</v>
      </c>
      <c r="P7" s="34">
        <f t="shared" si="4"/>
        <v>0</v>
      </c>
      <c r="Q7" s="34">
        <f t="shared" si="4"/>
        <v>0</v>
      </c>
      <c r="R7" s="34">
        <f t="shared" si="4"/>
        <v>1</v>
      </c>
      <c r="S7" s="160">
        <f t="shared" si="1"/>
        <v>-2</v>
      </c>
    </row>
    <row r="8" spans="1:19" ht="12.75" customHeight="1">
      <c r="A8" s="7" t="s">
        <v>12</v>
      </c>
      <c r="B8" s="34">
        <f>B48-B88</f>
        <v>45</v>
      </c>
      <c r="C8" s="34">
        <f aca="true" t="shared" si="5" ref="C8:R8">C48-C88</f>
        <v>91</v>
      </c>
      <c r="D8" s="34">
        <f t="shared" si="5"/>
        <v>148</v>
      </c>
      <c r="E8" s="34">
        <f t="shared" si="5"/>
        <v>323</v>
      </c>
      <c r="F8" s="34">
        <f t="shared" si="5"/>
        <v>577</v>
      </c>
      <c r="G8" s="34">
        <f t="shared" si="5"/>
        <v>297</v>
      </c>
      <c r="H8" s="34">
        <f t="shared" si="5"/>
        <v>244</v>
      </c>
      <c r="I8" s="34">
        <f t="shared" si="5"/>
        <v>219</v>
      </c>
      <c r="J8" s="34">
        <f t="shared" si="5"/>
        <v>234</v>
      </c>
      <c r="K8" s="34">
        <f t="shared" si="5"/>
        <v>242</v>
      </c>
      <c r="L8" s="34">
        <f t="shared" si="5"/>
        <v>224</v>
      </c>
      <c r="M8" s="34">
        <f t="shared" si="5"/>
        <v>205</v>
      </c>
      <c r="N8" s="34">
        <f t="shared" si="5"/>
        <v>201</v>
      </c>
      <c r="O8" s="34">
        <f t="shared" si="5"/>
        <v>227</v>
      </c>
      <c r="P8" s="34">
        <f t="shared" si="5"/>
        <v>203</v>
      </c>
      <c r="Q8" s="34">
        <f t="shared" si="5"/>
        <v>148</v>
      </c>
      <c r="R8" s="34">
        <f t="shared" si="5"/>
        <v>119</v>
      </c>
      <c r="S8" s="160">
        <f t="shared" si="1"/>
        <v>173</v>
      </c>
    </row>
    <row r="9" spans="1:20" ht="12.75" customHeight="1">
      <c r="A9" s="7" t="s">
        <v>47</v>
      </c>
      <c r="B9" s="97">
        <v>1318</v>
      </c>
      <c r="C9" s="34">
        <f aca="true" t="shared" si="6" ref="C9:R9">C49-C89</f>
        <v>1706</v>
      </c>
      <c r="D9" s="34">
        <f t="shared" si="6"/>
        <v>2078</v>
      </c>
      <c r="E9" s="34">
        <f t="shared" si="6"/>
        <v>2735</v>
      </c>
      <c r="F9" s="34">
        <f t="shared" si="6"/>
        <v>3365</v>
      </c>
      <c r="G9" s="34">
        <f t="shared" si="6"/>
        <v>3352</v>
      </c>
      <c r="H9" s="34">
        <f t="shared" si="6"/>
        <v>3049</v>
      </c>
      <c r="I9" s="34">
        <f t="shared" si="6"/>
        <v>3948</v>
      </c>
      <c r="J9" s="34">
        <f t="shared" si="6"/>
        <v>3851</v>
      </c>
      <c r="K9" s="34">
        <f t="shared" si="6"/>
        <v>4155</v>
      </c>
      <c r="L9" s="34">
        <f t="shared" si="6"/>
        <v>4085</v>
      </c>
      <c r="M9" s="34">
        <f t="shared" si="6"/>
        <v>7060</v>
      </c>
      <c r="N9" s="34">
        <f t="shared" si="6"/>
        <v>5072</v>
      </c>
      <c r="O9" s="34">
        <f t="shared" si="6"/>
        <v>2875</v>
      </c>
      <c r="P9" s="34">
        <f t="shared" si="6"/>
        <v>4003</v>
      </c>
      <c r="Q9" s="34">
        <f t="shared" si="6"/>
        <v>-544</v>
      </c>
      <c r="R9" s="34">
        <f t="shared" si="6"/>
        <v>-414</v>
      </c>
      <c r="S9" s="160">
        <f t="shared" si="1"/>
        <v>-3005</v>
      </c>
      <c r="T9" s="96">
        <f>B49-B89</f>
        <v>97670</v>
      </c>
    </row>
    <row r="10" spans="1:19" ht="12.75" customHeight="1">
      <c r="A10" s="7" t="s">
        <v>14</v>
      </c>
      <c r="B10" s="34">
        <f aca="true" t="shared" si="7" ref="B10:B35">B50-B90</f>
        <v>0</v>
      </c>
      <c r="C10" s="34">
        <f aca="true" t="shared" si="8" ref="C10:R10">C50-C90</f>
        <v>0</v>
      </c>
      <c r="D10" s="34">
        <f t="shared" si="8"/>
        <v>0</v>
      </c>
      <c r="E10" s="34">
        <f t="shared" si="8"/>
        <v>0</v>
      </c>
      <c r="F10" s="34">
        <f t="shared" si="8"/>
        <v>0</v>
      </c>
      <c r="G10" s="34">
        <f t="shared" si="8"/>
        <v>0</v>
      </c>
      <c r="H10" s="34">
        <f t="shared" si="8"/>
        <v>0</v>
      </c>
      <c r="I10" s="34">
        <f t="shared" si="8"/>
        <v>0</v>
      </c>
      <c r="J10" s="34">
        <f t="shared" si="8"/>
        <v>0</v>
      </c>
      <c r="K10" s="34">
        <f t="shared" si="8"/>
        <v>0</v>
      </c>
      <c r="L10" s="34">
        <f t="shared" si="8"/>
        <v>0</v>
      </c>
      <c r="M10" s="34">
        <f t="shared" si="8"/>
        <v>0</v>
      </c>
      <c r="N10" s="34">
        <f t="shared" si="8"/>
        <v>0</v>
      </c>
      <c r="O10" s="34">
        <f t="shared" si="8"/>
        <v>0</v>
      </c>
      <c r="P10" s="34">
        <f t="shared" si="8"/>
        <v>0</v>
      </c>
      <c r="Q10" s="34">
        <f t="shared" si="8"/>
        <v>14</v>
      </c>
      <c r="R10" s="34">
        <f t="shared" si="8"/>
        <v>0</v>
      </c>
      <c r="S10" s="160">
        <f t="shared" si="1"/>
        <v>0</v>
      </c>
    </row>
    <row r="11" spans="1:19" ht="12.75" customHeight="1">
      <c r="A11" s="7" t="s">
        <v>15</v>
      </c>
      <c r="B11" s="34">
        <f t="shared" si="7"/>
        <v>0</v>
      </c>
      <c r="C11" s="34">
        <f aca="true" t="shared" si="9" ref="C11:R11">C51-C91</f>
        <v>0</v>
      </c>
      <c r="D11" s="34">
        <f t="shared" si="9"/>
        <v>0</v>
      </c>
      <c r="E11" s="34">
        <f t="shared" si="9"/>
        <v>0</v>
      </c>
      <c r="F11" s="34">
        <f t="shared" si="9"/>
        <v>0</v>
      </c>
      <c r="G11" s="34">
        <f t="shared" si="9"/>
        <v>0</v>
      </c>
      <c r="H11" s="34">
        <f t="shared" si="9"/>
        <v>0</v>
      </c>
      <c r="I11" s="34">
        <f t="shared" si="9"/>
        <v>39</v>
      </c>
      <c r="J11" s="34">
        <f t="shared" si="9"/>
        <v>0</v>
      </c>
      <c r="K11" s="34">
        <f t="shared" si="9"/>
        <v>0</v>
      </c>
      <c r="L11" s="34">
        <f t="shared" si="9"/>
        <v>0</v>
      </c>
      <c r="M11" s="34">
        <f t="shared" si="9"/>
        <v>0</v>
      </c>
      <c r="N11" s="34">
        <f t="shared" si="9"/>
        <v>0</v>
      </c>
      <c r="O11" s="34">
        <f t="shared" si="9"/>
        <v>0</v>
      </c>
      <c r="P11" s="34">
        <f t="shared" si="9"/>
        <v>0</v>
      </c>
      <c r="Q11" s="34">
        <f t="shared" si="9"/>
        <v>0</v>
      </c>
      <c r="R11" s="34">
        <f t="shared" si="9"/>
        <v>1</v>
      </c>
      <c r="S11" s="160">
        <f t="shared" si="1"/>
        <v>3</v>
      </c>
    </row>
    <row r="12" spans="1:19" ht="12.75" customHeight="1">
      <c r="A12" s="7" t="s">
        <v>16</v>
      </c>
      <c r="B12" s="34">
        <f t="shared" si="7"/>
        <v>0</v>
      </c>
      <c r="C12" s="34">
        <f aca="true" t="shared" si="10" ref="C12:R12">C52-C92</f>
        <v>0</v>
      </c>
      <c r="D12" s="34">
        <f t="shared" si="10"/>
        <v>135</v>
      </c>
      <c r="E12" s="34">
        <f t="shared" si="10"/>
        <v>90</v>
      </c>
      <c r="F12" s="34">
        <f t="shared" si="10"/>
        <v>74</v>
      </c>
      <c r="G12" s="34">
        <f t="shared" si="10"/>
        <v>102</v>
      </c>
      <c r="H12" s="34">
        <f t="shared" si="10"/>
        <v>106</v>
      </c>
      <c r="I12" s="34">
        <f t="shared" si="10"/>
        <v>114</v>
      </c>
      <c r="J12" s="34">
        <f t="shared" si="10"/>
        <v>160</v>
      </c>
      <c r="K12" s="34">
        <f t="shared" si="10"/>
        <v>194</v>
      </c>
      <c r="L12" s="34">
        <f t="shared" si="10"/>
        <v>163</v>
      </c>
      <c r="M12" s="34">
        <f t="shared" si="10"/>
        <v>103</v>
      </c>
      <c r="N12" s="34">
        <f t="shared" si="10"/>
        <v>108</v>
      </c>
      <c r="O12" s="34">
        <f t="shared" si="10"/>
        <v>141</v>
      </c>
      <c r="P12" s="34">
        <f t="shared" si="10"/>
        <v>139</v>
      </c>
      <c r="Q12" s="34">
        <f t="shared" si="10"/>
        <v>99</v>
      </c>
      <c r="R12" s="34">
        <f t="shared" si="10"/>
        <v>24</v>
      </c>
      <c r="S12" s="160">
        <f t="shared" si="1"/>
        <v>24</v>
      </c>
    </row>
    <row r="13" spans="1:19" ht="12.75" customHeight="1">
      <c r="A13" s="7" t="s">
        <v>17</v>
      </c>
      <c r="B13" s="34">
        <f t="shared" si="7"/>
        <v>0</v>
      </c>
      <c r="C13" s="34">
        <f aca="true" t="shared" si="11" ref="C13:R13">C53-C93</f>
        <v>0</v>
      </c>
      <c r="D13" s="34">
        <f t="shared" si="11"/>
        <v>0</v>
      </c>
      <c r="E13" s="34">
        <f t="shared" si="11"/>
        <v>-1</v>
      </c>
      <c r="F13" s="34">
        <f t="shared" si="11"/>
        <v>-2</v>
      </c>
      <c r="G13" s="34">
        <f t="shared" si="11"/>
        <v>373</v>
      </c>
      <c r="H13" s="34">
        <f t="shared" si="11"/>
        <v>-3</v>
      </c>
      <c r="I13" s="34">
        <f t="shared" si="11"/>
        <v>583</v>
      </c>
      <c r="J13" s="34">
        <f t="shared" si="11"/>
        <v>532</v>
      </c>
      <c r="K13" s="34">
        <f t="shared" si="11"/>
        <v>1333</v>
      </c>
      <c r="L13" s="34">
        <f t="shared" si="11"/>
        <v>360</v>
      </c>
      <c r="M13" s="34">
        <f t="shared" si="11"/>
        <v>1773</v>
      </c>
      <c r="N13" s="34">
        <f t="shared" si="11"/>
        <v>1505</v>
      </c>
      <c r="O13" s="34">
        <f t="shared" si="11"/>
        <v>1341</v>
      </c>
      <c r="P13" s="34">
        <f t="shared" si="11"/>
        <v>2495</v>
      </c>
      <c r="Q13" s="34">
        <f t="shared" si="11"/>
        <v>4865</v>
      </c>
      <c r="R13" s="34">
        <f t="shared" si="11"/>
        <v>529</v>
      </c>
      <c r="S13" s="160">
        <f t="shared" si="1"/>
        <v>-177</v>
      </c>
    </row>
    <row r="14" spans="1:19" ht="12.75" customHeight="1">
      <c r="A14" s="7" t="s">
        <v>18</v>
      </c>
      <c r="B14" s="34">
        <f t="shared" si="7"/>
        <v>0</v>
      </c>
      <c r="C14" s="34">
        <f aca="true" t="shared" si="12" ref="C14:R14">C54-C94</f>
        <v>0</v>
      </c>
      <c r="D14" s="34">
        <f t="shared" si="12"/>
        <v>0</v>
      </c>
      <c r="E14" s="34">
        <f t="shared" si="12"/>
        <v>0</v>
      </c>
      <c r="F14" s="34">
        <f t="shared" si="12"/>
        <v>0</v>
      </c>
      <c r="G14" s="34">
        <f t="shared" si="12"/>
        <v>0</v>
      </c>
      <c r="H14" s="34">
        <f t="shared" si="12"/>
        <v>0</v>
      </c>
      <c r="I14" s="34">
        <f t="shared" si="12"/>
        <v>0</v>
      </c>
      <c r="J14" s="34">
        <f t="shared" si="12"/>
        <v>0</v>
      </c>
      <c r="K14" s="34">
        <f t="shared" si="12"/>
        <v>0</v>
      </c>
      <c r="L14" s="34">
        <f t="shared" si="12"/>
        <v>-5</v>
      </c>
      <c r="M14" s="34">
        <f t="shared" si="12"/>
        <v>394</v>
      </c>
      <c r="N14" s="34">
        <f t="shared" si="12"/>
        <v>-7</v>
      </c>
      <c r="O14" s="34">
        <f t="shared" si="12"/>
        <v>-7</v>
      </c>
      <c r="P14" s="34">
        <f t="shared" si="12"/>
        <v>-8</v>
      </c>
      <c r="Q14" s="34">
        <f t="shared" si="12"/>
        <v>-10</v>
      </c>
      <c r="R14" s="34">
        <f t="shared" si="12"/>
        <v>-12</v>
      </c>
      <c r="S14" s="160">
        <f t="shared" si="1"/>
        <v>-17</v>
      </c>
    </row>
    <row r="15" spans="1:19" ht="12.75" customHeight="1">
      <c r="A15" s="7" t="s">
        <v>19</v>
      </c>
      <c r="B15" s="34">
        <f t="shared" si="7"/>
        <v>1481</v>
      </c>
      <c r="C15" s="34">
        <f aca="true" t="shared" si="13" ref="C15:R15">C55-C95</f>
        <v>1283</v>
      </c>
      <c r="D15" s="34">
        <f t="shared" si="13"/>
        <v>714</v>
      </c>
      <c r="E15" s="34">
        <f t="shared" si="13"/>
        <v>737</v>
      </c>
      <c r="F15" s="34">
        <f t="shared" si="13"/>
        <v>724</v>
      </c>
      <c r="G15" s="34">
        <f t="shared" si="13"/>
        <v>334</v>
      </c>
      <c r="H15" s="34">
        <f t="shared" si="13"/>
        <v>309</v>
      </c>
      <c r="I15" s="34">
        <f t="shared" si="13"/>
        <v>648</v>
      </c>
      <c r="J15" s="34">
        <f t="shared" si="13"/>
        <v>685</v>
      </c>
      <c r="K15" s="34">
        <f t="shared" si="13"/>
        <v>612</v>
      </c>
      <c r="L15" s="34">
        <f t="shared" si="13"/>
        <v>1054</v>
      </c>
      <c r="M15" s="34">
        <f t="shared" si="13"/>
        <v>9065</v>
      </c>
      <c r="N15" s="34">
        <f t="shared" si="13"/>
        <v>1007</v>
      </c>
      <c r="O15" s="34">
        <f t="shared" si="13"/>
        <v>1901</v>
      </c>
      <c r="P15" s="34">
        <f t="shared" si="13"/>
        <v>1175</v>
      </c>
      <c r="Q15" s="34">
        <f t="shared" si="13"/>
        <v>1255</v>
      </c>
      <c r="R15" s="34">
        <f t="shared" si="13"/>
        <v>1172</v>
      </c>
      <c r="S15" s="160">
        <f t="shared" si="1"/>
        <v>1164</v>
      </c>
    </row>
    <row r="16" spans="1:19" ht="12.75" customHeight="1">
      <c r="A16" s="7" t="s">
        <v>20</v>
      </c>
      <c r="B16" s="34">
        <f t="shared" si="7"/>
        <v>0</v>
      </c>
      <c r="C16" s="34">
        <f aca="true" t="shared" si="14" ref="C16:R16">C56-C96</f>
        <v>0</v>
      </c>
      <c r="D16" s="34">
        <f t="shared" si="14"/>
        <v>0</v>
      </c>
      <c r="E16" s="34">
        <f t="shared" si="14"/>
        <v>0</v>
      </c>
      <c r="F16" s="34">
        <f t="shared" si="14"/>
        <v>0</v>
      </c>
      <c r="G16" s="34">
        <f t="shared" si="14"/>
        <v>0</v>
      </c>
      <c r="H16" s="34">
        <f t="shared" si="14"/>
        <v>0</v>
      </c>
      <c r="I16" s="34">
        <f t="shared" si="14"/>
        <v>0</v>
      </c>
      <c r="J16" s="34">
        <f t="shared" si="14"/>
        <v>0</v>
      </c>
      <c r="K16" s="34">
        <f t="shared" si="14"/>
        <v>0</v>
      </c>
      <c r="L16" s="34">
        <f t="shared" si="14"/>
        <v>0</v>
      </c>
      <c r="M16" s="34">
        <f t="shared" si="14"/>
        <v>0</v>
      </c>
      <c r="N16" s="34">
        <f t="shared" si="14"/>
        <v>0</v>
      </c>
      <c r="O16" s="34">
        <f t="shared" si="14"/>
        <v>-1</v>
      </c>
      <c r="P16" s="34">
        <f t="shared" si="14"/>
        <v>-1</v>
      </c>
      <c r="Q16" s="34">
        <f t="shared" si="14"/>
        <v>-1</v>
      </c>
      <c r="R16" s="34">
        <f t="shared" si="14"/>
        <v>-1</v>
      </c>
      <c r="S16" s="160">
        <f t="shared" si="1"/>
        <v>-2</v>
      </c>
    </row>
    <row r="17" spans="1:19" ht="12.75" customHeight="1">
      <c r="A17" s="7" t="s">
        <v>21</v>
      </c>
      <c r="B17" s="34">
        <f t="shared" si="7"/>
        <v>0</v>
      </c>
      <c r="C17" s="34">
        <f aca="true" t="shared" si="15" ref="C17:R17">C57-C97</f>
        <v>0</v>
      </c>
      <c r="D17" s="34">
        <f t="shared" si="15"/>
        <v>0</v>
      </c>
      <c r="E17" s="34">
        <f t="shared" si="15"/>
        <v>0</v>
      </c>
      <c r="F17" s="34">
        <f t="shared" si="15"/>
        <v>0</v>
      </c>
      <c r="G17" s="34">
        <f t="shared" si="15"/>
        <v>0</v>
      </c>
      <c r="H17" s="34">
        <f t="shared" si="15"/>
        <v>0</v>
      </c>
      <c r="I17" s="34">
        <f t="shared" si="15"/>
        <v>0</v>
      </c>
      <c r="J17" s="34">
        <f t="shared" si="15"/>
        <v>0</v>
      </c>
      <c r="K17" s="34">
        <f t="shared" si="15"/>
        <v>1</v>
      </c>
      <c r="L17" s="34">
        <f t="shared" si="15"/>
        <v>0</v>
      </c>
      <c r="M17" s="34">
        <f t="shared" si="15"/>
        <v>0</v>
      </c>
      <c r="N17" s="34">
        <f t="shared" si="15"/>
        <v>0</v>
      </c>
      <c r="O17" s="34">
        <f t="shared" si="15"/>
        <v>0</v>
      </c>
      <c r="P17" s="34">
        <f t="shared" si="15"/>
        <v>0</v>
      </c>
      <c r="Q17" s="34">
        <f t="shared" si="15"/>
        <v>0</v>
      </c>
      <c r="R17" s="34">
        <f t="shared" si="15"/>
        <v>0</v>
      </c>
      <c r="S17" s="160">
        <f t="shared" si="1"/>
        <v>0</v>
      </c>
    </row>
    <row r="18" spans="1:19" ht="12.75" customHeight="1">
      <c r="A18" s="7" t="s">
        <v>22</v>
      </c>
      <c r="B18" s="34">
        <f t="shared" si="7"/>
        <v>38</v>
      </c>
      <c r="C18" s="34">
        <f aca="true" t="shared" si="16" ref="C18:R18">C58-C98</f>
        <v>34</v>
      </c>
      <c r="D18" s="34">
        <f t="shared" si="16"/>
        <v>17</v>
      </c>
      <c r="E18" s="34">
        <f t="shared" si="16"/>
        <v>17</v>
      </c>
      <c r="F18" s="34">
        <f t="shared" si="16"/>
        <v>22</v>
      </c>
      <c r="G18" s="34">
        <f t="shared" si="16"/>
        <v>29</v>
      </c>
      <c r="H18" s="34">
        <f t="shared" si="16"/>
        <v>34</v>
      </c>
      <c r="I18" s="34">
        <f t="shared" si="16"/>
        <v>44</v>
      </c>
      <c r="J18" s="34">
        <f t="shared" si="16"/>
        <v>52</v>
      </c>
      <c r="K18" s="34">
        <f t="shared" si="16"/>
        <v>60</v>
      </c>
      <c r="L18" s="34">
        <f t="shared" si="16"/>
        <v>91</v>
      </c>
      <c r="M18" s="34">
        <f t="shared" si="16"/>
        <v>68</v>
      </c>
      <c r="N18" s="34">
        <f t="shared" si="16"/>
        <v>138</v>
      </c>
      <c r="O18" s="34">
        <f t="shared" si="16"/>
        <v>167</v>
      </c>
      <c r="P18" s="34">
        <f t="shared" si="16"/>
        <v>170</v>
      </c>
      <c r="Q18" s="34">
        <f t="shared" si="16"/>
        <v>200</v>
      </c>
      <c r="R18" s="34">
        <f t="shared" si="16"/>
        <v>196</v>
      </c>
      <c r="S18" s="160">
        <f t="shared" si="1"/>
        <v>231</v>
      </c>
    </row>
    <row r="19" spans="1:19" ht="12.75" customHeight="1">
      <c r="A19" s="7" t="s">
        <v>49</v>
      </c>
      <c r="B19" s="34">
        <f t="shared" si="7"/>
        <v>0</v>
      </c>
      <c r="C19" s="34">
        <f aca="true" t="shared" si="17" ref="C19:R19">C59-C99</f>
        <v>0</v>
      </c>
      <c r="D19" s="34">
        <f t="shared" si="17"/>
        <v>0</v>
      </c>
      <c r="E19" s="34">
        <f t="shared" si="17"/>
        <v>0</v>
      </c>
      <c r="F19" s="34">
        <f t="shared" si="17"/>
        <v>21</v>
      </c>
      <c r="G19" s="34">
        <f t="shared" si="17"/>
        <v>11</v>
      </c>
      <c r="H19" s="34">
        <f t="shared" si="17"/>
        <v>5</v>
      </c>
      <c r="I19" s="34">
        <f t="shared" si="17"/>
        <v>0</v>
      </c>
      <c r="J19" s="34">
        <f t="shared" si="17"/>
        <v>0</v>
      </c>
      <c r="K19" s="34">
        <f t="shared" si="17"/>
        <v>2</v>
      </c>
      <c r="L19" s="34">
        <f t="shared" si="17"/>
        <v>0</v>
      </c>
      <c r="M19" s="34">
        <f t="shared" si="17"/>
        <v>-1</v>
      </c>
      <c r="N19" s="34">
        <f t="shared" si="17"/>
        <v>-1</v>
      </c>
      <c r="O19" s="34">
        <f t="shared" si="17"/>
        <v>-1</v>
      </c>
      <c r="P19" s="34">
        <f t="shared" si="17"/>
        <v>-9</v>
      </c>
      <c r="Q19" s="34">
        <f t="shared" si="17"/>
        <v>-18</v>
      </c>
      <c r="R19" s="34">
        <f t="shared" si="17"/>
        <v>-21</v>
      </c>
      <c r="S19" s="160">
        <f t="shared" si="1"/>
        <v>-21</v>
      </c>
    </row>
    <row r="20" spans="1:19" ht="12.75" customHeight="1">
      <c r="A20" s="7" t="s">
        <v>24</v>
      </c>
      <c r="B20" s="34">
        <f t="shared" si="7"/>
        <v>8</v>
      </c>
      <c r="C20" s="34">
        <f aca="true" t="shared" si="18" ref="C20:R20">C60-C100</f>
        <v>10</v>
      </c>
      <c r="D20" s="34">
        <f t="shared" si="18"/>
        <v>0</v>
      </c>
      <c r="E20" s="34">
        <f t="shared" si="18"/>
        <v>18</v>
      </c>
      <c r="F20" s="34">
        <f t="shared" si="18"/>
        <v>1</v>
      </c>
      <c r="G20" s="34">
        <f t="shared" si="18"/>
        <v>0</v>
      </c>
      <c r="H20" s="34">
        <f t="shared" si="18"/>
        <v>0</v>
      </c>
      <c r="I20" s="34">
        <f t="shared" si="18"/>
        <v>0</v>
      </c>
      <c r="J20" s="34">
        <f t="shared" si="18"/>
        <v>0</v>
      </c>
      <c r="K20" s="34">
        <f t="shared" si="18"/>
        <v>0</v>
      </c>
      <c r="L20" s="34">
        <f t="shared" si="18"/>
        <v>0</v>
      </c>
      <c r="M20" s="34">
        <f t="shared" si="18"/>
        <v>0</v>
      </c>
      <c r="N20" s="34">
        <f t="shared" si="18"/>
        <v>0</v>
      </c>
      <c r="O20" s="34">
        <f t="shared" si="18"/>
        <v>0</v>
      </c>
      <c r="P20" s="34">
        <f t="shared" si="18"/>
        <v>0</v>
      </c>
      <c r="Q20" s="34">
        <f t="shared" si="18"/>
        <v>0</v>
      </c>
      <c r="R20" s="34">
        <f t="shared" si="18"/>
        <v>0</v>
      </c>
      <c r="S20" s="160">
        <f t="shared" si="1"/>
        <v>1</v>
      </c>
    </row>
    <row r="21" spans="1:19" ht="12.75" customHeight="1">
      <c r="A21" s="7" t="s">
        <v>25</v>
      </c>
      <c r="B21" s="34">
        <f t="shared" si="7"/>
        <v>0</v>
      </c>
      <c r="C21" s="34">
        <f aca="true" t="shared" si="19" ref="C21:R21">C61-C101</f>
        <v>0</v>
      </c>
      <c r="D21" s="34">
        <f t="shared" si="19"/>
        <v>0</v>
      </c>
      <c r="E21" s="34">
        <f t="shared" si="19"/>
        <v>0</v>
      </c>
      <c r="F21" s="34">
        <f t="shared" si="19"/>
        <v>0</v>
      </c>
      <c r="G21" s="34">
        <f t="shared" si="19"/>
        <v>0</v>
      </c>
      <c r="H21" s="34">
        <f t="shared" si="19"/>
        <v>0</v>
      </c>
      <c r="I21" s="34">
        <f t="shared" si="19"/>
        <v>0</v>
      </c>
      <c r="J21" s="34">
        <f t="shared" si="19"/>
        <v>0</v>
      </c>
      <c r="K21" s="34">
        <f t="shared" si="19"/>
        <v>0</v>
      </c>
      <c r="L21" s="34">
        <f t="shared" si="19"/>
        <v>0</v>
      </c>
      <c r="M21" s="34">
        <f t="shared" si="19"/>
        <v>0</v>
      </c>
      <c r="N21" s="34">
        <f t="shared" si="19"/>
        <v>0</v>
      </c>
      <c r="O21" s="34">
        <f t="shared" si="19"/>
        <v>0</v>
      </c>
      <c r="P21" s="34">
        <f t="shared" si="19"/>
        <v>0</v>
      </c>
      <c r="Q21" s="34">
        <f t="shared" si="19"/>
        <v>0</v>
      </c>
      <c r="R21" s="34">
        <f t="shared" si="19"/>
        <v>0</v>
      </c>
      <c r="S21" s="160">
        <f t="shared" si="1"/>
        <v>0</v>
      </c>
    </row>
    <row r="22" spans="1:19" ht="12.75" customHeight="1">
      <c r="A22" s="7" t="s">
        <v>26</v>
      </c>
      <c r="B22" s="34">
        <f t="shared" si="7"/>
        <v>0</v>
      </c>
      <c r="C22" s="34">
        <f aca="true" t="shared" si="20" ref="C22:R22">C62-C102</f>
        <v>0</v>
      </c>
      <c r="D22" s="34">
        <f t="shared" si="20"/>
        <v>153</v>
      </c>
      <c r="E22" s="34">
        <f t="shared" si="20"/>
        <v>83</v>
      </c>
      <c r="F22" s="34">
        <f t="shared" si="20"/>
        <v>108</v>
      </c>
      <c r="G22" s="34">
        <f t="shared" si="20"/>
        <v>320</v>
      </c>
      <c r="H22" s="34">
        <f t="shared" si="20"/>
        <v>447</v>
      </c>
      <c r="I22" s="34">
        <f t="shared" si="20"/>
        <v>644</v>
      </c>
      <c r="J22" s="34">
        <f t="shared" si="20"/>
        <v>634</v>
      </c>
      <c r="K22" s="34">
        <f t="shared" si="20"/>
        <v>1055</v>
      </c>
      <c r="L22" s="34">
        <f t="shared" si="20"/>
        <v>1159</v>
      </c>
      <c r="M22" s="34">
        <f t="shared" si="20"/>
        <v>227</v>
      </c>
      <c r="N22" s="34">
        <f t="shared" si="20"/>
        <v>1293</v>
      </c>
      <c r="O22" s="34">
        <f t="shared" si="20"/>
        <v>190</v>
      </c>
      <c r="P22" s="34">
        <f t="shared" si="20"/>
        <v>170</v>
      </c>
      <c r="Q22" s="34">
        <f t="shared" si="20"/>
        <v>226</v>
      </c>
      <c r="R22" s="34">
        <f t="shared" si="20"/>
        <v>111</v>
      </c>
      <c r="S22" s="160">
        <f t="shared" si="1"/>
        <v>140</v>
      </c>
    </row>
    <row r="23" spans="1:19" ht="12.75" customHeight="1">
      <c r="A23" s="7" t="s">
        <v>27</v>
      </c>
      <c r="B23" s="34">
        <f t="shared" si="7"/>
        <v>114</v>
      </c>
      <c r="C23" s="34">
        <f aca="true" t="shared" si="21" ref="C23:R23">C63-C103</f>
        <v>162</v>
      </c>
      <c r="D23" s="34">
        <f t="shared" si="21"/>
        <v>271</v>
      </c>
      <c r="E23" s="34">
        <f t="shared" si="21"/>
        <v>365</v>
      </c>
      <c r="F23" s="34">
        <f t="shared" si="21"/>
        <v>148</v>
      </c>
      <c r="G23" s="34">
        <f t="shared" si="21"/>
        <v>751</v>
      </c>
      <c r="H23" s="34">
        <f t="shared" si="21"/>
        <v>338</v>
      </c>
      <c r="I23" s="34">
        <f t="shared" si="21"/>
        <v>261</v>
      </c>
      <c r="J23" s="34">
        <f t="shared" si="21"/>
        <v>198</v>
      </c>
      <c r="K23" s="34">
        <f t="shared" si="21"/>
        <v>184</v>
      </c>
      <c r="L23" s="34">
        <f t="shared" si="21"/>
        <v>67</v>
      </c>
      <c r="M23" s="34">
        <f t="shared" si="21"/>
        <v>157</v>
      </c>
      <c r="N23" s="34">
        <f t="shared" si="21"/>
        <v>226</v>
      </c>
      <c r="O23" s="34">
        <f t="shared" si="21"/>
        <v>361</v>
      </c>
      <c r="P23" s="34">
        <f t="shared" si="21"/>
        <v>248</v>
      </c>
      <c r="Q23" s="34">
        <f t="shared" si="21"/>
        <v>551</v>
      </c>
      <c r="R23" s="34">
        <f t="shared" si="21"/>
        <v>241</v>
      </c>
      <c r="S23" s="160">
        <f t="shared" si="1"/>
        <v>313</v>
      </c>
    </row>
    <row r="24" spans="1:19" ht="12.75" customHeight="1">
      <c r="A24" s="7" t="s">
        <v>28</v>
      </c>
      <c r="B24" s="34">
        <f t="shared" si="7"/>
        <v>0</v>
      </c>
      <c r="C24" s="34">
        <f aca="true" t="shared" si="22" ref="C24:R24">C64-C104</f>
        <v>0</v>
      </c>
      <c r="D24" s="34">
        <f t="shared" si="22"/>
        <v>0</v>
      </c>
      <c r="E24" s="34">
        <f t="shared" si="22"/>
        <v>0</v>
      </c>
      <c r="F24" s="34">
        <f t="shared" si="22"/>
        <v>0</v>
      </c>
      <c r="G24" s="34">
        <f t="shared" si="22"/>
        <v>0</v>
      </c>
      <c r="H24" s="34">
        <f t="shared" si="22"/>
        <v>2</v>
      </c>
      <c r="I24" s="34">
        <f t="shared" si="22"/>
        <v>5</v>
      </c>
      <c r="J24" s="34">
        <f t="shared" si="22"/>
        <v>5</v>
      </c>
      <c r="K24" s="34">
        <f t="shared" si="22"/>
        <v>3</v>
      </c>
      <c r="L24" s="34">
        <f t="shared" si="22"/>
        <v>331</v>
      </c>
      <c r="M24" s="34">
        <f t="shared" si="22"/>
        <v>322</v>
      </c>
      <c r="N24" s="34">
        <f t="shared" si="22"/>
        <v>464</v>
      </c>
      <c r="O24" s="34">
        <f t="shared" si="22"/>
        <v>287</v>
      </c>
      <c r="P24" s="34">
        <f t="shared" si="22"/>
        <v>331</v>
      </c>
      <c r="Q24" s="34">
        <f t="shared" si="22"/>
        <v>73</v>
      </c>
      <c r="R24" s="34">
        <f t="shared" si="22"/>
        <v>381</v>
      </c>
      <c r="S24" s="160">
        <f t="shared" si="1"/>
        <v>334</v>
      </c>
    </row>
    <row r="25" spans="1:19" ht="12.75" customHeight="1">
      <c r="A25" s="7" t="s">
        <v>29</v>
      </c>
      <c r="B25" s="34">
        <f t="shared" si="7"/>
        <v>1</v>
      </c>
      <c r="C25" s="34">
        <f aca="true" t="shared" si="23" ref="C25:R25">C65-C105</f>
        <v>1</v>
      </c>
      <c r="D25" s="34">
        <f t="shared" si="23"/>
        <v>1</v>
      </c>
      <c r="E25" s="34">
        <f t="shared" si="23"/>
        <v>1</v>
      </c>
      <c r="F25" s="34">
        <f t="shared" si="23"/>
        <v>1</v>
      </c>
      <c r="G25" s="34">
        <f t="shared" si="23"/>
        <v>1</v>
      </c>
      <c r="H25" s="34">
        <f t="shared" si="23"/>
        <v>-1</v>
      </c>
      <c r="I25" s="34">
        <f t="shared" si="23"/>
        <v>-1</v>
      </c>
      <c r="J25" s="34">
        <f t="shared" si="23"/>
        <v>-1</v>
      </c>
      <c r="K25" s="34">
        <f t="shared" si="23"/>
        <v>-1</v>
      </c>
      <c r="L25" s="34">
        <f t="shared" si="23"/>
        <v>0</v>
      </c>
      <c r="M25" s="34">
        <f t="shared" si="23"/>
        <v>0</v>
      </c>
      <c r="N25" s="34">
        <f t="shared" si="23"/>
        <v>0</v>
      </c>
      <c r="O25" s="34">
        <f t="shared" si="23"/>
        <v>3</v>
      </c>
      <c r="P25" s="34">
        <f t="shared" si="23"/>
        <v>6</v>
      </c>
      <c r="Q25" s="34">
        <f t="shared" si="23"/>
        <v>10</v>
      </c>
      <c r="R25" s="34">
        <f t="shared" si="23"/>
        <v>8</v>
      </c>
      <c r="S25" s="160">
        <f t="shared" si="1"/>
        <v>-21</v>
      </c>
    </row>
    <row r="26" spans="1:19" ht="12.75" customHeight="1">
      <c r="A26" s="7" t="s">
        <v>30</v>
      </c>
      <c r="B26" s="34">
        <f t="shared" si="7"/>
        <v>101</v>
      </c>
      <c r="C26" s="34">
        <f aca="true" t="shared" si="24" ref="C26:R26">C66-C106</f>
        <v>89</v>
      </c>
      <c r="D26" s="34">
        <f t="shared" si="24"/>
        <v>0</v>
      </c>
      <c r="E26" s="34">
        <f t="shared" si="24"/>
        <v>0</v>
      </c>
      <c r="F26" s="34">
        <f t="shared" si="24"/>
        <v>0</v>
      </c>
      <c r="G26" s="34">
        <f t="shared" si="24"/>
        <v>0</v>
      </c>
      <c r="H26" s="34">
        <f t="shared" si="24"/>
        <v>0</v>
      </c>
      <c r="I26" s="34">
        <f t="shared" si="24"/>
        <v>0</v>
      </c>
      <c r="J26" s="34">
        <f t="shared" si="24"/>
        <v>0</v>
      </c>
      <c r="K26" s="34">
        <f t="shared" si="24"/>
        <v>0</v>
      </c>
      <c r="L26" s="34">
        <f t="shared" si="24"/>
        <v>0</v>
      </c>
      <c r="M26" s="34">
        <f t="shared" si="24"/>
        <v>0</v>
      </c>
      <c r="N26" s="34">
        <f t="shared" si="24"/>
        <v>0</v>
      </c>
      <c r="O26" s="34">
        <f t="shared" si="24"/>
        <v>0</v>
      </c>
      <c r="P26" s="34">
        <f t="shared" si="24"/>
        <v>0</v>
      </c>
      <c r="Q26" s="34">
        <f t="shared" si="24"/>
        <v>1</v>
      </c>
      <c r="R26" s="34">
        <f t="shared" si="24"/>
        <v>0</v>
      </c>
      <c r="S26" s="160">
        <f t="shared" si="1"/>
        <v>0</v>
      </c>
    </row>
    <row r="27" spans="1:19" ht="12.75" customHeight="1">
      <c r="A27" s="7" t="s">
        <v>31</v>
      </c>
      <c r="B27" s="34">
        <f t="shared" si="7"/>
        <v>0</v>
      </c>
      <c r="C27" s="34">
        <f aca="true" t="shared" si="25" ref="C27:R27">C67-C107</f>
        <v>0</v>
      </c>
      <c r="D27" s="34">
        <f t="shared" si="25"/>
        <v>0</v>
      </c>
      <c r="E27" s="34">
        <f t="shared" si="25"/>
        <v>0</v>
      </c>
      <c r="F27" s="34">
        <f t="shared" si="25"/>
        <v>0</v>
      </c>
      <c r="G27" s="34">
        <f t="shared" si="25"/>
        <v>0</v>
      </c>
      <c r="H27" s="34">
        <f t="shared" si="25"/>
        <v>0</v>
      </c>
      <c r="I27" s="34">
        <f t="shared" si="25"/>
        <v>0</v>
      </c>
      <c r="J27" s="34">
        <f t="shared" si="25"/>
        <v>0</v>
      </c>
      <c r="K27" s="34">
        <f t="shared" si="25"/>
        <v>0</v>
      </c>
      <c r="L27" s="34">
        <f t="shared" si="25"/>
        <v>0</v>
      </c>
      <c r="M27" s="34">
        <f t="shared" si="25"/>
        <v>0</v>
      </c>
      <c r="N27" s="34">
        <f t="shared" si="25"/>
        <v>0</v>
      </c>
      <c r="O27" s="34">
        <f t="shared" si="25"/>
        <v>6</v>
      </c>
      <c r="P27" s="34">
        <f t="shared" si="25"/>
        <v>5</v>
      </c>
      <c r="Q27" s="34">
        <f t="shared" si="25"/>
        <v>6</v>
      </c>
      <c r="R27" s="34">
        <f t="shared" si="25"/>
        <v>7</v>
      </c>
      <c r="S27" s="160">
        <f t="shared" si="1"/>
        <v>5</v>
      </c>
    </row>
    <row r="28" spans="1:19" ht="12.75" customHeight="1">
      <c r="A28" s="7" t="s">
        <v>32</v>
      </c>
      <c r="B28" s="34">
        <f t="shared" si="7"/>
        <v>0</v>
      </c>
      <c r="C28" s="34">
        <f aca="true" t="shared" si="26" ref="C28:R28">C68-C108</f>
        <v>0</v>
      </c>
      <c r="D28" s="34">
        <f t="shared" si="26"/>
        <v>0</v>
      </c>
      <c r="E28" s="34">
        <f t="shared" si="26"/>
        <v>0</v>
      </c>
      <c r="F28" s="34">
        <f t="shared" si="26"/>
        <v>0</v>
      </c>
      <c r="G28" s="34">
        <f t="shared" si="26"/>
        <v>0</v>
      </c>
      <c r="H28" s="34">
        <f t="shared" si="26"/>
        <v>0</v>
      </c>
      <c r="I28" s="34">
        <f t="shared" si="26"/>
        <v>0</v>
      </c>
      <c r="J28" s="34">
        <f t="shared" si="26"/>
        <v>0</v>
      </c>
      <c r="K28" s="34">
        <f t="shared" si="26"/>
        <v>0</v>
      </c>
      <c r="L28" s="34">
        <f t="shared" si="26"/>
        <v>0</v>
      </c>
      <c r="M28" s="34">
        <f t="shared" si="26"/>
        <v>59</v>
      </c>
      <c r="N28" s="34">
        <f t="shared" si="26"/>
        <v>49</v>
      </c>
      <c r="O28" s="34">
        <f t="shared" si="26"/>
        <v>29</v>
      </c>
      <c r="P28" s="34">
        <f t="shared" si="26"/>
        <v>34</v>
      </c>
      <c r="Q28" s="34">
        <f t="shared" si="26"/>
        <v>18</v>
      </c>
      <c r="R28" s="34">
        <f t="shared" si="26"/>
        <v>1</v>
      </c>
      <c r="S28" s="160">
        <f t="shared" si="1"/>
        <v>52</v>
      </c>
    </row>
    <row r="29" spans="1:19" ht="12.75" customHeight="1">
      <c r="A29" s="7" t="s">
        <v>33</v>
      </c>
      <c r="B29" s="34">
        <f t="shared" si="7"/>
        <v>0</v>
      </c>
      <c r="C29" s="34">
        <f aca="true" t="shared" si="27" ref="C29:R29">C69-C109</f>
        <v>-1</v>
      </c>
      <c r="D29" s="34">
        <f t="shared" si="27"/>
        <v>357</v>
      </c>
      <c r="E29" s="34">
        <f t="shared" si="27"/>
        <v>416</v>
      </c>
      <c r="F29" s="34">
        <f t="shared" si="27"/>
        <v>360</v>
      </c>
      <c r="G29" s="34">
        <f t="shared" si="27"/>
        <v>-1</v>
      </c>
      <c r="H29" s="34">
        <f t="shared" si="27"/>
        <v>402</v>
      </c>
      <c r="I29" s="34">
        <f t="shared" si="27"/>
        <v>1227</v>
      </c>
      <c r="J29" s="34">
        <f t="shared" si="27"/>
        <v>2196</v>
      </c>
      <c r="K29" s="34">
        <f t="shared" si="27"/>
        <v>331</v>
      </c>
      <c r="L29" s="34">
        <f t="shared" si="27"/>
        <v>320</v>
      </c>
      <c r="M29" s="34">
        <f t="shared" si="27"/>
        <v>272</v>
      </c>
      <c r="N29" s="34">
        <f t="shared" si="27"/>
        <v>386</v>
      </c>
      <c r="O29" s="34">
        <f t="shared" si="27"/>
        <v>470</v>
      </c>
      <c r="P29" s="34">
        <f t="shared" si="27"/>
        <v>347</v>
      </c>
      <c r="Q29" s="34">
        <f t="shared" si="27"/>
        <v>303</v>
      </c>
      <c r="R29" s="34">
        <f t="shared" si="27"/>
        <v>472</v>
      </c>
      <c r="S29" s="160">
        <f t="shared" si="1"/>
        <v>419</v>
      </c>
    </row>
    <row r="30" spans="1:19" ht="12.75" customHeight="1">
      <c r="A30" s="7" t="s">
        <v>34</v>
      </c>
      <c r="B30" s="34">
        <f t="shared" si="7"/>
        <v>228</v>
      </c>
      <c r="C30" s="34">
        <f aca="true" t="shared" si="28" ref="C30:R30">C70-C110</f>
        <v>262</v>
      </c>
      <c r="D30" s="34">
        <f t="shared" si="28"/>
        <v>291</v>
      </c>
      <c r="E30" s="34">
        <f t="shared" si="28"/>
        <v>429</v>
      </c>
      <c r="F30" s="34">
        <f t="shared" si="28"/>
        <v>577</v>
      </c>
      <c r="G30" s="34">
        <f t="shared" si="28"/>
        <v>5</v>
      </c>
      <c r="H30" s="34">
        <f t="shared" si="28"/>
        <v>0</v>
      </c>
      <c r="I30" s="34">
        <f t="shared" si="28"/>
        <v>61</v>
      </c>
      <c r="J30" s="34">
        <f t="shared" si="28"/>
        <v>328</v>
      </c>
      <c r="K30" s="34">
        <f t="shared" si="28"/>
        <v>521</v>
      </c>
      <c r="L30" s="34">
        <f t="shared" si="28"/>
        <v>207</v>
      </c>
      <c r="M30" s="34">
        <f t="shared" si="28"/>
        <v>160</v>
      </c>
      <c r="N30" s="34">
        <f t="shared" si="28"/>
        <v>177</v>
      </c>
      <c r="O30" s="34">
        <f t="shared" si="28"/>
        <v>0</v>
      </c>
      <c r="P30" s="34">
        <f t="shared" si="28"/>
        <v>745</v>
      </c>
      <c r="Q30" s="34">
        <f t="shared" si="28"/>
        <v>604</v>
      </c>
      <c r="R30" s="34">
        <f t="shared" si="28"/>
        <v>598</v>
      </c>
      <c r="S30" s="160">
        <f t="shared" si="1"/>
        <v>469</v>
      </c>
    </row>
    <row r="31" spans="1:19" ht="12.75" customHeight="1">
      <c r="A31" s="7" t="s">
        <v>35</v>
      </c>
      <c r="B31" s="34">
        <f t="shared" si="7"/>
        <v>1675</v>
      </c>
      <c r="C31" s="34">
        <f aca="true" t="shared" si="29" ref="C31:R31">C71-C111</f>
        <v>325</v>
      </c>
      <c r="D31" s="34">
        <f t="shared" si="29"/>
        <v>0</v>
      </c>
      <c r="E31" s="34">
        <f t="shared" si="29"/>
        <v>67</v>
      </c>
      <c r="F31" s="34">
        <f t="shared" si="29"/>
        <v>856</v>
      </c>
      <c r="G31" s="34">
        <f t="shared" si="29"/>
        <v>335</v>
      </c>
      <c r="H31" s="34">
        <f t="shared" si="29"/>
        <v>325</v>
      </c>
      <c r="I31" s="34">
        <f t="shared" si="29"/>
        <v>336</v>
      </c>
      <c r="J31" s="34">
        <f t="shared" si="29"/>
        <v>322</v>
      </c>
      <c r="K31" s="34">
        <f t="shared" si="29"/>
        <v>-1</v>
      </c>
      <c r="L31" s="34">
        <f t="shared" si="29"/>
        <v>105</v>
      </c>
      <c r="M31" s="34">
        <f t="shared" si="29"/>
        <v>2058</v>
      </c>
      <c r="N31" s="34">
        <f t="shared" si="29"/>
        <v>2655</v>
      </c>
      <c r="O31" s="34">
        <f t="shared" si="29"/>
        <v>2260</v>
      </c>
      <c r="P31" s="34">
        <f t="shared" si="29"/>
        <v>1578</v>
      </c>
      <c r="Q31" s="34">
        <f t="shared" si="29"/>
        <v>2053</v>
      </c>
      <c r="R31" s="34">
        <f t="shared" si="29"/>
        <v>1697</v>
      </c>
      <c r="S31" s="160">
        <f t="shared" si="1"/>
        <v>1385</v>
      </c>
    </row>
    <row r="32" spans="1:19" ht="12.75" customHeight="1">
      <c r="A32" s="7" t="s">
        <v>36</v>
      </c>
      <c r="B32" s="34">
        <f t="shared" si="7"/>
        <v>0</v>
      </c>
      <c r="C32" s="34">
        <f aca="true" t="shared" si="30" ref="C32:R32">C72-C112</f>
        <v>0</v>
      </c>
      <c r="D32" s="34">
        <f t="shared" si="30"/>
        <v>0</v>
      </c>
      <c r="E32" s="34">
        <f t="shared" si="30"/>
        <v>0</v>
      </c>
      <c r="F32" s="34">
        <f t="shared" si="30"/>
        <v>0</v>
      </c>
      <c r="G32" s="34">
        <f t="shared" si="30"/>
        <v>0</v>
      </c>
      <c r="H32" s="34">
        <f t="shared" si="30"/>
        <v>0</v>
      </c>
      <c r="I32" s="34">
        <f t="shared" si="30"/>
        <v>0</v>
      </c>
      <c r="J32" s="34">
        <f t="shared" si="30"/>
        <v>5</v>
      </c>
      <c r="K32" s="34">
        <f t="shared" si="30"/>
        <v>55</v>
      </c>
      <c r="L32" s="34">
        <f t="shared" si="30"/>
        <v>54</v>
      </c>
      <c r="M32" s="34">
        <f t="shared" si="30"/>
        <v>97</v>
      </c>
      <c r="N32" s="34">
        <f t="shared" si="30"/>
        <v>44</v>
      </c>
      <c r="O32" s="34">
        <f t="shared" si="30"/>
        <v>36</v>
      </c>
      <c r="P32" s="34">
        <f t="shared" si="30"/>
        <v>28</v>
      </c>
      <c r="Q32" s="34">
        <f t="shared" si="30"/>
        <v>88</v>
      </c>
      <c r="R32" s="34">
        <f t="shared" si="30"/>
        <v>96</v>
      </c>
      <c r="S32" s="160">
        <f t="shared" si="1"/>
        <v>119</v>
      </c>
    </row>
    <row r="33" spans="1:19" ht="12.75" customHeight="1">
      <c r="A33" s="7" t="s">
        <v>37</v>
      </c>
      <c r="B33" s="34">
        <f t="shared" si="7"/>
        <v>0</v>
      </c>
      <c r="C33" s="34">
        <f aca="true" t="shared" si="31" ref="C33:R33">C73-C113</f>
        <v>0</v>
      </c>
      <c r="D33" s="34">
        <f t="shared" si="31"/>
        <v>0</v>
      </c>
      <c r="E33" s="34">
        <f t="shared" si="31"/>
        <v>0</v>
      </c>
      <c r="F33" s="34">
        <f t="shared" si="31"/>
        <v>0</v>
      </c>
      <c r="G33" s="34">
        <f t="shared" si="31"/>
        <v>0</v>
      </c>
      <c r="H33" s="34">
        <f t="shared" si="31"/>
        <v>0</v>
      </c>
      <c r="I33" s="34">
        <f t="shared" si="31"/>
        <v>0</v>
      </c>
      <c r="J33" s="34">
        <f t="shared" si="31"/>
        <v>0</v>
      </c>
      <c r="K33" s="34">
        <f t="shared" si="31"/>
        <v>0</v>
      </c>
      <c r="L33" s="34">
        <f t="shared" si="31"/>
        <v>0</v>
      </c>
      <c r="M33" s="34">
        <f t="shared" si="31"/>
        <v>0</v>
      </c>
      <c r="N33" s="34">
        <f t="shared" si="31"/>
        <v>0</v>
      </c>
      <c r="O33" s="34">
        <f t="shared" si="31"/>
        <v>6</v>
      </c>
      <c r="P33" s="34">
        <f t="shared" si="31"/>
        <v>0</v>
      </c>
      <c r="Q33" s="34">
        <f t="shared" si="31"/>
        <v>0</v>
      </c>
      <c r="R33" s="34">
        <f t="shared" si="31"/>
        <v>0</v>
      </c>
      <c r="S33" s="160">
        <f t="shared" si="1"/>
        <v>0</v>
      </c>
    </row>
    <row r="34" spans="1:19" ht="12.75" customHeight="1">
      <c r="A34" s="7" t="s">
        <v>38</v>
      </c>
      <c r="B34" s="34">
        <f t="shared" si="7"/>
        <v>466</v>
      </c>
      <c r="C34" s="34">
        <f aca="true" t="shared" si="32" ref="C34:R34">C74-C114</f>
        <v>429</v>
      </c>
      <c r="D34" s="34">
        <f t="shared" si="32"/>
        <v>441</v>
      </c>
      <c r="E34" s="34">
        <f t="shared" si="32"/>
        <v>467</v>
      </c>
      <c r="F34" s="34">
        <f t="shared" si="32"/>
        <v>528</v>
      </c>
      <c r="G34" s="34">
        <f t="shared" si="32"/>
        <v>0</v>
      </c>
      <c r="H34" s="34">
        <f t="shared" si="32"/>
        <v>0</v>
      </c>
      <c r="I34" s="34">
        <f t="shared" si="32"/>
        <v>0</v>
      </c>
      <c r="J34" s="34">
        <f t="shared" si="32"/>
        <v>-3</v>
      </c>
      <c r="K34" s="34">
        <f t="shared" si="32"/>
        <v>189</v>
      </c>
      <c r="L34" s="34">
        <f t="shared" si="32"/>
        <v>182</v>
      </c>
      <c r="M34" s="34">
        <f t="shared" si="32"/>
        <v>111</v>
      </c>
      <c r="N34" s="34">
        <f t="shared" si="32"/>
        <v>158</v>
      </c>
      <c r="O34" s="34">
        <f t="shared" si="32"/>
        <v>113</v>
      </c>
      <c r="P34" s="34">
        <f t="shared" si="32"/>
        <v>145</v>
      </c>
      <c r="Q34" s="34">
        <f t="shared" si="32"/>
        <v>199</v>
      </c>
      <c r="R34" s="34">
        <f t="shared" si="32"/>
        <v>134</v>
      </c>
      <c r="S34" s="160">
        <f t="shared" si="1"/>
        <v>186</v>
      </c>
    </row>
    <row r="35" spans="1:19" ht="12.75" customHeight="1">
      <c r="A35" s="7" t="s">
        <v>39</v>
      </c>
      <c r="B35" s="34">
        <f t="shared" si="7"/>
        <v>43</v>
      </c>
      <c r="C35" s="34">
        <f aca="true" t="shared" si="33" ref="C35:R35">C75-C115</f>
        <v>80</v>
      </c>
      <c r="D35" s="34">
        <f t="shared" si="33"/>
        <v>95</v>
      </c>
      <c r="E35" s="34">
        <f t="shared" si="33"/>
        <v>103</v>
      </c>
      <c r="F35" s="34">
        <f t="shared" si="33"/>
        <v>94</v>
      </c>
      <c r="G35" s="34">
        <f t="shared" si="33"/>
        <v>102</v>
      </c>
      <c r="H35" s="34">
        <f t="shared" si="33"/>
        <v>107</v>
      </c>
      <c r="I35" s="34">
        <f t="shared" si="33"/>
        <v>216</v>
      </c>
      <c r="J35" s="34">
        <f t="shared" si="33"/>
        <v>293</v>
      </c>
      <c r="K35" s="34">
        <f t="shared" si="33"/>
        <v>302</v>
      </c>
      <c r="L35" s="34">
        <f t="shared" si="33"/>
        <v>258</v>
      </c>
      <c r="M35" s="34">
        <f t="shared" si="33"/>
        <v>258</v>
      </c>
      <c r="N35" s="34">
        <f t="shared" si="33"/>
        <v>248</v>
      </c>
      <c r="O35" s="34">
        <f t="shared" si="33"/>
        <v>215</v>
      </c>
      <c r="P35" s="34">
        <f t="shared" si="33"/>
        <v>228</v>
      </c>
      <c r="Q35" s="34">
        <f t="shared" si="33"/>
        <v>259</v>
      </c>
      <c r="R35" s="34">
        <f t="shared" si="33"/>
        <v>261</v>
      </c>
      <c r="S35" s="160">
        <f t="shared" si="1"/>
        <v>203</v>
      </c>
    </row>
    <row r="37" s="35" customFormat="1" ht="12.75" customHeight="1" thickBot="1"/>
    <row r="38" spans="1:3" s="53" customFormat="1" ht="12.75" customHeight="1">
      <c r="A38" s="50"/>
      <c r="B38" s="51" t="s">
        <v>1</v>
      </c>
      <c r="C38" s="52" t="s">
        <v>99</v>
      </c>
    </row>
    <row r="39" spans="1:3" s="39" customFormat="1" ht="12.75" customHeight="1">
      <c r="A39" s="36"/>
      <c r="B39" s="37" t="s">
        <v>2</v>
      </c>
      <c r="C39" s="38" t="s">
        <v>52</v>
      </c>
    </row>
    <row r="40" spans="1:3" s="39" customFormat="1" ht="12.75" customHeight="1">
      <c r="A40" s="36"/>
      <c r="B40" s="37" t="s">
        <v>4</v>
      </c>
      <c r="C40" s="38" t="s">
        <v>53</v>
      </c>
    </row>
    <row r="41" spans="1:18" s="39" customFormat="1" ht="12.75" customHeight="1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9" s="39" customFormat="1" ht="12.75" customHeight="1">
      <c r="A42" s="165" t="s">
        <v>6</v>
      </c>
      <c r="B42" s="164">
        <v>1990</v>
      </c>
      <c r="C42" s="164">
        <v>1991</v>
      </c>
      <c r="D42" s="164">
        <v>1992</v>
      </c>
      <c r="E42" s="164">
        <v>1993</v>
      </c>
      <c r="F42" s="164">
        <v>1994</v>
      </c>
      <c r="G42" s="164">
        <v>1995</v>
      </c>
      <c r="H42" s="164">
        <v>1996</v>
      </c>
      <c r="I42" s="164">
        <v>1997</v>
      </c>
      <c r="J42" s="164">
        <v>1998</v>
      </c>
      <c r="K42" s="164">
        <v>1999</v>
      </c>
      <c r="L42" s="164">
        <v>2000</v>
      </c>
      <c r="M42" s="164">
        <v>2001</v>
      </c>
      <c r="N42" s="164">
        <v>2002</v>
      </c>
      <c r="O42" s="164">
        <v>2003</v>
      </c>
      <c r="P42" s="164">
        <v>2004</v>
      </c>
      <c r="Q42" s="164">
        <v>2005</v>
      </c>
      <c r="R42" s="164">
        <v>2006</v>
      </c>
      <c r="S42" s="164">
        <v>2007</v>
      </c>
    </row>
    <row r="43" spans="1:19" s="39" customFormat="1" ht="12.75" customHeight="1">
      <c r="A43" s="166" t="s">
        <v>7</v>
      </c>
      <c r="B43" s="3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8"/>
    </row>
    <row r="44" spans="1:19" s="39" customFormat="1" ht="12.75" customHeight="1">
      <c r="A44" s="167" t="s">
        <v>54</v>
      </c>
      <c r="B44" s="168">
        <f>'Data eurostat_2009'!B463</f>
        <v>101510</v>
      </c>
      <c r="C44" s="168">
        <f>'Data eurostat_2009'!C463</f>
        <v>4240</v>
      </c>
      <c r="D44" s="168">
        <f>'Data eurostat_2009'!D463</f>
        <v>4547</v>
      </c>
      <c r="E44" s="168">
        <f>'Data eurostat_2009'!E463</f>
        <v>5701</v>
      </c>
      <c r="F44" s="168">
        <f>'Data eurostat_2009'!F463</f>
        <v>7385</v>
      </c>
      <c r="G44" s="168">
        <f>'Data eurostat_2009'!G463</f>
        <v>6416</v>
      </c>
      <c r="H44" s="168">
        <f>'Data eurostat_2009'!H463</f>
        <v>5874</v>
      </c>
      <c r="I44" s="168">
        <f>'Data eurostat_2009'!I463</f>
        <v>8612</v>
      </c>
      <c r="J44" s="168">
        <f>'Data eurostat_2009'!J463</f>
        <v>9802</v>
      </c>
      <c r="K44" s="168">
        <f>'Data eurostat_2009'!K463</f>
        <v>9296</v>
      </c>
      <c r="L44" s="168">
        <f>'Data eurostat_2009'!L463</f>
        <v>8838</v>
      </c>
      <c r="M44" s="168">
        <f>'Data eurostat_2009'!M463</f>
        <v>22822</v>
      </c>
      <c r="N44" s="168">
        <f>'Data eurostat_2009'!N463</f>
        <v>14241</v>
      </c>
      <c r="O44" s="168">
        <f>'Data eurostat_2009'!O463</f>
        <v>10984</v>
      </c>
      <c r="P44" s="168">
        <f>'Data eurostat_2009'!P463</f>
        <v>12591</v>
      </c>
      <c r="Q44" s="168">
        <f>'Data eurostat_2009'!Q463</f>
        <v>11735</v>
      </c>
      <c r="R44" s="168">
        <f>'Data eurostat_2009'!R463</f>
        <v>7921</v>
      </c>
      <c r="S44" s="168">
        <f>'Data eurostat_2009'!S463</f>
        <v>6012</v>
      </c>
    </row>
    <row r="45" spans="1:19" s="39" customFormat="1" ht="12.75" customHeight="1">
      <c r="A45" s="167" t="s">
        <v>55</v>
      </c>
      <c r="B45" s="168">
        <f>'Data eurostat_2009'!B464</f>
        <v>152</v>
      </c>
      <c r="C45" s="168">
        <f>'Data eurostat_2009'!C464</f>
        <v>281</v>
      </c>
      <c r="D45" s="168">
        <f>'Data eurostat_2009'!D464</f>
        <v>369</v>
      </c>
      <c r="E45" s="168">
        <f>'Data eurostat_2009'!E464</f>
        <v>358</v>
      </c>
      <c r="F45" s="168">
        <f>'Data eurostat_2009'!F464</f>
        <v>422</v>
      </c>
      <c r="G45" s="168">
        <f>'Data eurostat_2009'!G464</f>
        <v>462</v>
      </c>
      <c r="H45" s="168">
        <f>'Data eurostat_2009'!H464</f>
        <v>488</v>
      </c>
      <c r="I45" s="168">
        <f>'Data eurostat_2009'!I464</f>
        <v>409</v>
      </c>
      <c r="J45" s="168">
        <f>'Data eurostat_2009'!J464</f>
        <v>533</v>
      </c>
      <c r="K45" s="168">
        <f>'Data eurostat_2009'!K464</f>
        <v>380</v>
      </c>
      <c r="L45" s="168">
        <f>'Data eurostat_2009'!L464</f>
        <v>359</v>
      </c>
      <c r="M45" s="168">
        <f>'Data eurostat_2009'!M464</f>
        <v>513</v>
      </c>
      <c r="N45" s="168">
        <f>'Data eurostat_2009'!N464</f>
        <v>486</v>
      </c>
      <c r="O45" s="168">
        <f>'Data eurostat_2009'!O464</f>
        <v>270</v>
      </c>
      <c r="P45" s="168">
        <f>'Data eurostat_2009'!P464</f>
        <v>222</v>
      </c>
      <c r="Q45" s="168">
        <f>'Data eurostat_2009'!Q464</f>
        <v>402</v>
      </c>
      <c r="R45" s="168">
        <f>'Data eurostat_2009'!R464</f>
        <v>280</v>
      </c>
      <c r="S45" s="168">
        <f>'Data eurostat_2009'!S464</f>
        <v>782</v>
      </c>
    </row>
    <row r="46" spans="1:19" s="39" customFormat="1" ht="12.75" customHeight="1">
      <c r="A46" s="167" t="s">
        <v>56</v>
      </c>
      <c r="B46" s="168">
        <f>'Data eurostat_2009'!B465</f>
        <v>0</v>
      </c>
      <c r="C46" s="168">
        <f>'Data eurostat_2009'!C465</f>
        <v>0</v>
      </c>
      <c r="D46" s="168">
        <f>'Data eurostat_2009'!D465</f>
        <v>0</v>
      </c>
      <c r="E46" s="168">
        <f>'Data eurostat_2009'!E465</f>
        <v>0</v>
      </c>
      <c r="F46" s="168">
        <f>'Data eurostat_2009'!F465</f>
        <v>0</v>
      </c>
      <c r="G46" s="168">
        <f>'Data eurostat_2009'!G465</f>
        <v>3</v>
      </c>
      <c r="H46" s="168">
        <f>'Data eurostat_2009'!H465</f>
        <v>0</v>
      </c>
      <c r="I46" s="168">
        <f>'Data eurostat_2009'!I465</f>
        <v>0</v>
      </c>
      <c r="J46" s="168">
        <f>'Data eurostat_2009'!J465</f>
        <v>0</v>
      </c>
      <c r="K46" s="168">
        <f>'Data eurostat_2009'!K465</f>
        <v>0</v>
      </c>
      <c r="L46" s="168">
        <f>'Data eurostat_2009'!L465</f>
        <v>0</v>
      </c>
      <c r="M46" s="168">
        <f>'Data eurostat_2009'!M465</f>
        <v>0</v>
      </c>
      <c r="N46" s="168">
        <f>'Data eurostat_2009'!N465</f>
        <v>11</v>
      </c>
      <c r="O46" s="168">
        <f>'Data eurostat_2009'!O465</f>
        <v>6</v>
      </c>
      <c r="P46" s="168">
        <f>'Data eurostat_2009'!P465</f>
        <v>19</v>
      </c>
      <c r="Q46" s="168">
        <f>'Data eurostat_2009'!Q465</f>
        <v>17</v>
      </c>
      <c r="R46" s="168">
        <f>'Data eurostat_2009'!R465</f>
        <v>7</v>
      </c>
      <c r="S46" s="168">
        <f>'Data eurostat_2009'!S465</f>
        <v>6</v>
      </c>
    </row>
    <row r="47" spans="1:19" s="39" customFormat="1" ht="12.75" customHeight="1">
      <c r="A47" s="167" t="s">
        <v>57</v>
      </c>
      <c r="B47" s="168">
        <f>'Data eurostat_2009'!B466</f>
        <v>0</v>
      </c>
      <c r="C47" s="168">
        <f>'Data eurostat_2009'!C466</f>
        <v>0</v>
      </c>
      <c r="D47" s="168">
        <f>'Data eurostat_2009'!D466</f>
        <v>0</v>
      </c>
      <c r="E47" s="168">
        <f>'Data eurostat_2009'!E466</f>
        <v>63</v>
      </c>
      <c r="F47" s="168">
        <f>'Data eurostat_2009'!F466</f>
        <v>109</v>
      </c>
      <c r="G47" s="168">
        <f>'Data eurostat_2009'!G466</f>
        <v>16</v>
      </c>
      <c r="H47" s="168">
        <f>'Data eurostat_2009'!H466</f>
        <v>96</v>
      </c>
      <c r="I47" s="168">
        <f>'Data eurostat_2009'!I466</f>
        <v>34</v>
      </c>
      <c r="J47" s="168">
        <f>'Data eurostat_2009'!J466</f>
        <v>11</v>
      </c>
      <c r="K47" s="168">
        <f>'Data eurostat_2009'!K466</f>
        <v>149</v>
      </c>
      <c r="L47" s="168">
        <f>'Data eurostat_2009'!L466</f>
        <v>201</v>
      </c>
      <c r="M47" s="168">
        <f>'Data eurostat_2009'!M466</f>
        <v>195</v>
      </c>
      <c r="N47" s="168">
        <f>'Data eurostat_2009'!N466</f>
        <v>191</v>
      </c>
      <c r="O47" s="168">
        <f>'Data eurostat_2009'!O466</f>
        <v>0</v>
      </c>
      <c r="P47" s="168">
        <f>'Data eurostat_2009'!P466</f>
        <v>0</v>
      </c>
      <c r="Q47" s="168">
        <f>'Data eurostat_2009'!Q466</f>
        <v>0</v>
      </c>
      <c r="R47" s="168">
        <f>'Data eurostat_2009'!R466</f>
        <v>2</v>
      </c>
      <c r="S47" s="168">
        <f>'Data eurostat_2009'!S466</f>
        <v>0</v>
      </c>
    </row>
    <row r="48" spans="1:19" s="39" customFormat="1" ht="12.75" customHeight="1">
      <c r="A48" s="167" t="s">
        <v>58</v>
      </c>
      <c r="B48" s="168">
        <f>'Data eurostat_2009'!B467</f>
        <v>45</v>
      </c>
      <c r="C48" s="168">
        <f>'Data eurostat_2009'!C467</f>
        <v>91</v>
      </c>
      <c r="D48" s="168">
        <f>'Data eurostat_2009'!D467</f>
        <v>148</v>
      </c>
      <c r="E48" s="168">
        <f>'Data eurostat_2009'!E467</f>
        <v>323</v>
      </c>
      <c r="F48" s="168">
        <f>'Data eurostat_2009'!F467</f>
        <v>577</v>
      </c>
      <c r="G48" s="168">
        <f>'Data eurostat_2009'!G467</f>
        <v>297</v>
      </c>
      <c r="H48" s="168">
        <f>'Data eurostat_2009'!H467</f>
        <v>244</v>
      </c>
      <c r="I48" s="168">
        <f>'Data eurostat_2009'!I467</f>
        <v>219</v>
      </c>
      <c r="J48" s="168">
        <f>'Data eurostat_2009'!J467</f>
        <v>234</v>
      </c>
      <c r="K48" s="168">
        <f>'Data eurostat_2009'!K467</f>
        <v>243</v>
      </c>
      <c r="L48" s="168">
        <f>'Data eurostat_2009'!L467</f>
        <v>225</v>
      </c>
      <c r="M48" s="168">
        <f>'Data eurostat_2009'!M467</f>
        <v>206</v>
      </c>
      <c r="N48" s="168">
        <f>'Data eurostat_2009'!N467</f>
        <v>202</v>
      </c>
      <c r="O48" s="168">
        <f>'Data eurostat_2009'!O467</f>
        <v>229</v>
      </c>
      <c r="P48" s="168">
        <f>'Data eurostat_2009'!P467</f>
        <v>205</v>
      </c>
      <c r="Q48" s="168">
        <f>'Data eurostat_2009'!Q467</f>
        <v>150</v>
      </c>
      <c r="R48" s="168">
        <f>'Data eurostat_2009'!R467</f>
        <v>121</v>
      </c>
      <c r="S48" s="168">
        <f>'Data eurostat_2009'!S467</f>
        <v>175</v>
      </c>
    </row>
    <row r="49" spans="1:19" s="39" customFormat="1" ht="12.75" customHeight="1">
      <c r="A49" s="167" t="s">
        <v>59</v>
      </c>
      <c r="B49" s="168">
        <f>'Data eurostat_2009'!B468</f>
        <v>97671</v>
      </c>
      <c r="C49" s="168">
        <f>'Data eurostat_2009'!C468</f>
        <v>1707</v>
      </c>
      <c r="D49" s="168">
        <f>'Data eurostat_2009'!D468</f>
        <v>2081</v>
      </c>
      <c r="E49" s="168">
        <f>'Data eurostat_2009'!E468</f>
        <v>2738</v>
      </c>
      <c r="F49" s="168">
        <f>'Data eurostat_2009'!F468</f>
        <v>3372</v>
      </c>
      <c r="G49" s="168">
        <f>'Data eurostat_2009'!G468</f>
        <v>3359</v>
      </c>
      <c r="H49" s="168">
        <f>'Data eurostat_2009'!H468</f>
        <v>3061</v>
      </c>
      <c r="I49" s="168">
        <f>'Data eurostat_2009'!I468</f>
        <v>3965</v>
      </c>
      <c r="J49" s="168">
        <f>'Data eurostat_2009'!J468</f>
        <v>3886</v>
      </c>
      <c r="K49" s="168">
        <f>'Data eurostat_2009'!K468</f>
        <v>4185</v>
      </c>
      <c r="L49" s="168">
        <f>'Data eurostat_2009'!L468</f>
        <v>4145</v>
      </c>
      <c r="M49" s="168">
        <f>'Data eurostat_2009'!M468</f>
        <v>7176</v>
      </c>
      <c r="N49" s="168">
        <f>'Data eurostat_2009'!N468</f>
        <v>5260</v>
      </c>
      <c r="O49" s="168">
        <f>'Data eurostat_2009'!O468</f>
        <v>3208</v>
      </c>
      <c r="P49" s="168">
        <f>'Data eurostat_2009'!P468</f>
        <v>4560</v>
      </c>
      <c r="Q49" s="168">
        <f>'Data eurostat_2009'!Q468</f>
        <v>738</v>
      </c>
      <c r="R49" s="168">
        <f>'Data eurostat_2009'!R468</f>
        <v>1806</v>
      </c>
      <c r="S49" s="168">
        <f>'Data eurostat_2009'!S468</f>
        <v>70</v>
      </c>
    </row>
    <row r="50" spans="1:19" s="39" customFormat="1" ht="12.75" customHeight="1">
      <c r="A50" s="167" t="s">
        <v>60</v>
      </c>
      <c r="B50" s="168">
        <f>'Data eurostat_2009'!B469</f>
        <v>0</v>
      </c>
      <c r="C50" s="168">
        <f>'Data eurostat_2009'!C469</f>
        <v>0</v>
      </c>
      <c r="D50" s="168">
        <f>'Data eurostat_2009'!D469</f>
        <v>0</v>
      </c>
      <c r="E50" s="168">
        <f>'Data eurostat_2009'!E469</f>
        <v>0</v>
      </c>
      <c r="F50" s="168">
        <f>'Data eurostat_2009'!F469</f>
        <v>0</v>
      </c>
      <c r="G50" s="168">
        <f>'Data eurostat_2009'!G469</f>
        <v>0</v>
      </c>
      <c r="H50" s="168">
        <f>'Data eurostat_2009'!H469</f>
        <v>0</v>
      </c>
      <c r="I50" s="168">
        <f>'Data eurostat_2009'!I469</f>
        <v>0</v>
      </c>
      <c r="J50" s="168">
        <f>'Data eurostat_2009'!J469</f>
        <v>0</v>
      </c>
      <c r="K50" s="168">
        <f>'Data eurostat_2009'!K469</f>
        <v>0</v>
      </c>
      <c r="L50" s="168">
        <f>'Data eurostat_2009'!L469</f>
        <v>0</v>
      </c>
      <c r="M50" s="168">
        <f>'Data eurostat_2009'!M469</f>
        <v>0</v>
      </c>
      <c r="N50" s="168">
        <f>'Data eurostat_2009'!N469</f>
        <v>0</v>
      </c>
      <c r="O50" s="168">
        <f>'Data eurostat_2009'!O469</f>
        <v>0</v>
      </c>
      <c r="P50" s="168">
        <f>'Data eurostat_2009'!P469</f>
        <v>0</v>
      </c>
      <c r="Q50" s="168">
        <f>'Data eurostat_2009'!Q469</f>
        <v>14</v>
      </c>
      <c r="R50" s="168">
        <f>'Data eurostat_2009'!R469</f>
        <v>0</v>
      </c>
      <c r="S50" s="168">
        <f>'Data eurostat_2009'!S469</f>
        <v>0</v>
      </c>
    </row>
    <row r="51" spans="1:19" s="39" customFormat="1" ht="12.75" customHeight="1">
      <c r="A51" s="167" t="s">
        <v>61</v>
      </c>
      <c r="B51" s="168">
        <f>'Data eurostat_2009'!B470</f>
        <v>0</v>
      </c>
      <c r="C51" s="168">
        <f>'Data eurostat_2009'!C470</f>
        <v>0</v>
      </c>
      <c r="D51" s="168">
        <f>'Data eurostat_2009'!D470</f>
        <v>0</v>
      </c>
      <c r="E51" s="168">
        <f>'Data eurostat_2009'!E470</f>
        <v>0</v>
      </c>
      <c r="F51" s="168">
        <f>'Data eurostat_2009'!F470</f>
        <v>0</v>
      </c>
      <c r="G51" s="168">
        <f>'Data eurostat_2009'!G470</f>
        <v>0</v>
      </c>
      <c r="H51" s="168">
        <f>'Data eurostat_2009'!H470</f>
        <v>0</v>
      </c>
      <c r="I51" s="168">
        <f>'Data eurostat_2009'!I470</f>
        <v>39</v>
      </c>
      <c r="J51" s="168">
        <f>'Data eurostat_2009'!J470</f>
        <v>0</v>
      </c>
      <c r="K51" s="168">
        <f>'Data eurostat_2009'!K470</f>
        <v>0</v>
      </c>
      <c r="L51" s="168">
        <f>'Data eurostat_2009'!L470</f>
        <v>0</v>
      </c>
      <c r="M51" s="168">
        <f>'Data eurostat_2009'!M470</f>
        <v>0</v>
      </c>
      <c r="N51" s="168">
        <f>'Data eurostat_2009'!N470</f>
        <v>0</v>
      </c>
      <c r="O51" s="168">
        <f>'Data eurostat_2009'!O470</f>
        <v>0</v>
      </c>
      <c r="P51" s="168">
        <f>'Data eurostat_2009'!P470</f>
        <v>0</v>
      </c>
      <c r="Q51" s="168">
        <f>'Data eurostat_2009'!Q470</f>
        <v>0</v>
      </c>
      <c r="R51" s="168">
        <f>'Data eurostat_2009'!R470</f>
        <v>1</v>
      </c>
      <c r="S51" s="168">
        <f>'Data eurostat_2009'!S470</f>
        <v>3</v>
      </c>
    </row>
    <row r="52" spans="1:19" s="39" customFormat="1" ht="12.75" customHeight="1">
      <c r="A52" s="167" t="s">
        <v>62</v>
      </c>
      <c r="B52" s="168">
        <f>'Data eurostat_2009'!B471</f>
        <v>0</v>
      </c>
      <c r="C52" s="168">
        <f>'Data eurostat_2009'!C471</f>
        <v>0</v>
      </c>
      <c r="D52" s="168">
        <f>'Data eurostat_2009'!D471</f>
        <v>135</v>
      </c>
      <c r="E52" s="168">
        <f>'Data eurostat_2009'!E471</f>
        <v>90</v>
      </c>
      <c r="F52" s="168">
        <f>'Data eurostat_2009'!F471</f>
        <v>74</v>
      </c>
      <c r="G52" s="168">
        <f>'Data eurostat_2009'!G471</f>
        <v>102</v>
      </c>
      <c r="H52" s="168">
        <f>'Data eurostat_2009'!H471</f>
        <v>106</v>
      </c>
      <c r="I52" s="168">
        <f>'Data eurostat_2009'!I471</f>
        <v>114</v>
      </c>
      <c r="J52" s="168">
        <f>'Data eurostat_2009'!J471</f>
        <v>160</v>
      </c>
      <c r="K52" s="168">
        <f>'Data eurostat_2009'!K471</f>
        <v>194</v>
      </c>
      <c r="L52" s="168">
        <f>'Data eurostat_2009'!L471</f>
        <v>163</v>
      </c>
      <c r="M52" s="168">
        <f>'Data eurostat_2009'!M471</f>
        <v>103</v>
      </c>
      <c r="N52" s="168">
        <f>'Data eurostat_2009'!N471</f>
        <v>108</v>
      </c>
      <c r="O52" s="168">
        <f>'Data eurostat_2009'!O471</f>
        <v>141</v>
      </c>
      <c r="P52" s="168">
        <f>'Data eurostat_2009'!P471</f>
        <v>140</v>
      </c>
      <c r="Q52" s="168">
        <f>'Data eurostat_2009'!Q471</f>
        <v>100</v>
      </c>
      <c r="R52" s="168">
        <f>'Data eurostat_2009'!R471</f>
        <v>25</v>
      </c>
      <c r="S52" s="168">
        <f>'Data eurostat_2009'!S471</f>
        <v>25</v>
      </c>
    </row>
    <row r="53" spans="1:19" s="39" customFormat="1" ht="12.75" customHeight="1">
      <c r="A53" s="167" t="s">
        <v>63</v>
      </c>
      <c r="B53" s="168">
        <f>'Data eurostat_2009'!B472</f>
        <v>0</v>
      </c>
      <c r="C53" s="168">
        <f>'Data eurostat_2009'!C472</f>
        <v>0</v>
      </c>
      <c r="D53" s="168">
        <f>'Data eurostat_2009'!D472</f>
        <v>0</v>
      </c>
      <c r="E53" s="168">
        <f>'Data eurostat_2009'!E472</f>
        <v>0</v>
      </c>
      <c r="F53" s="168">
        <f>'Data eurostat_2009'!F472</f>
        <v>0</v>
      </c>
      <c r="G53" s="168">
        <f>'Data eurostat_2009'!G472</f>
        <v>376</v>
      </c>
      <c r="H53" s="168">
        <f>'Data eurostat_2009'!H472</f>
        <v>0</v>
      </c>
      <c r="I53" s="168">
        <f>'Data eurostat_2009'!I472</f>
        <v>586</v>
      </c>
      <c r="J53" s="168">
        <f>'Data eurostat_2009'!J472</f>
        <v>536</v>
      </c>
      <c r="K53" s="168">
        <f>'Data eurostat_2009'!K472</f>
        <v>1350</v>
      </c>
      <c r="L53" s="168">
        <f>'Data eurostat_2009'!L472</f>
        <v>378</v>
      </c>
      <c r="M53" s="168">
        <f>'Data eurostat_2009'!M472</f>
        <v>1797</v>
      </c>
      <c r="N53" s="168">
        <f>'Data eurostat_2009'!N472</f>
        <v>1535</v>
      </c>
      <c r="O53" s="168">
        <f>'Data eurostat_2009'!O472</f>
        <v>1382</v>
      </c>
      <c r="P53" s="168">
        <f>'Data eurostat_2009'!P472</f>
        <v>2551</v>
      </c>
      <c r="Q53" s="168">
        <f>'Data eurostat_2009'!Q472</f>
        <v>4906</v>
      </c>
      <c r="R53" s="168">
        <f>'Data eurostat_2009'!R472</f>
        <v>654</v>
      </c>
      <c r="S53" s="168">
        <f>'Data eurostat_2009'!S472</f>
        <v>324</v>
      </c>
    </row>
    <row r="54" spans="1:19" s="39" customFormat="1" ht="12.75" customHeight="1">
      <c r="A54" s="167" t="s">
        <v>64</v>
      </c>
      <c r="B54" s="168">
        <f>'Data eurostat_2009'!B473</f>
        <v>0</v>
      </c>
      <c r="C54" s="168">
        <f>'Data eurostat_2009'!C473</f>
        <v>0</v>
      </c>
      <c r="D54" s="168">
        <f>'Data eurostat_2009'!D473</f>
        <v>0</v>
      </c>
      <c r="E54" s="168">
        <f>'Data eurostat_2009'!E473</f>
        <v>0</v>
      </c>
      <c r="F54" s="168">
        <f>'Data eurostat_2009'!F473</f>
        <v>0</v>
      </c>
      <c r="G54" s="168">
        <f>'Data eurostat_2009'!G473</f>
        <v>0</v>
      </c>
      <c r="H54" s="168">
        <f>'Data eurostat_2009'!H473</f>
        <v>0</v>
      </c>
      <c r="I54" s="168">
        <f>'Data eurostat_2009'!I473</f>
        <v>0</v>
      </c>
      <c r="J54" s="168">
        <f>'Data eurostat_2009'!J473</f>
        <v>0</v>
      </c>
      <c r="K54" s="168">
        <f>'Data eurostat_2009'!K473</f>
        <v>0</v>
      </c>
      <c r="L54" s="168">
        <f>'Data eurostat_2009'!L473</f>
        <v>0</v>
      </c>
      <c r="M54" s="168">
        <f>'Data eurostat_2009'!M473</f>
        <v>400</v>
      </c>
      <c r="N54" s="168">
        <f>'Data eurostat_2009'!N473</f>
        <v>0</v>
      </c>
      <c r="O54" s="168">
        <f>'Data eurostat_2009'!O473</f>
        <v>0</v>
      </c>
      <c r="P54" s="168">
        <f>'Data eurostat_2009'!P473</f>
        <v>0</v>
      </c>
      <c r="Q54" s="168">
        <f>'Data eurostat_2009'!Q473</f>
        <v>0</v>
      </c>
      <c r="R54" s="168">
        <f>'Data eurostat_2009'!R473</f>
        <v>0</v>
      </c>
      <c r="S54" s="168">
        <f>'Data eurostat_2009'!S473</f>
        <v>0</v>
      </c>
    </row>
    <row r="55" spans="1:19" s="39" customFormat="1" ht="12.75" customHeight="1">
      <c r="A55" s="167" t="s">
        <v>65</v>
      </c>
      <c r="B55" s="168">
        <f>'Data eurostat_2009'!B474</f>
        <v>1485</v>
      </c>
      <c r="C55" s="168">
        <f>'Data eurostat_2009'!C474</f>
        <v>1288</v>
      </c>
      <c r="D55" s="168">
        <f>'Data eurostat_2009'!D474</f>
        <v>723</v>
      </c>
      <c r="E55" s="168">
        <f>'Data eurostat_2009'!E474</f>
        <v>748</v>
      </c>
      <c r="F55" s="168">
        <f>'Data eurostat_2009'!F474</f>
        <v>735</v>
      </c>
      <c r="G55" s="168">
        <f>'Data eurostat_2009'!G474</f>
        <v>347</v>
      </c>
      <c r="H55" s="168">
        <f>'Data eurostat_2009'!H474</f>
        <v>323</v>
      </c>
      <c r="I55" s="168">
        <f>'Data eurostat_2009'!I474</f>
        <v>663</v>
      </c>
      <c r="J55" s="168">
        <f>'Data eurostat_2009'!J474</f>
        <v>701</v>
      </c>
      <c r="K55" s="168">
        <f>'Data eurostat_2009'!K474</f>
        <v>629</v>
      </c>
      <c r="L55" s="168">
        <f>'Data eurostat_2009'!L474</f>
        <v>1072</v>
      </c>
      <c r="M55" s="168">
        <f>'Data eurostat_2009'!M474</f>
        <v>9084</v>
      </c>
      <c r="N55" s="168">
        <f>'Data eurostat_2009'!N474</f>
        <v>1028</v>
      </c>
      <c r="O55" s="168">
        <f>'Data eurostat_2009'!O474</f>
        <v>1925</v>
      </c>
      <c r="P55" s="168">
        <f>'Data eurostat_2009'!P474</f>
        <v>1204</v>
      </c>
      <c r="Q55" s="168">
        <f>'Data eurostat_2009'!Q474</f>
        <v>1286</v>
      </c>
      <c r="R55" s="168">
        <f>'Data eurostat_2009'!R474</f>
        <v>1207</v>
      </c>
      <c r="S55" s="168">
        <f>'Data eurostat_2009'!S474</f>
        <v>1203</v>
      </c>
    </row>
    <row r="56" spans="1:19" s="39" customFormat="1" ht="12.75" customHeight="1">
      <c r="A56" s="167" t="s">
        <v>66</v>
      </c>
      <c r="B56" s="168">
        <f>'Data eurostat_2009'!B475</f>
        <v>0</v>
      </c>
      <c r="C56" s="168">
        <f>'Data eurostat_2009'!C475</f>
        <v>0</v>
      </c>
      <c r="D56" s="168">
        <f>'Data eurostat_2009'!D475</f>
        <v>0</v>
      </c>
      <c r="E56" s="168">
        <f>'Data eurostat_2009'!E475</f>
        <v>0</v>
      </c>
      <c r="F56" s="168">
        <f>'Data eurostat_2009'!F475</f>
        <v>0</v>
      </c>
      <c r="G56" s="168">
        <f>'Data eurostat_2009'!G475</f>
        <v>0</v>
      </c>
      <c r="H56" s="168">
        <f>'Data eurostat_2009'!H475</f>
        <v>0</v>
      </c>
      <c r="I56" s="168">
        <f>'Data eurostat_2009'!I475</f>
        <v>0</v>
      </c>
      <c r="J56" s="168">
        <f>'Data eurostat_2009'!J475</f>
        <v>0</v>
      </c>
      <c r="K56" s="168">
        <f>'Data eurostat_2009'!K475</f>
        <v>0</v>
      </c>
      <c r="L56" s="168">
        <f>'Data eurostat_2009'!L475</f>
        <v>0</v>
      </c>
      <c r="M56" s="168">
        <f>'Data eurostat_2009'!M475</f>
        <v>0</v>
      </c>
      <c r="N56" s="168">
        <f>'Data eurostat_2009'!N475</f>
        <v>0</v>
      </c>
      <c r="O56" s="168">
        <f>'Data eurostat_2009'!O475</f>
        <v>0</v>
      </c>
      <c r="P56" s="168">
        <f>'Data eurostat_2009'!P475</f>
        <v>0</v>
      </c>
      <c r="Q56" s="168">
        <f>'Data eurostat_2009'!Q475</f>
        <v>0</v>
      </c>
      <c r="R56" s="168">
        <f>'Data eurostat_2009'!R475</f>
        <v>0</v>
      </c>
      <c r="S56" s="168">
        <f>'Data eurostat_2009'!S475</f>
        <v>0</v>
      </c>
    </row>
    <row r="57" spans="1:19" s="39" customFormat="1" ht="12.75" customHeight="1">
      <c r="A57" s="167" t="s">
        <v>67</v>
      </c>
      <c r="B57" s="168">
        <f>'Data eurostat_2009'!B476</f>
        <v>0</v>
      </c>
      <c r="C57" s="168">
        <f>'Data eurostat_2009'!C476</f>
        <v>0</v>
      </c>
      <c r="D57" s="168">
        <f>'Data eurostat_2009'!D476</f>
        <v>0</v>
      </c>
      <c r="E57" s="168">
        <f>'Data eurostat_2009'!E476</f>
        <v>0</v>
      </c>
      <c r="F57" s="168">
        <f>'Data eurostat_2009'!F476</f>
        <v>0</v>
      </c>
      <c r="G57" s="168">
        <f>'Data eurostat_2009'!G476</f>
        <v>0</v>
      </c>
      <c r="H57" s="168">
        <f>'Data eurostat_2009'!H476</f>
        <v>0</v>
      </c>
      <c r="I57" s="168">
        <f>'Data eurostat_2009'!I476</f>
        <v>0</v>
      </c>
      <c r="J57" s="168">
        <f>'Data eurostat_2009'!J476</f>
        <v>0</v>
      </c>
      <c r="K57" s="168">
        <f>'Data eurostat_2009'!K476</f>
        <v>1</v>
      </c>
      <c r="L57" s="168">
        <f>'Data eurostat_2009'!L476</f>
        <v>0</v>
      </c>
      <c r="M57" s="168">
        <f>'Data eurostat_2009'!M476</f>
        <v>0</v>
      </c>
      <c r="N57" s="168">
        <f>'Data eurostat_2009'!N476</f>
        <v>0</v>
      </c>
      <c r="O57" s="168">
        <f>'Data eurostat_2009'!O476</f>
        <v>0</v>
      </c>
      <c r="P57" s="168">
        <f>'Data eurostat_2009'!P476</f>
        <v>0</v>
      </c>
      <c r="Q57" s="168">
        <f>'Data eurostat_2009'!Q476</f>
        <v>0</v>
      </c>
      <c r="R57" s="168">
        <f>'Data eurostat_2009'!R476</f>
        <v>0</v>
      </c>
      <c r="S57" s="168">
        <f>'Data eurostat_2009'!S476</f>
        <v>0</v>
      </c>
    </row>
    <row r="58" spans="1:19" s="39" customFormat="1" ht="12.75" customHeight="1">
      <c r="A58" s="167" t="s">
        <v>68</v>
      </c>
      <c r="B58" s="168">
        <f>'Data eurostat_2009'!B477</f>
        <v>38</v>
      </c>
      <c r="C58" s="168">
        <f>'Data eurostat_2009'!C477</f>
        <v>34</v>
      </c>
      <c r="D58" s="168">
        <f>'Data eurostat_2009'!D477</f>
        <v>17</v>
      </c>
      <c r="E58" s="168">
        <f>'Data eurostat_2009'!E477</f>
        <v>17</v>
      </c>
      <c r="F58" s="168">
        <f>'Data eurostat_2009'!F477</f>
        <v>22</v>
      </c>
      <c r="G58" s="168">
        <f>'Data eurostat_2009'!G477</f>
        <v>29</v>
      </c>
      <c r="H58" s="168">
        <f>'Data eurostat_2009'!H477</f>
        <v>34</v>
      </c>
      <c r="I58" s="168">
        <f>'Data eurostat_2009'!I477</f>
        <v>44</v>
      </c>
      <c r="J58" s="168">
        <f>'Data eurostat_2009'!J477</f>
        <v>52</v>
      </c>
      <c r="K58" s="168">
        <f>'Data eurostat_2009'!K477</f>
        <v>60</v>
      </c>
      <c r="L58" s="168">
        <f>'Data eurostat_2009'!L477</f>
        <v>91</v>
      </c>
      <c r="M58" s="168">
        <f>'Data eurostat_2009'!M477</f>
        <v>68</v>
      </c>
      <c r="N58" s="168">
        <f>'Data eurostat_2009'!N477</f>
        <v>138</v>
      </c>
      <c r="O58" s="168">
        <f>'Data eurostat_2009'!O477</f>
        <v>167</v>
      </c>
      <c r="P58" s="168">
        <f>'Data eurostat_2009'!P477</f>
        <v>170</v>
      </c>
      <c r="Q58" s="168">
        <f>'Data eurostat_2009'!Q477</f>
        <v>200</v>
      </c>
      <c r="R58" s="168">
        <f>'Data eurostat_2009'!R477</f>
        <v>196</v>
      </c>
      <c r="S58" s="168">
        <f>'Data eurostat_2009'!S477</f>
        <v>231</v>
      </c>
    </row>
    <row r="59" spans="1:19" s="39" customFormat="1" ht="12.75" customHeight="1">
      <c r="A59" s="167" t="s">
        <v>69</v>
      </c>
      <c r="B59" s="168">
        <f>'Data eurostat_2009'!B478</f>
        <v>0</v>
      </c>
      <c r="C59" s="168">
        <f>'Data eurostat_2009'!C478</f>
        <v>0</v>
      </c>
      <c r="D59" s="168">
        <f>'Data eurostat_2009'!D478</f>
        <v>0</v>
      </c>
      <c r="E59" s="168">
        <f>'Data eurostat_2009'!E478</f>
        <v>0</v>
      </c>
      <c r="F59" s="168">
        <f>'Data eurostat_2009'!F478</f>
        <v>21</v>
      </c>
      <c r="G59" s="168">
        <f>'Data eurostat_2009'!G478</f>
        <v>11</v>
      </c>
      <c r="H59" s="168">
        <f>'Data eurostat_2009'!H478</f>
        <v>5</v>
      </c>
      <c r="I59" s="168">
        <f>'Data eurostat_2009'!I478</f>
        <v>0</v>
      </c>
      <c r="J59" s="168">
        <f>'Data eurostat_2009'!J478</f>
        <v>0</v>
      </c>
      <c r="K59" s="168">
        <f>'Data eurostat_2009'!K478</f>
        <v>2</v>
      </c>
      <c r="L59" s="168">
        <f>'Data eurostat_2009'!L478</f>
        <v>0</v>
      </c>
      <c r="M59" s="168">
        <f>'Data eurostat_2009'!M478</f>
        <v>0</v>
      </c>
      <c r="N59" s="168">
        <f>'Data eurostat_2009'!N478</f>
        <v>0</v>
      </c>
      <c r="O59" s="168">
        <f>'Data eurostat_2009'!O478</f>
        <v>0</v>
      </c>
      <c r="P59" s="168">
        <f>'Data eurostat_2009'!P478</f>
        <v>0</v>
      </c>
      <c r="Q59" s="168">
        <f>'Data eurostat_2009'!Q478</f>
        <v>0</v>
      </c>
      <c r="R59" s="168">
        <f>'Data eurostat_2009'!R478</f>
        <v>0</v>
      </c>
      <c r="S59" s="168">
        <f>'Data eurostat_2009'!S478</f>
        <v>0</v>
      </c>
    </row>
    <row r="60" spans="1:19" s="39" customFormat="1" ht="12.75" customHeight="1">
      <c r="A60" s="167" t="s">
        <v>70</v>
      </c>
      <c r="B60" s="168">
        <f>'Data eurostat_2009'!B479</f>
        <v>8</v>
      </c>
      <c r="C60" s="168">
        <f>'Data eurostat_2009'!C479</f>
        <v>10</v>
      </c>
      <c r="D60" s="168">
        <f>'Data eurostat_2009'!D479</f>
        <v>0</v>
      </c>
      <c r="E60" s="168">
        <f>'Data eurostat_2009'!E479</f>
        <v>18</v>
      </c>
      <c r="F60" s="168">
        <f>'Data eurostat_2009'!F479</f>
        <v>1</v>
      </c>
      <c r="G60" s="168">
        <f>'Data eurostat_2009'!G479</f>
        <v>0</v>
      </c>
      <c r="H60" s="168">
        <f>'Data eurostat_2009'!H479</f>
        <v>0</v>
      </c>
      <c r="I60" s="168">
        <f>'Data eurostat_2009'!I479</f>
        <v>0</v>
      </c>
      <c r="J60" s="168">
        <f>'Data eurostat_2009'!J479</f>
        <v>0</v>
      </c>
      <c r="K60" s="168">
        <f>'Data eurostat_2009'!K479</f>
        <v>0</v>
      </c>
      <c r="L60" s="168">
        <f>'Data eurostat_2009'!L479</f>
        <v>0</v>
      </c>
      <c r="M60" s="168">
        <f>'Data eurostat_2009'!M479</f>
        <v>0</v>
      </c>
      <c r="N60" s="168">
        <f>'Data eurostat_2009'!N479</f>
        <v>0</v>
      </c>
      <c r="O60" s="168">
        <f>'Data eurostat_2009'!O479</f>
        <v>0</v>
      </c>
      <c r="P60" s="168">
        <f>'Data eurostat_2009'!P479</f>
        <v>0</v>
      </c>
      <c r="Q60" s="168">
        <f>'Data eurostat_2009'!Q479</f>
        <v>0</v>
      </c>
      <c r="R60" s="168">
        <f>'Data eurostat_2009'!R479</f>
        <v>0</v>
      </c>
      <c r="S60" s="168">
        <f>'Data eurostat_2009'!S479</f>
        <v>1</v>
      </c>
    </row>
    <row r="61" spans="1:19" s="39" customFormat="1" ht="12.75" customHeight="1">
      <c r="A61" s="167" t="s">
        <v>71</v>
      </c>
      <c r="B61" s="168">
        <f>'Data eurostat_2009'!B480</f>
        <v>0</v>
      </c>
      <c r="C61" s="168">
        <f>'Data eurostat_2009'!C480</f>
        <v>0</v>
      </c>
      <c r="D61" s="168">
        <f>'Data eurostat_2009'!D480</f>
        <v>0</v>
      </c>
      <c r="E61" s="168">
        <f>'Data eurostat_2009'!E480</f>
        <v>0</v>
      </c>
      <c r="F61" s="168">
        <f>'Data eurostat_2009'!F480</f>
        <v>0</v>
      </c>
      <c r="G61" s="168">
        <f>'Data eurostat_2009'!G480</f>
        <v>0</v>
      </c>
      <c r="H61" s="168">
        <f>'Data eurostat_2009'!H480</f>
        <v>0</v>
      </c>
      <c r="I61" s="168">
        <f>'Data eurostat_2009'!I480</f>
        <v>0</v>
      </c>
      <c r="J61" s="168">
        <f>'Data eurostat_2009'!J480</f>
        <v>0</v>
      </c>
      <c r="K61" s="168">
        <f>'Data eurostat_2009'!K480</f>
        <v>0</v>
      </c>
      <c r="L61" s="168">
        <f>'Data eurostat_2009'!L480</f>
        <v>0</v>
      </c>
      <c r="M61" s="168">
        <f>'Data eurostat_2009'!M480</f>
        <v>0</v>
      </c>
      <c r="N61" s="168">
        <f>'Data eurostat_2009'!N480</f>
        <v>0</v>
      </c>
      <c r="O61" s="168">
        <f>'Data eurostat_2009'!O480</f>
        <v>0</v>
      </c>
      <c r="P61" s="168">
        <f>'Data eurostat_2009'!P480</f>
        <v>0</v>
      </c>
      <c r="Q61" s="168">
        <f>'Data eurostat_2009'!Q480</f>
        <v>0</v>
      </c>
      <c r="R61" s="168">
        <f>'Data eurostat_2009'!R480</f>
        <v>0</v>
      </c>
      <c r="S61" s="168">
        <f>'Data eurostat_2009'!S480</f>
        <v>0</v>
      </c>
    </row>
    <row r="62" spans="1:19" s="39" customFormat="1" ht="12.75" customHeight="1">
      <c r="A62" s="167" t="s">
        <v>72</v>
      </c>
      <c r="B62" s="168">
        <f>'Data eurostat_2009'!B481</f>
        <v>0</v>
      </c>
      <c r="C62" s="168">
        <f>'Data eurostat_2009'!C481</f>
        <v>0</v>
      </c>
      <c r="D62" s="168">
        <f>'Data eurostat_2009'!D481</f>
        <v>153</v>
      </c>
      <c r="E62" s="168">
        <f>'Data eurostat_2009'!E481</f>
        <v>84</v>
      </c>
      <c r="F62" s="168">
        <f>'Data eurostat_2009'!F481</f>
        <v>109</v>
      </c>
      <c r="G62" s="168">
        <f>'Data eurostat_2009'!G481</f>
        <v>321</v>
      </c>
      <c r="H62" s="168">
        <f>'Data eurostat_2009'!H481</f>
        <v>448</v>
      </c>
      <c r="I62" s="168">
        <f>'Data eurostat_2009'!I481</f>
        <v>646</v>
      </c>
      <c r="J62" s="168">
        <f>'Data eurostat_2009'!J481</f>
        <v>637</v>
      </c>
      <c r="K62" s="168">
        <f>'Data eurostat_2009'!K481</f>
        <v>1061</v>
      </c>
      <c r="L62" s="168">
        <f>'Data eurostat_2009'!L481</f>
        <v>1167</v>
      </c>
      <c r="M62" s="168">
        <f>'Data eurostat_2009'!M481</f>
        <v>241</v>
      </c>
      <c r="N62" s="168">
        <f>'Data eurostat_2009'!N481</f>
        <v>1310</v>
      </c>
      <c r="O62" s="168">
        <f>'Data eurostat_2009'!O481</f>
        <v>221</v>
      </c>
      <c r="P62" s="168">
        <f>'Data eurostat_2009'!P481</f>
        <v>203</v>
      </c>
      <c r="Q62" s="168">
        <f>'Data eurostat_2009'!Q481</f>
        <v>260</v>
      </c>
      <c r="R62" s="168">
        <f>'Data eurostat_2009'!R481</f>
        <v>146</v>
      </c>
      <c r="S62" s="168">
        <f>'Data eurostat_2009'!S481</f>
        <v>176</v>
      </c>
    </row>
    <row r="63" spans="1:19" s="39" customFormat="1" ht="12.75" customHeight="1">
      <c r="A63" s="167" t="s">
        <v>73</v>
      </c>
      <c r="B63" s="168">
        <f>'Data eurostat_2009'!B482</f>
        <v>114</v>
      </c>
      <c r="C63" s="168">
        <f>'Data eurostat_2009'!C482</f>
        <v>162</v>
      </c>
      <c r="D63" s="168">
        <f>'Data eurostat_2009'!D482</f>
        <v>271</v>
      </c>
      <c r="E63" s="168">
        <f>'Data eurostat_2009'!E482</f>
        <v>366</v>
      </c>
      <c r="F63" s="168">
        <f>'Data eurostat_2009'!F482</f>
        <v>149</v>
      </c>
      <c r="G63" s="168">
        <f>'Data eurostat_2009'!G482</f>
        <v>752</v>
      </c>
      <c r="H63" s="168">
        <f>'Data eurostat_2009'!H482</f>
        <v>339</v>
      </c>
      <c r="I63" s="168">
        <f>'Data eurostat_2009'!I482</f>
        <v>263</v>
      </c>
      <c r="J63" s="168">
        <f>'Data eurostat_2009'!J482</f>
        <v>200</v>
      </c>
      <c r="K63" s="168">
        <f>'Data eurostat_2009'!K482</f>
        <v>186</v>
      </c>
      <c r="L63" s="168">
        <f>'Data eurostat_2009'!L482</f>
        <v>70</v>
      </c>
      <c r="M63" s="168">
        <f>'Data eurostat_2009'!M482</f>
        <v>161</v>
      </c>
      <c r="N63" s="168">
        <f>'Data eurostat_2009'!N482</f>
        <v>233</v>
      </c>
      <c r="O63" s="168">
        <f>'Data eurostat_2009'!O482</f>
        <v>372</v>
      </c>
      <c r="P63" s="168">
        <f>'Data eurostat_2009'!P482</f>
        <v>262</v>
      </c>
      <c r="Q63" s="168">
        <f>'Data eurostat_2009'!Q482</f>
        <v>566</v>
      </c>
      <c r="R63" s="168">
        <f>'Data eurostat_2009'!R482</f>
        <v>256</v>
      </c>
      <c r="S63" s="168">
        <f>'Data eurostat_2009'!S482</f>
        <v>330</v>
      </c>
    </row>
    <row r="64" spans="1:19" s="39" customFormat="1" ht="12.75" customHeight="1">
      <c r="A64" s="167" t="s">
        <v>74</v>
      </c>
      <c r="B64" s="168">
        <f>'Data eurostat_2009'!B483</f>
        <v>0</v>
      </c>
      <c r="C64" s="168">
        <f>'Data eurostat_2009'!C483</f>
        <v>0</v>
      </c>
      <c r="D64" s="168">
        <f>'Data eurostat_2009'!D483</f>
        <v>0</v>
      </c>
      <c r="E64" s="168">
        <f>'Data eurostat_2009'!E483</f>
        <v>0</v>
      </c>
      <c r="F64" s="168">
        <f>'Data eurostat_2009'!F483</f>
        <v>0</v>
      </c>
      <c r="G64" s="168">
        <f>'Data eurostat_2009'!G483</f>
        <v>0</v>
      </c>
      <c r="H64" s="168">
        <f>'Data eurostat_2009'!H483</f>
        <v>2</v>
      </c>
      <c r="I64" s="168">
        <f>'Data eurostat_2009'!I483</f>
        <v>5</v>
      </c>
      <c r="J64" s="168">
        <f>'Data eurostat_2009'!J483</f>
        <v>5</v>
      </c>
      <c r="K64" s="168">
        <f>'Data eurostat_2009'!K483</f>
        <v>3</v>
      </c>
      <c r="L64" s="168">
        <f>'Data eurostat_2009'!L483</f>
        <v>331</v>
      </c>
      <c r="M64" s="168">
        <f>'Data eurostat_2009'!M483</f>
        <v>322</v>
      </c>
      <c r="N64" s="168">
        <f>'Data eurostat_2009'!N483</f>
        <v>464</v>
      </c>
      <c r="O64" s="168">
        <f>'Data eurostat_2009'!O483</f>
        <v>287</v>
      </c>
      <c r="P64" s="168">
        <f>'Data eurostat_2009'!P483</f>
        <v>331</v>
      </c>
      <c r="Q64" s="168">
        <f>'Data eurostat_2009'!Q483</f>
        <v>73</v>
      </c>
      <c r="R64" s="168">
        <f>'Data eurostat_2009'!R483</f>
        <v>381</v>
      </c>
      <c r="S64" s="168">
        <f>'Data eurostat_2009'!S483</f>
        <v>334</v>
      </c>
    </row>
    <row r="65" spans="1:19" s="39" customFormat="1" ht="12.75" customHeight="1">
      <c r="A65" s="167" t="s">
        <v>75</v>
      </c>
      <c r="B65" s="168">
        <f>'Data eurostat_2009'!B484</f>
        <v>1</v>
      </c>
      <c r="C65" s="168">
        <f>'Data eurostat_2009'!C484</f>
        <v>1</v>
      </c>
      <c r="D65" s="168">
        <f>'Data eurostat_2009'!D484</f>
        <v>1</v>
      </c>
      <c r="E65" s="168">
        <f>'Data eurostat_2009'!E484</f>
        <v>1</v>
      </c>
      <c r="F65" s="168">
        <f>'Data eurostat_2009'!F484</f>
        <v>1</v>
      </c>
      <c r="G65" s="168">
        <f>'Data eurostat_2009'!G484</f>
        <v>1</v>
      </c>
      <c r="H65" s="168">
        <f>'Data eurostat_2009'!H484</f>
        <v>0</v>
      </c>
      <c r="I65" s="168">
        <f>'Data eurostat_2009'!I484</f>
        <v>0</v>
      </c>
      <c r="J65" s="168">
        <f>'Data eurostat_2009'!J484</f>
        <v>0</v>
      </c>
      <c r="K65" s="168">
        <f>'Data eurostat_2009'!K484</f>
        <v>0</v>
      </c>
      <c r="L65" s="168">
        <f>'Data eurostat_2009'!L484</f>
        <v>1</v>
      </c>
      <c r="M65" s="168">
        <f>'Data eurostat_2009'!M484</f>
        <v>1</v>
      </c>
      <c r="N65" s="168">
        <f>'Data eurostat_2009'!N484</f>
        <v>2</v>
      </c>
      <c r="O65" s="168">
        <f>'Data eurostat_2009'!O484</f>
        <v>6</v>
      </c>
      <c r="P65" s="168">
        <f>'Data eurostat_2009'!P484</f>
        <v>9</v>
      </c>
      <c r="Q65" s="168">
        <f>'Data eurostat_2009'!Q484</f>
        <v>13</v>
      </c>
      <c r="R65" s="168">
        <f>'Data eurostat_2009'!R484</f>
        <v>13</v>
      </c>
      <c r="S65" s="168">
        <f>'Data eurostat_2009'!S484</f>
        <v>3</v>
      </c>
    </row>
    <row r="66" spans="1:19" s="39" customFormat="1" ht="12.75" customHeight="1">
      <c r="A66" s="167" t="s">
        <v>76</v>
      </c>
      <c r="B66" s="168">
        <f>'Data eurostat_2009'!B485</f>
        <v>101</v>
      </c>
      <c r="C66" s="168">
        <f>'Data eurostat_2009'!C485</f>
        <v>89</v>
      </c>
      <c r="D66" s="168">
        <f>'Data eurostat_2009'!D485</f>
        <v>0</v>
      </c>
      <c r="E66" s="168">
        <f>'Data eurostat_2009'!E485</f>
        <v>0</v>
      </c>
      <c r="F66" s="168">
        <f>'Data eurostat_2009'!F485</f>
        <v>0</v>
      </c>
      <c r="G66" s="168">
        <f>'Data eurostat_2009'!G485</f>
        <v>0</v>
      </c>
      <c r="H66" s="168">
        <f>'Data eurostat_2009'!H485</f>
        <v>0</v>
      </c>
      <c r="I66" s="168">
        <f>'Data eurostat_2009'!I485</f>
        <v>0</v>
      </c>
      <c r="J66" s="168">
        <f>'Data eurostat_2009'!J485</f>
        <v>0</v>
      </c>
      <c r="K66" s="168">
        <f>'Data eurostat_2009'!K485</f>
        <v>0</v>
      </c>
      <c r="L66" s="168">
        <f>'Data eurostat_2009'!L485</f>
        <v>0</v>
      </c>
      <c r="M66" s="168">
        <f>'Data eurostat_2009'!M485</f>
        <v>0</v>
      </c>
      <c r="N66" s="168">
        <f>'Data eurostat_2009'!N485</f>
        <v>0</v>
      </c>
      <c r="O66" s="168">
        <f>'Data eurostat_2009'!O485</f>
        <v>0</v>
      </c>
      <c r="P66" s="168">
        <f>'Data eurostat_2009'!P485</f>
        <v>0</v>
      </c>
      <c r="Q66" s="168">
        <f>'Data eurostat_2009'!Q485</f>
        <v>1</v>
      </c>
      <c r="R66" s="168">
        <f>'Data eurostat_2009'!R485</f>
        <v>0</v>
      </c>
      <c r="S66" s="168">
        <f>'Data eurostat_2009'!S485</f>
        <v>0</v>
      </c>
    </row>
    <row r="67" spans="1:19" s="39" customFormat="1" ht="12.75" customHeight="1">
      <c r="A67" s="167" t="s">
        <v>77</v>
      </c>
      <c r="B67" s="168">
        <f>'Data eurostat_2009'!B486</f>
        <v>0</v>
      </c>
      <c r="C67" s="168">
        <f>'Data eurostat_2009'!C486</f>
        <v>0</v>
      </c>
      <c r="D67" s="168">
        <f>'Data eurostat_2009'!D486</f>
        <v>0</v>
      </c>
      <c r="E67" s="168">
        <f>'Data eurostat_2009'!E486</f>
        <v>0</v>
      </c>
      <c r="F67" s="168">
        <f>'Data eurostat_2009'!F486</f>
        <v>0</v>
      </c>
      <c r="G67" s="168">
        <f>'Data eurostat_2009'!G486</f>
        <v>0</v>
      </c>
      <c r="H67" s="168">
        <f>'Data eurostat_2009'!H486</f>
        <v>0</v>
      </c>
      <c r="I67" s="168">
        <f>'Data eurostat_2009'!I486</f>
        <v>0</v>
      </c>
      <c r="J67" s="168">
        <f>'Data eurostat_2009'!J486</f>
        <v>0</v>
      </c>
      <c r="K67" s="168">
        <f>'Data eurostat_2009'!K486</f>
        <v>0</v>
      </c>
      <c r="L67" s="168">
        <f>'Data eurostat_2009'!L486</f>
        <v>0</v>
      </c>
      <c r="M67" s="168">
        <f>'Data eurostat_2009'!M486</f>
        <v>0</v>
      </c>
      <c r="N67" s="168">
        <f>'Data eurostat_2009'!N486</f>
        <v>0</v>
      </c>
      <c r="O67" s="168">
        <f>'Data eurostat_2009'!O486</f>
        <v>6</v>
      </c>
      <c r="P67" s="168">
        <f>'Data eurostat_2009'!P486</f>
        <v>5</v>
      </c>
      <c r="Q67" s="168">
        <f>'Data eurostat_2009'!Q486</f>
        <v>6</v>
      </c>
      <c r="R67" s="168">
        <f>'Data eurostat_2009'!R486</f>
        <v>7</v>
      </c>
      <c r="S67" s="168">
        <f>'Data eurostat_2009'!S486</f>
        <v>5</v>
      </c>
    </row>
    <row r="68" spans="1:19" s="39" customFormat="1" ht="12.75" customHeight="1">
      <c r="A68" s="167" t="s">
        <v>78</v>
      </c>
      <c r="B68" s="168">
        <f>'Data eurostat_2009'!B487</f>
        <v>0</v>
      </c>
      <c r="C68" s="168">
        <f>'Data eurostat_2009'!C487</f>
        <v>0</v>
      </c>
      <c r="D68" s="168">
        <f>'Data eurostat_2009'!D487</f>
        <v>0</v>
      </c>
      <c r="E68" s="168">
        <f>'Data eurostat_2009'!E487</f>
        <v>0</v>
      </c>
      <c r="F68" s="168">
        <f>'Data eurostat_2009'!F487</f>
        <v>0</v>
      </c>
      <c r="G68" s="168">
        <f>'Data eurostat_2009'!G487</f>
        <v>0</v>
      </c>
      <c r="H68" s="168">
        <f>'Data eurostat_2009'!H487</f>
        <v>0</v>
      </c>
      <c r="I68" s="168">
        <f>'Data eurostat_2009'!I487</f>
        <v>0</v>
      </c>
      <c r="J68" s="168">
        <f>'Data eurostat_2009'!J487</f>
        <v>0</v>
      </c>
      <c r="K68" s="168">
        <f>'Data eurostat_2009'!K487</f>
        <v>0</v>
      </c>
      <c r="L68" s="168">
        <f>'Data eurostat_2009'!L487</f>
        <v>0</v>
      </c>
      <c r="M68" s="168">
        <f>'Data eurostat_2009'!M487</f>
        <v>59</v>
      </c>
      <c r="N68" s="168">
        <f>'Data eurostat_2009'!N487</f>
        <v>49</v>
      </c>
      <c r="O68" s="168">
        <f>'Data eurostat_2009'!O487</f>
        <v>29</v>
      </c>
      <c r="P68" s="168">
        <f>'Data eurostat_2009'!P487</f>
        <v>34</v>
      </c>
      <c r="Q68" s="168">
        <f>'Data eurostat_2009'!Q487</f>
        <v>18</v>
      </c>
      <c r="R68" s="168">
        <f>'Data eurostat_2009'!R487</f>
        <v>1</v>
      </c>
      <c r="S68" s="168">
        <f>'Data eurostat_2009'!S487</f>
        <v>52</v>
      </c>
    </row>
    <row r="69" spans="1:19" s="39" customFormat="1" ht="12.75" customHeight="1">
      <c r="A69" s="167" t="s">
        <v>79</v>
      </c>
      <c r="B69" s="168">
        <f>'Data eurostat_2009'!B488</f>
        <v>0</v>
      </c>
      <c r="C69" s="168">
        <f>'Data eurostat_2009'!C488</f>
        <v>0</v>
      </c>
      <c r="D69" s="168">
        <f>'Data eurostat_2009'!D488</f>
        <v>358</v>
      </c>
      <c r="E69" s="168">
        <f>'Data eurostat_2009'!E488</f>
        <v>417</v>
      </c>
      <c r="F69" s="168">
        <f>'Data eurostat_2009'!F488</f>
        <v>361</v>
      </c>
      <c r="G69" s="168">
        <f>'Data eurostat_2009'!G488</f>
        <v>0</v>
      </c>
      <c r="H69" s="168">
        <f>'Data eurostat_2009'!H488</f>
        <v>403</v>
      </c>
      <c r="I69" s="168">
        <f>'Data eurostat_2009'!I488</f>
        <v>1228</v>
      </c>
      <c r="J69" s="168">
        <f>'Data eurostat_2009'!J488</f>
        <v>2197</v>
      </c>
      <c r="K69" s="168">
        <f>'Data eurostat_2009'!K488</f>
        <v>332</v>
      </c>
      <c r="L69" s="168">
        <f>'Data eurostat_2009'!L488</f>
        <v>322</v>
      </c>
      <c r="M69" s="168">
        <f>'Data eurostat_2009'!M488</f>
        <v>274</v>
      </c>
      <c r="N69" s="168">
        <f>'Data eurostat_2009'!N488</f>
        <v>388</v>
      </c>
      <c r="O69" s="168">
        <f>'Data eurostat_2009'!O488</f>
        <v>472</v>
      </c>
      <c r="P69" s="168">
        <f>'Data eurostat_2009'!P488</f>
        <v>349</v>
      </c>
      <c r="Q69" s="168">
        <f>'Data eurostat_2009'!Q488</f>
        <v>306</v>
      </c>
      <c r="R69" s="168">
        <f>'Data eurostat_2009'!R488</f>
        <v>475</v>
      </c>
      <c r="S69" s="168">
        <f>'Data eurostat_2009'!S488</f>
        <v>423</v>
      </c>
    </row>
    <row r="70" spans="1:19" s="39" customFormat="1" ht="12.75" customHeight="1">
      <c r="A70" s="167" t="s">
        <v>80</v>
      </c>
      <c r="B70" s="168">
        <f>'Data eurostat_2009'!B489</f>
        <v>228</v>
      </c>
      <c r="C70" s="168">
        <f>'Data eurostat_2009'!C489</f>
        <v>262</v>
      </c>
      <c r="D70" s="168">
        <f>'Data eurostat_2009'!D489</f>
        <v>291</v>
      </c>
      <c r="E70" s="168">
        <f>'Data eurostat_2009'!E489</f>
        <v>429</v>
      </c>
      <c r="F70" s="168">
        <f>'Data eurostat_2009'!F489</f>
        <v>577</v>
      </c>
      <c r="G70" s="168">
        <f>'Data eurostat_2009'!G489</f>
        <v>5</v>
      </c>
      <c r="H70" s="168">
        <f>'Data eurostat_2009'!H489</f>
        <v>0</v>
      </c>
      <c r="I70" s="168">
        <f>'Data eurostat_2009'!I489</f>
        <v>61</v>
      </c>
      <c r="J70" s="168">
        <f>'Data eurostat_2009'!J489</f>
        <v>328</v>
      </c>
      <c r="K70" s="168">
        <f>'Data eurostat_2009'!K489</f>
        <v>521</v>
      </c>
      <c r="L70" s="168">
        <f>'Data eurostat_2009'!L489</f>
        <v>207</v>
      </c>
      <c r="M70" s="168">
        <f>'Data eurostat_2009'!M489</f>
        <v>161</v>
      </c>
      <c r="N70" s="168">
        <f>'Data eurostat_2009'!N489</f>
        <v>177</v>
      </c>
      <c r="O70" s="168">
        <f>'Data eurostat_2009'!O489</f>
        <v>0</v>
      </c>
      <c r="P70" s="168">
        <f>'Data eurostat_2009'!P489</f>
        <v>745</v>
      </c>
      <c r="Q70" s="168">
        <f>'Data eurostat_2009'!Q489</f>
        <v>604</v>
      </c>
      <c r="R70" s="168">
        <f>'Data eurostat_2009'!R489</f>
        <v>598</v>
      </c>
      <c r="S70" s="168">
        <f>'Data eurostat_2009'!S489</f>
        <v>469</v>
      </c>
    </row>
    <row r="71" spans="1:19" s="39" customFormat="1" ht="12.75" customHeight="1">
      <c r="A71" s="167" t="s">
        <v>81</v>
      </c>
      <c r="B71" s="168">
        <f>'Data eurostat_2009'!B490</f>
        <v>1675</v>
      </c>
      <c r="C71" s="168">
        <f>'Data eurostat_2009'!C490</f>
        <v>325</v>
      </c>
      <c r="D71" s="168">
        <f>'Data eurostat_2009'!D490</f>
        <v>0</v>
      </c>
      <c r="E71" s="168">
        <f>'Data eurostat_2009'!E490</f>
        <v>67</v>
      </c>
      <c r="F71" s="168">
        <f>'Data eurostat_2009'!F490</f>
        <v>856</v>
      </c>
      <c r="G71" s="168">
        <f>'Data eurostat_2009'!G490</f>
        <v>335</v>
      </c>
      <c r="H71" s="168">
        <f>'Data eurostat_2009'!H490</f>
        <v>325</v>
      </c>
      <c r="I71" s="168">
        <f>'Data eurostat_2009'!I490</f>
        <v>336</v>
      </c>
      <c r="J71" s="168">
        <f>'Data eurostat_2009'!J490</f>
        <v>322</v>
      </c>
      <c r="K71" s="168">
        <f>'Data eurostat_2009'!K490</f>
        <v>0</v>
      </c>
      <c r="L71" s="168">
        <f>'Data eurostat_2009'!L490</f>
        <v>106</v>
      </c>
      <c r="M71" s="168">
        <f>'Data eurostat_2009'!M490</f>
        <v>2061</v>
      </c>
      <c r="N71" s="168">
        <f>'Data eurostat_2009'!N490</f>
        <v>2659</v>
      </c>
      <c r="O71" s="168">
        <f>'Data eurostat_2009'!O490</f>
        <v>2263</v>
      </c>
      <c r="P71" s="168">
        <f>'Data eurostat_2009'!P490</f>
        <v>1582</v>
      </c>
      <c r="Q71" s="168">
        <f>'Data eurostat_2009'!Q490</f>
        <v>2061</v>
      </c>
      <c r="R71" s="168">
        <f>'Data eurostat_2009'!R490</f>
        <v>1707</v>
      </c>
      <c r="S71" s="168">
        <f>'Data eurostat_2009'!S490</f>
        <v>1396</v>
      </c>
    </row>
    <row r="72" spans="1:19" s="39" customFormat="1" ht="12.75" customHeight="1">
      <c r="A72" s="167" t="s">
        <v>82</v>
      </c>
      <c r="B72" s="168">
        <f>'Data eurostat_2009'!B491</f>
        <v>0</v>
      </c>
      <c r="C72" s="168">
        <f>'Data eurostat_2009'!C491</f>
        <v>0</v>
      </c>
      <c r="D72" s="168">
        <f>'Data eurostat_2009'!D491</f>
        <v>0</v>
      </c>
      <c r="E72" s="168">
        <f>'Data eurostat_2009'!E491</f>
        <v>0</v>
      </c>
      <c r="F72" s="168">
        <f>'Data eurostat_2009'!F491</f>
        <v>0</v>
      </c>
      <c r="G72" s="168">
        <f>'Data eurostat_2009'!G491</f>
        <v>0</v>
      </c>
      <c r="H72" s="168">
        <f>'Data eurostat_2009'!H491</f>
        <v>0</v>
      </c>
      <c r="I72" s="168">
        <f>'Data eurostat_2009'!I491</f>
        <v>0</v>
      </c>
      <c r="J72" s="168">
        <f>'Data eurostat_2009'!J491</f>
        <v>5</v>
      </c>
      <c r="K72" s="168">
        <f>'Data eurostat_2009'!K491</f>
        <v>55</v>
      </c>
      <c r="L72" s="168">
        <f>'Data eurostat_2009'!L491</f>
        <v>54</v>
      </c>
      <c r="M72" s="168">
        <f>'Data eurostat_2009'!M491</f>
        <v>97</v>
      </c>
      <c r="N72" s="168">
        <f>'Data eurostat_2009'!N491</f>
        <v>44</v>
      </c>
      <c r="O72" s="168">
        <f>'Data eurostat_2009'!O491</f>
        <v>36</v>
      </c>
      <c r="P72" s="168">
        <f>'Data eurostat_2009'!P491</f>
        <v>28</v>
      </c>
      <c r="Q72" s="168">
        <f>'Data eurostat_2009'!Q491</f>
        <v>88</v>
      </c>
      <c r="R72" s="168">
        <f>'Data eurostat_2009'!R491</f>
        <v>96</v>
      </c>
      <c r="S72" s="168">
        <f>'Data eurostat_2009'!S491</f>
        <v>119</v>
      </c>
    </row>
    <row r="73" spans="1:19" s="39" customFormat="1" ht="12.75" customHeight="1">
      <c r="A73" s="167" t="s">
        <v>83</v>
      </c>
      <c r="B73" s="168">
        <f>'Data eurostat_2009'!B492</f>
        <v>0</v>
      </c>
      <c r="C73" s="168">
        <f>'Data eurostat_2009'!C492</f>
        <v>0</v>
      </c>
      <c r="D73" s="168">
        <f>'Data eurostat_2009'!D492</f>
        <v>0</v>
      </c>
      <c r="E73" s="168">
        <f>'Data eurostat_2009'!E492</f>
        <v>0</v>
      </c>
      <c r="F73" s="168">
        <f>'Data eurostat_2009'!F492</f>
        <v>0</v>
      </c>
      <c r="G73" s="168">
        <f>'Data eurostat_2009'!G492</f>
        <v>0</v>
      </c>
      <c r="H73" s="168">
        <f>'Data eurostat_2009'!H492</f>
        <v>0</v>
      </c>
      <c r="I73" s="168">
        <f>'Data eurostat_2009'!I492</f>
        <v>0</v>
      </c>
      <c r="J73" s="168">
        <f>'Data eurostat_2009'!J492</f>
        <v>0</v>
      </c>
      <c r="K73" s="168">
        <f>'Data eurostat_2009'!K492</f>
        <v>0</v>
      </c>
      <c r="L73" s="168">
        <f>'Data eurostat_2009'!L492</f>
        <v>0</v>
      </c>
      <c r="M73" s="168">
        <f>'Data eurostat_2009'!M492</f>
        <v>0</v>
      </c>
      <c r="N73" s="168">
        <f>'Data eurostat_2009'!N492</f>
        <v>0</v>
      </c>
      <c r="O73" s="168">
        <f>'Data eurostat_2009'!O492</f>
        <v>6</v>
      </c>
      <c r="P73" s="168">
        <f>'Data eurostat_2009'!P492</f>
        <v>0</v>
      </c>
      <c r="Q73" s="168">
        <f>'Data eurostat_2009'!Q492</f>
        <v>0</v>
      </c>
      <c r="R73" s="168">
        <f>'Data eurostat_2009'!R492</f>
        <v>0</v>
      </c>
      <c r="S73" s="168">
        <f>'Data eurostat_2009'!S492</f>
        <v>0</v>
      </c>
    </row>
    <row r="74" spans="1:19" s="39" customFormat="1" ht="12.75" customHeight="1">
      <c r="A74" s="167" t="s">
        <v>84</v>
      </c>
      <c r="B74" s="168">
        <f>'Data eurostat_2009'!B493</f>
        <v>466</v>
      </c>
      <c r="C74" s="168">
        <f>'Data eurostat_2009'!C493</f>
        <v>429</v>
      </c>
      <c r="D74" s="168">
        <f>'Data eurostat_2009'!D493</f>
        <v>441</v>
      </c>
      <c r="E74" s="168">
        <f>'Data eurostat_2009'!E493</f>
        <v>467</v>
      </c>
      <c r="F74" s="168">
        <f>'Data eurostat_2009'!F493</f>
        <v>528</v>
      </c>
      <c r="G74" s="168">
        <f>'Data eurostat_2009'!G493</f>
        <v>0</v>
      </c>
      <c r="H74" s="168">
        <f>'Data eurostat_2009'!H493</f>
        <v>0</v>
      </c>
      <c r="I74" s="168">
        <f>'Data eurostat_2009'!I493</f>
        <v>0</v>
      </c>
      <c r="J74" s="168">
        <f>'Data eurostat_2009'!J493</f>
        <v>0</v>
      </c>
      <c r="K74" s="168">
        <f>'Data eurostat_2009'!K493</f>
        <v>189</v>
      </c>
      <c r="L74" s="168">
        <f>'Data eurostat_2009'!L493</f>
        <v>182</v>
      </c>
      <c r="M74" s="168">
        <f>'Data eurostat_2009'!M493</f>
        <v>111</v>
      </c>
      <c r="N74" s="168">
        <f>'Data eurostat_2009'!N493</f>
        <v>158</v>
      </c>
      <c r="O74" s="168">
        <f>'Data eurostat_2009'!O493</f>
        <v>113</v>
      </c>
      <c r="P74" s="168">
        <f>'Data eurostat_2009'!P493</f>
        <v>145</v>
      </c>
      <c r="Q74" s="168">
        <f>'Data eurostat_2009'!Q493</f>
        <v>199</v>
      </c>
      <c r="R74" s="168">
        <f>'Data eurostat_2009'!R493</f>
        <v>134</v>
      </c>
      <c r="S74" s="168">
        <f>'Data eurostat_2009'!S493</f>
        <v>186</v>
      </c>
    </row>
    <row r="75" spans="1:19" s="39" customFormat="1" ht="12.75" customHeight="1">
      <c r="A75" s="167" t="s">
        <v>85</v>
      </c>
      <c r="B75" s="168">
        <f>'Data eurostat_2009'!B494</f>
        <v>44</v>
      </c>
      <c r="C75" s="168">
        <f>'Data eurostat_2009'!C494</f>
        <v>82</v>
      </c>
      <c r="D75" s="168">
        <f>'Data eurostat_2009'!D494</f>
        <v>98</v>
      </c>
      <c r="E75" s="168">
        <f>'Data eurostat_2009'!E494</f>
        <v>107</v>
      </c>
      <c r="F75" s="168">
        <f>'Data eurostat_2009'!F494</f>
        <v>99</v>
      </c>
      <c r="G75" s="168">
        <f>'Data eurostat_2009'!G494</f>
        <v>107</v>
      </c>
      <c r="H75" s="168">
        <f>'Data eurostat_2009'!H494</f>
        <v>113</v>
      </c>
      <c r="I75" s="168">
        <f>'Data eurostat_2009'!I494</f>
        <v>224</v>
      </c>
      <c r="J75" s="168">
        <f>'Data eurostat_2009'!J494</f>
        <v>301</v>
      </c>
      <c r="K75" s="168">
        <f>'Data eurostat_2009'!K494</f>
        <v>311</v>
      </c>
      <c r="L75" s="168">
        <f>'Data eurostat_2009'!L494</f>
        <v>269</v>
      </c>
      <c r="M75" s="168">
        <f>'Data eurostat_2009'!M494</f>
        <v>270</v>
      </c>
      <c r="N75" s="168">
        <f>'Data eurostat_2009'!N494</f>
        <v>262</v>
      </c>
      <c r="O75" s="168">
        <f>'Data eurostat_2009'!O494</f>
        <v>232</v>
      </c>
      <c r="P75" s="168">
        <f>'Data eurostat_2009'!P494</f>
        <v>245</v>
      </c>
      <c r="Q75" s="168">
        <f>'Data eurostat_2009'!Q494</f>
        <v>278</v>
      </c>
      <c r="R75" s="168">
        <f>'Data eurostat_2009'!R494</f>
        <v>284</v>
      </c>
      <c r="S75" s="168">
        <f>'Data eurostat_2009'!S494</f>
        <v>230</v>
      </c>
    </row>
    <row r="76" spans="1:18" s="39" customFormat="1" ht="12.75" customHeight="1">
      <c r="A76" s="40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1:18" s="39" customFormat="1" ht="12.75" customHeight="1">
      <c r="A77" s="40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1:3" s="39" customFormat="1" ht="12.75" customHeight="1">
      <c r="A78" s="36"/>
      <c r="B78" s="37" t="s">
        <v>1</v>
      </c>
      <c r="C78" s="38" t="s">
        <v>90</v>
      </c>
    </row>
    <row r="79" spans="1:3" s="39" customFormat="1" ht="12.75" customHeight="1">
      <c r="A79" s="36"/>
      <c r="B79" s="37" t="s">
        <v>2</v>
      </c>
      <c r="C79" s="38" t="s">
        <v>52</v>
      </c>
    </row>
    <row r="80" spans="1:3" s="39" customFormat="1" ht="12.75" customHeight="1">
      <c r="A80" s="36"/>
      <c r="B80" s="37" t="s">
        <v>4</v>
      </c>
      <c r="C80" s="38" t="s">
        <v>53</v>
      </c>
    </row>
    <row r="81" spans="1:18" s="39" customFormat="1" ht="12.75" customHeight="1">
      <c r="A81" s="40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</row>
    <row r="82" spans="1:19" s="39" customFormat="1" ht="12.75" customHeight="1">
      <c r="A82" s="165" t="s">
        <v>6</v>
      </c>
      <c r="B82" s="164">
        <v>1990</v>
      </c>
      <c r="C82" s="164">
        <v>1991</v>
      </c>
      <c r="D82" s="164">
        <v>1992</v>
      </c>
      <c r="E82" s="164">
        <v>1993</v>
      </c>
      <c r="F82" s="164">
        <v>1994</v>
      </c>
      <c r="G82" s="164">
        <v>1995</v>
      </c>
      <c r="H82" s="164">
        <v>1996</v>
      </c>
      <c r="I82" s="164">
        <v>1997</v>
      </c>
      <c r="J82" s="164">
        <v>1998</v>
      </c>
      <c r="K82" s="164">
        <v>1999</v>
      </c>
      <c r="L82" s="164">
        <v>2000</v>
      </c>
      <c r="M82" s="164">
        <v>2001</v>
      </c>
      <c r="N82" s="164">
        <v>2002</v>
      </c>
      <c r="O82" s="164">
        <v>2003</v>
      </c>
      <c r="P82" s="164">
        <v>2004</v>
      </c>
      <c r="Q82" s="164">
        <v>2005</v>
      </c>
      <c r="R82" s="164">
        <v>2006</v>
      </c>
      <c r="S82" s="164">
        <v>2007</v>
      </c>
    </row>
    <row r="83" spans="1:19" s="39" customFormat="1" ht="12.75" customHeight="1">
      <c r="A83" s="166" t="s">
        <v>7</v>
      </c>
      <c r="B83" s="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8"/>
    </row>
    <row r="84" spans="1:19" s="39" customFormat="1" ht="12.75" customHeight="1">
      <c r="A84" s="167" t="s">
        <v>54</v>
      </c>
      <c r="B84" s="168">
        <f>'Data eurostat_2009'!B504</f>
        <v>5</v>
      </c>
      <c r="C84" s="168">
        <f>'Data eurostat_2009'!C504</f>
        <v>7</v>
      </c>
      <c r="D84" s="168">
        <f>'Data eurostat_2009'!D504</f>
        <v>13</v>
      </c>
      <c r="E84" s="168">
        <f>'Data eurostat_2009'!E504</f>
        <v>18</v>
      </c>
      <c r="F84" s="168">
        <f>'Data eurostat_2009'!F504</f>
        <v>23</v>
      </c>
      <c r="G84" s="168">
        <f>'Data eurostat_2009'!G504</f>
        <v>26</v>
      </c>
      <c r="H84" s="168">
        <f>'Data eurostat_2009'!H504</f>
        <v>33</v>
      </c>
      <c r="I84" s="168">
        <f>'Data eurostat_2009'!I504</f>
        <v>41</v>
      </c>
      <c r="J84" s="168">
        <f>'Data eurostat_2009'!J504</f>
        <v>62</v>
      </c>
      <c r="K84" s="168">
        <f>'Data eurostat_2009'!K504</f>
        <v>76</v>
      </c>
      <c r="L84" s="168">
        <f>'Data eurostat_2009'!L504</f>
        <v>117</v>
      </c>
      <c r="M84" s="168">
        <f>'Data eurostat_2009'!M504</f>
        <v>192</v>
      </c>
      <c r="N84" s="168">
        <f>'Data eurostat_2009'!N504</f>
        <v>280</v>
      </c>
      <c r="O84" s="168">
        <f>'Data eurostat_2009'!O504</f>
        <v>459</v>
      </c>
      <c r="P84" s="168">
        <f>'Data eurostat_2009'!P504</f>
        <v>720</v>
      </c>
      <c r="Q84" s="168">
        <f>'Data eurostat_2009'!Q504</f>
        <v>1450</v>
      </c>
      <c r="R84" s="168">
        <f>'Data eurostat_2009'!R504</f>
        <v>2488</v>
      </c>
      <c r="S84" s="168">
        <f>'Data eurostat_2009'!S504</f>
        <v>3758</v>
      </c>
    </row>
    <row r="85" spans="1:19" s="39" customFormat="1" ht="12.75" customHeight="1">
      <c r="A85" s="167" t="s">
        <v>55</v>
      </c>
      <c r="B85" s="168">
        <f>'Data eurostat_2009'!B505</f>
        <v>0</v>
      </c>
      <c r="C85" s="168">
        <f>'Data eurostat_2009'!C505</f>
        <v>0</v>
      </c>
      <c r="D85" s="168">
        <f>'Data eurostat_2009'!D505</f>
        <v>0</v>
      </c>
      <c r="E85" s="168">
        <f>'Data eurostat_2009'!E505</f>
        <v>0</v>
      </c>
      <c r="F85" s="168">
        <f>'Data eurostat_2009'!F505</f>
        <v>0</v>
      </c>
      <c r="G85" s="168">
        <f>'Data eurostat_2009'!G505</f>
        <v>0</v>
      </c>
      <c r="H85" s="168">
        <f>'Data eurostat_2009'!H505</f>
        <v>0</v>
      </c>
      <c r="I85" s="168">
        <f>'Data eurostat_2009'!I505</f>
        <v>0</v>
      </c>
      <c r="J85" s="168">
        <f>'Data eurostat_2009'!J505</f>
        <v>0</v>
      </c>
      <c r="K85" s="168">
        <f>'Data eurostat_2009'!K505</f>
        <v>0</v>
      </c>
      <c r="L85" s="168">
        <f>'Data eurostat_2009'!L505</f>
        <v>0</v>
      </c>
      <c r="M85" s="168">
        <f>'Data eurostat_2009'!M505</f>
        <v>0</v>
      </c>
      <c r="N85" s="168">
        <f>'Data eurostat_2009'!N505</f>
        <v>0</v>
      </c>
      <c r="O85" s="168">
        <f>'Data eurostat_2009'!O505</f>
        <v>0</v>
      </c>
      <c r="P85" s="168">
        <f>'Data eurostat_2009'!P505</f>
        <v>1</v>
      </c>
      <c r="Q85" s="168">
        <f>'Data eurostat_2009'!Q505</f>
        <v>1</v>
      </c>
      <c r="R85" s="168">
        <f>'Data eurostat_2009'!R505</f>
        <v>2</v>
      </c>
      <c r="S85" s="168">
        <f>'Data eurostat_2009'!S505</f>
        <v>6</v>
      </c>
    </row>
    <row r="86" spans="1:19" s="39" customFormat="1" ht="12.75" customHeight="1">
      <c r="A86" s="167" t="s">
        <v>56</v>
      </c>
      <c r="B86" s="168">
        <f>'Data eurostat_2009'!B506</f>
        <v>0</v>
      </c>
      <c r="C86" s="168">
        <f>'Data eurostat_2009'!C506</f>
        <v>0</v>
      </c>
      <c r="D86" s="168">
        <f>'Data eurostat_2009'!D506</f>
        <v>0</v>
      </c>
      <c r="E86" s="168">
        <f>'Data eurostat_2009'!E506</f>
        <v>0</v>
      </c>
      <c r="F86" s="168">
        <f>'Data eurostat_2009'!F506</f>
        <v>0</v>
      </c>
      <c r="G86" s="168">
        <f>'Data eurostat_2009'!G506</f>
        <v>0</v>
      </c>
      <c r="H86" s="168">
        <f>'Data eurostat_2009'!H506</f>
        <v>0</v>
      </c>
      <c r="I86" s="168">
        <f>'Data eurostat_2009'!I506</f>
        <v>0</v>
      </c>
      <c r="J86" s="168">
        <f>'Data eurostat_2009'!J506</f>
        <v>0</v>
      </c>
      <c r="K86" s="168">
        <f>'Data eurostat_2009'!K506</f>
        <v>0</v>
      </c>
      <c r="L86" s="168">
        <f>'Data eurostat_2009'!L506</f>
        <v>0</v>
      </c>
      <c r="M86" s="168">
        <f>'Data eurostat_2009'!M506</f>
        <v>0</v>
      </c>
      <c r="N86" s="168">
        <f>'Data eurostat_2009'!N506</f>
        <v>0</v>
      </c>
      <c r="O86" s="168">
        <f>'Data eurostat_2009'!O506</f>
        <v>0</v>
      </c>
      <c r="P86" s="168">
        <f>'Data eurostat_2009'!P506</f>
        <v>0</v>
      </c>
      <c r="Q86" s="168">
        <f>'Data eurostat_2009'!Q506</f>
        <v>0</v>
      </c>
      <c r="R86" s="168">
        <f>'Data eurostat_2009'!R506</f>
        <v>0</v>
      </c>
      <c r="S86" s="168">
        <f>'Data eurostat_2009'!S506</f>
        <v>0</v>
      </c>
    </row>
    <row r="87" spans="1:19" s="39" customFormat="1" ht="12.75" customHeight="1">
      <c r="A87" s="167" t="s">
        <v>57</v>
      </c>
      <c r="B87" s="168">
        <f>'Data eurostat_2009'!B507</f>
        <v>0</v>
      </c>
      <c r="C87" s="168">
        <f>'Data eurostat_2009'!C507</f>
        <v>0</v>
      </c>
      <c r="D87" s="168">
        <f>'Data eurostat_2009'!D507</f>
        <v>0</v>
      </c>
      <c r="E87" s="168">
        <f>'Data eurostat_2009'!E507</f>
        <v>0</v>
      </c>
      <c r="F87" s="168">
        <f>'Data eurostat_2009'!F507</f>
        <v>0</v>
      </c>
      <c r="G87" s="168">
        <f>'Data eurostat_2009'!G507</f>
        <v>0</v>
      </c>
      <c r="H87" s="168">
        <f>'Data eurostat_2009'!H507</f>
        <v>0</v>
      </c>
      <c r="I87" s="168">
        <f>'Data eurostat_2009'!I507</f>
        <v>0</v>
      </c>
      <c r="J87" s="168">
        <f>'Data eurostat_2009'!J507</f>
        <v>0</v>
      </c>
      <c r="K87" s="168">
        <f>'Data eurostat_2009'!K507</f>
        <v>0</v>
      </c>
      <c r="L87" s="168">
        <f>'Data eurostat_2009'!L507</f>
        <v>0</v>
      </c>
      <c r="M87" s="168">
        <f>'Data eurostat_2009'!M507</f>
        <v>0</v>
      </c>
      <c r="N87" s="168">
        <f>'Data eurostat_2009'!N507</f>
        <v>0</v>
      </c>
      <c r="O87" s="168">
        <f>'Data eurostat_2009'!O507</f>
        <v>0</v>
      </c>
      <c r="P87" s="168">
        <f>'Data eurostat_2009'!P507</f>
        <v>0</v>
      </c>
      <c r="Q87" s="168">
        <f>'Data eurostat_2009'!Q507</f>
        <v>0</v>
      </c>
      <c r="R87" s="168">
        <f>'Data eurostat_2009'!R507</f>
        <v>1</v>
      </c>
      <c r="S87" s="168">
        <f>'Data eurostat_2009'!S507</f>
        <v>2</v>
      </c>
    </row>
    <row r="88" spans="1:19" s="39" customFormat="1" ht="12.75" customHeight="1">
      <c r="A88" s="167" t="s">
        <v>58</v>
      </c>
      <c r="B88" s="168">
        <f>'Data eurostat_2009'!B508</f>
        <v>0</v>
      </c>
      <c r="C88" s="168">
        <f>'Data eurostat_2009'!C508</f>
        <v>0</v>
      </c>
      <c r="D88" s="168">
        <f>'Data eurostat_2009'!D508</f>
        <v>0</v>
      </c>
      <c r="E88" s="168">
        <f>'Data eurostat_2009'!E508</f>
        <v>0</v>
      </c>
      <c r="F88" s="168">
        <f>'Data eurostat_2009'!F508</f>
        <v>0</v>
      </c>
      <c r="G88" s="168">
        <f>'Data eurostat_2009'!G508</f>
        <v>0</v>
      </c>
      <c r="H88" s="168">
        <f>'Data eurostat_2009'!H508</f>
        <v>0</v>
      </c>
      <c r="I88" s="168">
        <f>'Data eurostat_2009'!I508</f>
        <v>0</v>
      </c>
      <c r="J88" s="168">
        <f>'Data eurostat_2009'!J508</f>
        <v>0</v>
      </c>
      <c r="K88" s="168">
        <f>'Data eurostat_2009'!K508</f>
        <v>1</v>
      </c>
      <c r="L88" s="168">
        <f>'Data eurostat_2009'!L508</f>
        <v>1</v>
      </c>
      <c r="M88" s="168">
        <f>'Data eurostat_2009'!M508</f>
        <v>1</v>
      </c>
      <c r="N88" s="168">
        <f>'Data eurostat_2009'!N508</f>
        <v>1</v>
      </c>
      <c r="O88" s="168">
        <f>'Data eurostat_2009'!O508</f>
        <v>2</v>
      </c>
      <c r="P88" s="168">
        <f>'Data eurostat_2009'!P508</f>
        <v>2</v>
      </c>
      <c r="Q88" s="168">
        <f>'Data eurostat_2009'!Q508</f>
        <v>2</v>
      </c>
      <c r="R88" s="168">
        <f>'Data eurostat_2009'!R508</f>
        <v>2</v>
      </c>
      <c r="S88" s="168">
        <f>'Data eurostat_2009'!S508</f>
        <v>2</v>
      </c>
    </row>
    <row r="89" spans="1:19" s="39" customFormat="1" ht="12.75" customHeight="1">
      <c r="A89" s="167" t="s">
        <v>59</v>
      </c>
      <c r="B89" s="168">
        <f>'Data eurostat_2009'!B509</f>
        <v>1</v>
      </c>
      <c r="C89" s="168">
        <f>'Data eurostat_2009'!C509</f>
        <v>1</v>
      </c>
      <c r="D89" s="168">
        <f>'Data eurostat_2009'!D509</f>
        <v>3</v>
      </c>
      <c r="E89" s="168">
        <f>'Data eurostat_2009'!E509</f>
        <v>3</v>
      </c>
      <c r="F89" s="168">
        <f>'Data eurostat_2009'!F509</f>
        <v>7</v>
      </c>
      <c r="G89" s="168">
        <f>'Data eurostat_2009'!G509</f>
        <v>7</v>
      </c>
      <c r="H89" s="168">
        <f>'Data eurostat_2009'!H509</f>
        <v>12</v>
      </c>
      <c r="I89" s="168">
        <f>'Data eurostat_2009'!I509</f>
        <v>17</v>
      </c>
      <c r="J89" s="168">
        <f>'Data eurostat_2009'!J509</f>
        <v>35</v>
      </c>
      <c r="K89" s="168">
        <f>'Data eurostat_2009'!K509</f>
        <v>30</v>
      </c>
      <c r="L89" s="168">
        <f>'Data eurostat_2009'!L509</f>
        <v>60</v>
      </c>
      <c r="M89" s="168">
        <f>'Data eurostat_2009'!M509</f>
        <v>116</v>
      </c>
      <c r="N89" s="168">
        <f>'Data eurostat_2009'!N509</f>
        <v>188</v>
      </c>
      <c r="O89" s="168">
        <f>'Data eurostat_2009'!O509</f>
        <v>333</v>
      </c>
      <c r="P89" s="168">
        <f>'Data eurostat_2009'!P509</f>
        <v>557</v>
      </c>
      <c r="Q89" s="168">
        <f>'Data eurostat_2009'!Q509</f>
        <v>1282</v>
      </c>
      <c r="R89" s="168">
        <f>'Data eurostat_2009'!R509</f>
        <v>2220</v>
      </c>
      <c r="S89" s="168">
        <f>'Data eurostat_2009'!S509</f>
        <v>3075</v>
      </c>
    </row>
    <row r="90" spans="1:19" s="39" customFormat="1" ht="12.75" customHeight="1">
      <c r="A90" s="167" t="s">
        <v>60</v>
      </c>
      <c r="B90" s="168">
        <f>'Data eurostat_2009'!B510</f>
        <v>0</v>
      </c>
      <c r="C90" s="168">
        <f>'Data eurostat_2009'!C510</f>
        <v>0</v>
      </c>
      <c r="D90" s="168">
        <f>'Data eurostat_2009'!D510</f>
        <v>0</v>
      </c>
      <c r="E90" s="168">
        <f>'Data eurostat_2009'!E510</f>
        <v>0</v>
      </c>
      <c r="F90" s="168">
        <f>'Data eurostat_2009'!F510</f>
        <v>0</v>
      </c>
      <c r="G90" s="168">
        <f>'Data eurostat_2009'!G510</f>
        <v>0</v>
      </c>
      <c r="H90" s="168">
        <f>'Data eurostat_2009'!H510</f>
        <v>0</v>
      </c>
      <c r="I90" s="168">
        <f>'Data eurostat_2009'!I510</f>
        <v>0</v>
      </c>
      <c r="J90" s="168">
        <f>'Data eurostat_2009'!J510</f>
        <v>0</v>
      </c>
      <c r="K90" s="168">
        <f>'Data eurostat_2009'!K510</f>
        <v>0</v>
      </c>
      <c r="L90" s="168">
        <f>'Data eurostat_2009'!L510</f>
        <v>0</v>
      </c>
      <c r="M90" s="168">
        <f>'Data eurostat_2009'!M510</f>
        <v>0</v>
      </c>
      <c r="N90" s="168">
        <f>'Data eurostat_2009'!N510</f>
        <v>0</v>
      </c>
      <c r="O90" s="168">
        <f>'Data eurostat_2009'!O510</f>
        <v>0</v>
      </c>
      <c r="P90" s="168">
        <f>'Data eurostat_2009'!P510</f>
        <v>0</v>
      </c>
      <c r="Q90" s="168">
        <f>'Data eurostat_2009'!Q510</f>
        <v>0</v>
      </c>
      <c r="R90" s="168">
        <f>'Data eurostat_2009'!R510</f>
        <v>0</v>
      </c>
      <c r="S90" s="168">
        <f>'Data eurostat_2009'!S510</f>
        <v>0</v>
      </c>
    </row>
    <row r="91" spans="1:19" s="39" customFormat="1" ht="12.75" customHeight="1">
      <c r="A91" s="167" t="s">
        <v>61</v>
      </c>
      <c r="B91" s="168">
        <f>'Data eurostat_2009'!B511</f>
        <v>0</v>
      </c>
      <c r="C91" s="168">
        <f>'Data eurostat_2009'!C511</f>
        <v>0</v>
      </c>
      <c r="D91" s="168">
        <f>'Data eurostat_2009'!D511</f>
        <v>0</v>
      </c>
      <c r="E91" s="168">
        <f>'Data eurostat_2009'!E511</f>
        <v>0</v>
      </c>
      <c r="F91" s="168">
        <f>'Data eurostat_2009'!F511</f>
        <v>0</v>
      </c>
      <c r="G91" s="168">
        <f>'Data eurostat_2009'!G511</f>
        <v>0</v>
      </c>
      <c r="H91" s="168">
        <f>'Data eurostat_2009'!H511</f>
        <v>0</v>
      </c>
      <c r="I91" s="168">
        <f>'Data eurostat_2009'!I511</f>
        <v>0</v>
      </c>
      <c r="J91" s="168">
        <f>'Data eurostat_2009'!J511</f>
        <v>0</v>
      </c>
      <c r="K91" s="168">
        <f>'Data eurostat_2009'!K511</f>
        <v>0</v>
      </c>
      <c r="L91" s="168">
        <f>'Data eurostat_2009'!L511</f>
        <v>0</v>
      </c>
      <c r="M91" s="168">
        <f>'Data eurostat_2009'!M511</f>
        <v>0</v>
      </c>
      <c r="N91" s="168">
        <f>'Data eurostat_2009'!N511</f>
        <v>0</v>
      </c>
      <c r="O91" s="168">
        <f>'Data eurostat_2009'!O511</f>
        <v>0</v>
      </c>
      <c r="P91" s="168">
        <f>'Data eurostat_2009'!P511</f>
        <v>0</v>
      </c>
      <c r="Q91" s="168">
        <f>'Data eurostat_2009'!Q511</f>
        <v>0</v>
      </c>
      <c r="R91" s="168">
        <f>'Data eurostat_2009'!R511</f>
        <v>0</v>
      </c>
      <c r="S91" s="168">
        <f>'Data eurostat_2009'!S511</f>
        <v>0</v>
      </c>
    </row>
    <row r="92" spans="1:19" s="39" customFormat="1" ht="12.75" customHeight="1">
      <c r="A92" s="167" t="s">
        <v>62</v>
      </c>
      <c r="B92" s="168">
        <f>'Data eurostat_2009'!B512</f>
        <v>0</v>
      </c>
      <c r="C92" s="168">
        <f>'Data eurostat_2009'!C512</f>
        <v>0</v>
      </c>
      <c r="D92" s="168">
        <f>'Data eurostat_2009'!D512</f>
        <v>0</v>
      </c>
      <c r="E92" s="168">
        <f>'Data eurostat_2009'!E512</f>
        <v>0</v>
      </c>
      <c r="F92" s="168">
        <f>'Data eurostat_2009'!F512</f>
        <v>0</v>
      </c>
      <c r="G92" s="168">
        <f>'Data eurostat_2009'!G512</f>
        <v>0</v>
      </c>
      <c r="H92" s="168">
        <f>'Data eurostat_2009'!H512</f>
        <v>0</v>
      </c>
      <c r="I92" s="168">
        <f>'Data eurostat_2009'!I512</f>
        <v>0</v>
      </c>
      <c r="J92" s="168">
        <f>'Data eurostat_2009'!J512</f>
        <v>0</v>
      </c>
      <c r="K92" s="168">
        <f>'Data eurostat_2009'!K512</f>
        <v>0</v>
      </c>
      <c r="L92" s="168">
        <f>'Data eurostat_2009'!L512</f>
        <v>0</v>
      </c>
      <c r="M92" s="168">
        <f>'Data eurostat_2009'!M512</f>
        <v>0</v>
      </c>
      <c r="N92" s="168">
        <f>'Data eurostat_2009'!N512</f>
        <v>0</v>
      </c>
      <c r="O92" s="168">
        <f>'Data eurostat_2009'!O512</f>
        <v>0</v>
      </c>
      <c r="P92" s="168">
        <f>'Data eurostat_2009'!P512</f>
        <v>1</v>
      </c>
      <c r="Q92" s="168">
        <f>'Data eurostat_2009'!Q512</f>
        <v>1</v>
      </c>
      <c r="R92" s="168">
        <f>'Data eurostat_2009'!R512</f>
        <v>1</v>
      </c>
      <c r="S92" s="168">
        <f>'Data eurostat_2009'!S512</f>
        <v>1</v>
      </c>
    </row>
    <row r="93" spans="1:19" s="39" customFormat="1" ht="12.75" customHeight="1">
      <c r="A93" s="167" t="s">
        <v>63</v>
      </c>
      <c r="B93" s="168">
        <f>'Data eurostat_2009'!B513</f>
        <v>0</v>
      </c>
      <c r="C93" s="168">
        <f>'Data eurostat_2009'!C513</f>
        <v>0</v>
      </c>
      <c r="D93" s="168">
        <f>'Data eurostat_2009'!D513</f>
        <v>0</v>
      </c>
      <c r="E93" s="168">
        <f>'Data eurostat_2009'!E513</f>
        <v>1</v>
      </c>
      <c r="F93" s="168">
        <f>'Data eurostat_2009'!F513</f>
        <v>2</v>
      </c>
      <c r="G93" s="168">
        <f>'Data eurostat_2009'!G513</f>
        <v>3</v>
      </c>
      <c r="H93" s="168">
        <f>'Data eurostat_2009'!H513</f>
        <v>3</v>
      </c>
      <c r="I93" s="168">
        <f>'Data eurostat_2009'!I513</f>
        <v>3</v>
      </c>
      <c r="J93" s="168">
        <f>'Data eurostat_2009'!J513</f>
        <v>4</v>
      </c>
      <c r="K93" s="168">
        <f>'Data eurostat_2009'!K513</f>
        <v>17</v>
      </c>
      <c r="L93" s="168">
        <f>'Data eurostat_2009'!L513</f>
        <v>18</v>
      </c>
      <c r="M93" s="168">
        <f>'Data eurostat_2009'!M513</f>
        <v>24</v>
      </c>
      <c r="N93" s="168">
        <f>'Data eurostat_2009'!N513</f>
        <v>30</v>
      </c>
      <c r="O93" s="168">
        <f>'Data eurostat_2009'!O513</f>
        <v>41</v>
      </c>
      <c r="P93" s="168">
        <f>'Data eurostat_2009'!P513</f>
        <v>56</v>
      </c>
      <c r="Q93" s="168">
        <f>'Data eurostat_2009'!Q513</f>
        <v>41</v>
      </c>
      <c r="R93" s="168">
        <f>'Data eurostat_2009'!R513</f>
        <v>125</v>
      </c>
      <c r="S93" s="168">
        <f>'Data eurostat_2009'!S513</f>
        <v>501</v>
      </c>
    </row>
    <row r="94" spans="1:19" s="39" customFormat="1" ht="12.75" customHeight="1">
      <c r="A94" s="167" t="s">
        <v>64</v>
      </c>
      <c r="B94" s="168">
        <f>'Data eurostat_2009'!B514</f>
        <v>0</v>
      </c>
      <c r="C94" s="168">
        <f>'Data eurostat_2009'!C514</f>
        <v>0</v>
      </c>
      <c r="D94" s="168">
        <f>'Data eurostat_2009'!D514</f>
        <v>0</v>
      </c>
      <c r="E94" s="168">
        <f>'Data eurostat_2009'!E514</f>
        <v>0</v>
      </c>
      <c r="F94" s="168">
        <f>'Data eurostat_2009'!F514</f>
        <v>0</v>
      </c>
      <c r="G94" s="168">
        <f>'Data eurostat_2009'!G514</f>
        <v>0</v>
      </c>
      <c r="H94" s="168">
        <f>'Data eurostat_2009'!H514</f>
        <v>0</v>
      </c>
      <c r="I94" s="168">
        <f>'Data eurostat_2009'!I514</f>
        <v>0</v>
      </c>
      <c r="J94" s="168">
        <f>'Data eurostat_2009'!J514</f>
        <v>0</v>
      </c>
      <c r="K94" s="168">
        <f>'Data eurostat_2009'!K514</f>
        <v>0</v>
      </c>
      <c r="L94" s="168">
        <f>'Data eurostat_2009'!L514</f>
        <v>5</v>
      </c>
      <c r="M94" s="168">
        <f>'Data eurostat_2009'!M514</f>
        <v>6</v>
      </c>
      <c r="N94" s="168">
        <f>'Data eurostat_2009'!N514</f>
        <v>7</v>
      </c>
      <c r="O94" s="168">
        <f>'Data eurostat_2009'!O514</f>
        <v>7</v>
      </c>
      <c r="P94" s="168">
        <f>'Data eurostat_2009'!P514</f>
        <v>8</v>
      </c>
      <c r="Q94" s="168">
        <f>'Data eurostat_2009'!Q514</f>
        <v>10</v>
      </c>
      <c r="R94" s="168">
        <f>'Data eurostat_2009'!R514</f>
        <v>12</v>
      </c>
      <c r="S94" s="168">
        <f>'Data eurostat_2009'!S514</f>
        <v>17</v>
      </c>
    </row>
    <row r="95" spans="1:19" s="39" customFormat="1" ht="12.75" customHeight="1">
      <c r="A95" s="167" t="s">
        <v>65</v>
      </c>
      <c r="B95" s="168">
        <f>'Data eurostat_2009'!B515</f>
        <v>4</v>
      </c>
      <c r="C95" s="168">
        <f>'Data eurostat_2009'!C515</f>
        <v>5</v>
      </c>
      <c r="D95" s="168">
        <f>'Data eurostat_2009'!D515</f>
        <v>9</v>
      </c>
      <c r="E95" s="168">
        <f>'Data eurostat_2009'!E515</f>
        <v>11</v>
      </c>
      <c r="F95" s="168">
        <f>'Data eurostat_2009'!F515</f>
        <v>11</v>
      </c>
      <c r="G95" s="168">
        <f>'Data eurostat_2009'!G515</f>
        <v>13</v>
      </c>
      <c r="H95" s="168">
        <f>'Data eurostat_2009'!H515</f>
        <v>14</v>
      </c>
      <c r="I95" s="168">
        <f>'Data eurostat_2009'!I515</f>
        <v>15</v>
      </c>
      <c r="J95" s="168">
        <f>'Data eurostat_2009'!J515</f>
        <v>16</v>
      </c>
      <c r="K95" s="168">
        <f>'Data eurostat_2009'!K515</f>
        <v>17</v>
      </c>
      <c r="L95" s="168">
        <f>'Data eurostat_2009'!L515</f>
        <v>18</v>
      </c>
      <c r="M95" s="168">
        <f>'Data eurostat_2009'!M515</f>
        <v>19</v>
      </c>
      <c r="N95" s="168">
        <f>'Data eurostat_2009'!N515</f>
        <v>21</v>
      </c>
      <c r="O95" s="168">
        <f>'Data eurostat_2009'!O515</f>
        <v>24</v>
      </c>
      <c r="P95" s="168">
        <f>'Data eurostat_2009'!P515</f>
        <v>29</v>
      </c>
      <c r="Q95" s="168">
        <f>'Data eurostat_2009'!Q515</f>
        <v>31</v>
      </c>
      <c r="R95" s="168">
        <f>'Data eurostat_2009'!R515</f>
        <v>35</v>
      </c>
      <c r="S95" s="168">
        <f>'Data eurostat_2009'!S515</f>
        <v>39</v>
      </c>
    </row>
    <row r="96" spans="1:19" s="39" customFormat="1" ht="12.75" customHeight="1">
      <c r="A96" s="167" t="s">
        <v>66</v>
      </c>
      <c r="B96" s="168">
        <f>'Data eurostat_2009'!B516</f>
        <v>0</v>
      </c>
      <c r="C96" s="168">
        <f>'Data eurostat_2009'!C516</f>
        <v>0</v>
      </c>
      <c r="D96" s="168">
        <f>'Data eurostat_2009'!D516</f>
        <v>0</v>
      </c>
      <c r="E96" s="168">
        <f>'Data eurostat_2009'!E516</f>
        <v>0</v>
      </c>
      <c r="F96" s="168">
        <f>'Data eurostat_2009'!F516</f>
        <v>0</v>
      </c>
      <c r="G96" s="168">
        <f>'Data eurostat_2009'!G516</f>
        <v>0</v>
      </c>
      <c r="H96" s="168">
        <f>'Data eurostat_2009'!H516</f>
        <v>0</v>
      </c>
      <c r="I96" s="168">
        <f>'Data eurostat_2009'!I516</f>
        <v>0</v>
      </c>
      <c r="J96" s="168">
        <f>'Data eurostat_2009'!J516</f>
        <v>0</v>
      </c>
      <c r="K96" s="168">
        <f>'Data eurostat_2009'!K516</f>
        <v>0</v>
      </c>
      <c r="L96" s="168">
        <f>'Data eurostat_2009'!L516</f>
        <v>0</v>
      </c>
      <c r="M96" s="168">
        <f>'Data eurostat_2009'!M516</f>
        <v>0</v>
      </c>
      <c r="N96" s="168">
        <f>'Data eurostat_2009'!N516</f>
        <v>0</v>
      </c>
      <c r="O96" s="168">
        <f>'Data eurostat_2009'!O516</f>
        <v>1</v>
      </c>
      <c r="P96" s="168">
        <f>'Data eurostat_2009'!P516</f>
        <v>1</v>
      </c>
      <c r="Q96" s="168">
        <f>'Data eurostat_2009'!Q516</f>
        <v>1</v>
      </c>
      <c r="R96" s="168">
        <f>'Data eurostat_2009'!R516</f>
        <v>1</v>
      </c>
      <c r="S96" s="168">
        <f>'Data eurostat_2009'!S516</f>
        <v>2</v>
      </c>
    </row>
    <row r="97" spans="1:19" s="39" customFormat="1" ht="12.75" customHeight="1">
      <c r="A97" s="167" t="s">
        <v>67</v>
      </c>
      <c r="B97" s="168">
        <f>'Data eurostat_2009'!B517</f>
        <v>0</v>
      </c>
      <c r="C97" s="168">
        <f>'Data eurostat_2009'!C517</f>
        <v>0</v>
      </c>
      <c r="D97" s="168">
        <f>'Data eurostat_2009'!D517</f>
        <v>0</v>
      </c>
      <c r="E97" s="168">
        <f>'Data eurostat_2009'!E517</f>
        <v>0</v>
      </c>
      <c r="F97" s="168">
        <f>'Data eurostat_2009'!F517</f>
        <v>0</v>
      </c>
      <c r="G97" s="168">
        <f>'Data eurostat_2009'!G517</f>
        <v>0</v>
      </c>
      <c r="H97" s="168">
        <f>'Data eurostat_2009'!H517</f>
        <v>0</v>
      </c>
      <c r="I97" s="168">
        <f>'Data eurostat_2009'!I517</f>
        <v>0</v>
      </c>
      <c r="J97" s="168">
        <f>'Data eurostat_2009'!J517</f>
        <v>0</v>
      </c>
      <c r="K97" s="168">
        <f>'Data eurostat_2009'!K517</f>
        <v>0</v>
      </c>
      <c r="L97" s="168">
        <f>'Data eurostat_2009'!L517</f>
        <v>0</v>
      </c>
      <c r="M97" s="168">
        <f>'Data eurostat_2009'!M517</f>
        <v>0</v>
      </c>
      <c r="N97" s="168">
        <f>'Data eurostat_2009'!N517</f>
        <v>0</v>
      </c>
      <c r="O97" s="168">
        <f>'Data eurostat_2009'!O517</f>
        <v>0</v>
      </c>
      <c r="P97" s="168">
        <f>'Data eurostat_2009'!P517</f>
        <v>0</v>
      </c>
      <c r="Q97" s="168">
        <f>'Data eurostat_2009'!Q517</f>
        <v>0</v>
      </c>
      <c r="R97" s="168">
        <f>'Data eurostat_2009'!R517</f>
        <v>0</v>
      </c>
      <c r="S97" s="168">
        <f>'Data eurostat_2009'!S517</f>
        <v>0</v>
      </c>
    </row>
    <row r="98" spans="1:19" s="39" customFormat="1" ht="12.75" customHeight="1">
      <c r="A98" s="167" t="s">
        <v>68</v>
      </c>
      <c r="B98" s="168">
        <f>'Data eurostat_2009'!B518</f>
        <v>0</v>
      </c>
      <c r="C98" s="168">
        <f>'Data eurostat_2009'!C518</f>
        <v>0</v>
      </c>
      <c r="D98" s="168">
        <f>'Data eurostat_2009'!D518</f>
        <v>0</v>
      </c>
      <c r="E98" s="168">
        <f>'Data eurostat_2009'!E518</f>
        <v>0</v>
      </c>
      <c r="F98" s="168">
        <f>'Data eurostat_2009'!F518</f>
        <v>0</v>
      </c>
      <c r="G98" s="168">
        <f>'Data eurostat_2009'!G518</f>
        <v>0</v>
      </c>
      <c r="H98" s="168">
        <f>'Data eurostat_2009'!H518</f>
        <v>0</v>
      </c>
      <c r="I98" s="168">
        <f>'Data eurostat_2009'!I518</f>
        <v>0</v>
      </c>
      <c r="J98" s="168">
        <f>'Data eurostat_2009'!J518</f>
        <v>0</v>
      </c>
      <c r="K98" s="168">
        <f>'Data eurostat_2009'!K518</f>
        <v>0</v>
      </c>
      <c r="L98" s="168">
        <f>'Data eurostat_2009'!L518</f>
        <v>0</v>
      </c>
      <c r="M98" s="168">
        <f>'Data eurostat_2009'!M518</f>
        <v>0</v>
      </c>
      <c r="N98" s="168">
        <f>'Data eurostat_2009'!N518</f>
        <v>0</v>
      </c>
      <c r="O98" s="168">
        <f>'Data eurostat_2009'!O518</f>
        <v>0</v>
      </c>
      <c r="P98" s="168">
        <f>'Data eurostat_2009'!P518</f>
        <v>0</v>
      </c>
      <c r="Q98" s="168">
        <f>'Data eurostat_2009'!Q518</f>
        <v>0</v>
      </c>
      <c r="R98" s="168">
        <f>'Data eurostat_2009'!R518</f>
        <v>0</v>
      </c>
      <c r="S98" s="168">
        <f>'Data eurostat_2009'!S518</f>
        <v>0</v>
      </c>
    </row>
    <row r="99" spans="1:19" s="39" customFormat="1" ht="12.75" customHeight="1">
      <c r="A99" s="167" t="s">
        <v>69</v>
      </c>
      <c r="B99" s="168">
        <f>'Data eurostat_2009'!B519</f>
        <v>0</v>
      </c>
      <c r="C99" s="168">
        <f>'Data eurostat_2009'!C519</f>
        <v>0</v>
      </c>
      <c r="D99" s="168">
        <f>'Data eurostat_2009'!D519</f>
        <v>0</v>
      </c>
      <c r="E99" s="168">
        <f>'Data eurostat_2009'!E519</f>
        <v>0</v>
      </c>
      <c r="F99" s="168">
        <f>'Data eurostat_2009'!F519</f>
        <v>0</v>
      </c>
      <c r="G99" s="168">
        <f>'Data eurostat_2009'!G519</f>
        <v>0</v>
      </c>
      <c r="H99" s="168">
        <f>'Data eurostat_2009'!H519</f>
        <v>0</v>
      </c>
      <c r="I99" s="168">
        <f>'Data eurostat_2009'!I519</f>
        <v>0</v>
      </c>
      <c r="J99" s="168">
        <f>'Data eurostat_2009'!J519</f>
        <v>0</v>
      </c>
      <c r="K99" s="168">
        <f>'Data eurostat_2009'!K519</f>
        <v>0</v>
      </c>
      <c r="L99" s="168">
        <f>'Data eurostat_2009'!L519</f>
        <v>0</v>
      </c>
      <c r="M99" s="168">
        <f>'Data eurostat_2009'!M519</f>
        <v>1</v>
      </c>
      <c r="N99" s="168">
        <f>'Data eurostat_2009'!N519</f>
        <v>1</v>
      </c>
      <c r="O99" s="168">
        <f>'Data eurostat_2009'!O519</f>
        <v>1</v>
      </c>
      <c r="P99" s="168">
        <f>'Data eurostat_2009'!P519</f>
        <v>9</v>
      </c>
      <c r="Q99" s="168">
        <f>'Data eurostat_2009'!Q519</f>
        <v>18</v>
      </c>
      <c r="R99" s="168">
        <f>'Data eurostat_2009'!R519</f>
        <v>21</v>
      </c>
      <c r="S99" s="168">
        <f>'Data eurostat_2009'!S519</f>
        <v>21</v>
      </c>
    </row>
    <row r="100" spans="1:19" s="39" customFormat="1" ht="12.75" customHeight="1">
      <c r="A100" s="167" t="s">
        <v>70</v>
      </c>
      <c r="B100" s="168">
        <f>'Data eurostat_2009'!B520</f>
        <v>0</v>
      </c>
      <c r="C100" s="168">
        <f>'Data eurostat_2009'!C520</f>
        <v>0</v>
      </c>
      <c r="D100" s="168">
        <f>'Data eurostat_2009'!D520</f>
        <v>0</v>
      </c>
      <c r="E100" s="168">
        <f>'Data eurostat_2009'!E520</f>
        <v>0</v>
      </c>
      <c r="F100" s="168">
        <f>'Data eurostat_2009'!F520</f>
        <v>0</v>
      </c>
      <c r="G100" s="168">
        <f>'Data eurostat_2009'!G520</f>
        <v>0</v>
      </c>
      <c r="H100" s="168">
        <f>'Data eurostat_2009'!H520</f>
        <v>0</v>
      </c>
      <c r="I100" s="168">
        <f>'Data eurostat_2009'!I520</f>
        <v>0</v>
      </c>
      <c r="J100" s="168">
        <f>'Data eurostat_2009'!J520</f>
        <v>0</v>
      </c>
      <c r="K100" s="168">
        <f>'Data eurostat_2009'!K520</f>
        <v>0</v>
      </c>
      <c r="L100" s="168">
        <f>'Data eurostat_2009'!L520</f>
        <v>0</v>
      </c>
      <c r="M100" s="168">
        <f>'Data eurostat_2009'!M520</f>
        <v>0</v>
      </c>
      <c r="N100" s="168">
        <f>'Data eurostat_2009'!N520</f>
        <v>0</v>
      </c>
      <c r="O100" s="168">
        <f>'Data eurostat_2009'!O520</f>
        <v>0</v>
      </c>
      <c r="P100" s="168">
        <f>'Data eurostat_2009'!P520</f>
        <v>0</v>
      </c>
      <c r="Q100" s="168">
        <f>'Data eurostat_2009'!Q520</f>
        <v>0</v>
      </c>
      <c r="R100" s="168">
        <f>'Data eurostat_2009'!R520</f>
        <v>0</v>
      </c>
      <c r="S100" s="168">
        <f>'Data eurostat_2009'!S520</f>
        <v>0</v>
      </c>
    </row>
    <row r="101" spans="1:19" s="39" customFormat="1" ht="12.75" customHeight="1">
      <c r="A101" s="167" t="s">
        <v>71</v>
      </c>
      <c r="B101" s="168">
        <f>'Data eurostat_2009'!B521</f>
        <v>0</v>
      </c>
      <c r="C101" s="168">
        <f>'Data eurostat_2009'!C521</f>
        <v>0</v>
      </c>
      <c r="D101" s="168">
        <f>'Data eurostat_2009'!D521</f>
        <v>0</v>
      </c>
      <c r="E101" s="168">
        <f>'Data eurostat_2009'!E521</f>
        <v>0</v>
      </c>
      <c r="F101" s="168">
        <f>'Data eurostat_2009'!F521</f>
        <v>0</v>
      </c>
      <c r="G101" s="168">
        <f>'Data eurostat_2009'!G521</f>
        <v>0</v>
      </c>
      <c r="H101" s="168">
        <f>'Data eurostat_2009'!H521</f>
        <v>0</v>
      </c>
      <c r="I101" s="168">
        <f>'Data eurostat_2009'!I521</f>
        <v>0</v>
      </c>
      <c r="J101" s="168">
        <f>'Data eurostat_2009'!J521</f>
        <v>0</v>
      </c>
      <c r="K101" s="168">
        <f>'Data eurostat_2009'!K521</f>
        <v>0</v>
      </c>
      <c r="L101" s="168">
        <f>'Data eurostat_2009'!L521</f>
        <v>0</v>
      </c>
      <c r="M101" s="168">
        <f>'Data eurostat_2009'!M521</f>
        <v>0</v>
      </c>
      <c r="N101" s="168">
        <f>'Data eurostat_2009'!N521</f>
        <v>0</v>
      </c>
      <c r="O101" s="168">
        <f>'Data eurostat_2009'!O521</f>
        <v>0</v>
      </c>
      <c r="P101" s="168">
        <f>'Data eurostat_2009'!P521</f>
        <v>0</v>
      </c>
      <c r="Q101" s="168">
        <f>'Data eurostat_2009'!Q521</f>
        <v>0</v>
      </c>
      <c r="R101" s="168">
        <f>'Data eurostat_2009'!R521</f>
        <v>0</v>
      </c>
      <c r="S101" s="168">
        <f>'Data eurostat_2009'!S521</f>
        <v>0</v>
      </c>
    </row>
    <row r="102" spans="1:19" s="39" customFormat="1" ht="12.75" customHeight="1">
      <c r="A102" s="167" t="s">
        <v>72</v>
      </c>
      <c r="B102" s="168">
        <f>'Data eurostat_2009'!B522</f>
        <v>0</v>
      </c>
      <c r="C102" s="168">
        <f>'Data eurostat_2009'!C522</f>
        <v>0</v>
      </c>
      <c r="D102" s="168">
        <f>'Data eurostat_2009'!D522</f>
        <v>0</v>
      </c>
      <c r="E102" s="168">
        <f>'Data eurostat_2009'!E522</f>
        <v>1</v>
      </c>
      <c r="F102" s="168">
        <f>'Data eurostat_2009'!F522</f>
        <v>1</v>
      </c>
      <c r="G102" s="168">
        <f>'Data eurostat_2009'!G522</f>
        <v>1</v>
      </c>
      <c r="H102" s="168">
        <f>'Data eurostat_2009'!H522</f>
        <v>1</v>
      </c>
      <c r="I102" s="168">
        <f>'Data eurostat_2009'!I522</f>
        <v>2</v>
      </c>
      <c r="J102" s="168">
        <f>'Data eurostat_2009'!J522</f>
        <v>3</v>
      </c>
      <c r="K102" s="168">
        <f>'Data eurostat_2009'!K522</f>
        <v>6</v>
      </c>
      <c r="L102" s="168">
        <f>'Data eurostat_2009'!L522</f>
        <v>8</v>
      </c>
      <c r="M102" s="168">
        <f>'Data eurostat_2009'!M522</f>
        <v>14</v>
      </c>
      <c r="N102" s="168">
        <f>'Data eurostat_2009'!N522</f>
        <v>17</v>
      </c>
      <c r="O102" s="168">
        <f>'Data eurostat_2009'!O522</f>
        <v>31</v>
      </c>
      <c r="P102" s="168">
        <f>'Data eurostat_2009'!P522</f>
        <v>33</v>
      </c>
      <c r="Q102" s="168">
        <f>'Data eurostat_2009'!Q522</f>
        <v>34</v>
      </c>
      <c r="R102" s="168">
        <f>'Data eurostat_2009'!R522</f>
        <v>35</v>
      </c>
      <c r="S102" s="168">
        <f>'Data eurostat_2009'!S522</f>
        <v>36</v>
      </c>
    </row>
    <row r="103" spans="1:19" s="39" customFormat="1" ht="12.75" customHeight="1">
      <c r="A103" s="167" t="s">
        <v>73</v>
      </c>
      <c r="B103" s="168">
        <f>'Data eurostat_2009'!B523</f>
        <v>0</v>
      </c>
      <c r="C103" s="168">
        <f>'Data eurostat_2009'!C523</f>
        <v>0</v>
      </c>
      <c r="D103" s="168">
        <f>'Data eurostat_2009'!D523</f>
        <v>0</v>
      </c>
      <c r="E103" s="168">
        <f>'Data eurostat_2009'!E523</f>
        <v>1</v>
      </c>
      <c r="F103" s="168">
        <f>'Data eurostat_2009'!F523</f>
        <v>1</v>
      </c>
      <c r="G103" s="168">
        <f>'Data eurostat_2009'!G523</f>
        <v>1</v>
      </c>
      <c r="H103" s="168">
        <f>'Data eurostat_2009'!H523</f>
        <v>1</v>
      </c>
      <c r="I103" s="168">
        <f>'Data eurostat_2009'!I523</f>
        <v>2</v>
      </c>
      <c r="J103" s="168">
        <f>'Data eurostat_2009'!J523</f>
        <v>2</v>
      </c>
      <c r="K103" s="168">
        <f>'Data eurostat_2009'!K523</f>
        <v>2</v>
      </c>
      <c r="L103" s="168">
        <f>'Data eurostat_2009'!L523</f>
        <v>3</v>
      </c>
      <c r="M103" s="168">
        <f>'Data eurostat_2009'!M523</f>
        <v>4</v>
      </c>
      <c r="N103" s="168">
        <f>'Data eurostat_2009'!N523</f>
        <v>7</v>
      </c>
      <c r="O103" s="168">
        <f>'Data eurostat_2009'!O523</f>
        <v>11</v>
      </c>
      <c r="P103" s="168">
        <f>'Data eurostat_2009'!P523</f>
        <v>14</v>
      </c>
      <c r="Q103" s="168">
        <f>'Data eurostat_2009'!Q523</f>
        <v>15</v>
      </c>
      <c r="R103" s="168">
        <f>'Data eurostat_2009'!R523</f>
        <v>15</v>
      </c>
      <c r="S103" s="168">
        <f>'Data eurostat_2009'!S523</f>
        <v>17</v>
      </c>
    </row>
    <row r="104" spans="1:19" s="39" customFormat="1" ht="12.75" customHeight="1">
      <c r="A104" s="167" t="s">
        <v>74</v>
      </c>
      <c r="B104" s="168">
        <f>'Data eurostat_2009'!B524</f>
        <v>0</v>
      </c>
      <c r="C104" s="168">
        <f>'Data eurostat_2009'!C524</f>
        <v>0</v>
      </c>
      <c r="D104" s="168">
        <f>'Data eurostat_2009'!D524</f>
        <v>0</v>
      </c>
      <c r="E104" s="168">
        <f>'Data eurostat_2009'!E524</f>
        <v>0</v>
      </c>
      <c r="F104" s="168">
        <f>'Data eurostat_2009'!F524</f>
        <v>0</v>
      </c>
      <c r="G104" s="168">
        <f>'Data eurostat_2009'!G524</f>
        <v>0</v>
      </c>
      <c r="H104" s="168">
        <f>'Data eurostat_2009'!H524</f>
        <v>0</v>
      </c>
      <c r="I104" s="168">
        <f>'Data eurostat_2009'!I524</f>
        <v>0</v>
      </c>
      <c r="J104" s="168">
        <f>'Data eurostat_2009'!J524</f>
        <v>0</v>
      </c>
      <c r="K104" s="168">
        <f>'Data eurostat_2009'!K524</f>
        <v>0</v>
      </c>
      <c r="L104" s="168">
        <f>'Data eurostat_2009'!L524</f>
        <v>0</v>
      </c>
      <c r="M104" s="168">
        <f>'Data eurostat_2009'!M524</f>
        <v>0</v>
      </c>
      <c r="N104" s="168">
        <f>'Data eurostat_2009'!N524</f>
        <v>0</v>
      </c>
      <c r="O104" s="168">
        <f>'Data eurostat_2009'!O524</f>
        <v>0</v>
      </c>
      <c r="P104" s="168">
        <f>'Data eurostat_2009'!P524</f>
        <v>0</v>
      </c>
      <c r="Q104" s="168">
        <f>'Data eurostat_2009'!Q524</f>
        <v>0</v>
      </c>
      <c r="R104" s="168">
        <f>'Data eurostat_2009'!R524</f>
        <v>0</v>
      </c>
      <c r="S104" s="168">
        <f>'Data eurostat_2009'!S524</f>
        <v>0</v>
      </c>
    </row>
    <row r="105" spans="1:19" s="39" customFormat="1" ht="12.75" customHeight="1">
      <c r="A105" s="167" t="s">
        <v>75</v>
      </c>
      <c r="B105" s="168">
        <f>'Data eurostat_2009'!B525</f>
        <v>0</v>
      </c>
      <c r="C105" s="168">
        <f>'Data eurostat_2009'!C525</f>
        <v>0</v>
      </c>
      <c r="D105" s="168">
        <f>'Data eurostat_2009'!D525</f>
        <v>0</v>
      </c>
      <c r="E105" s="168">
        <f>'Data eurostat_2009'!E525</f>
        <v>0</v>
      </c>
      <c r="F105" s="168">
        <f>'Data eurostat_2009'!F525</f>
        <v>0</v>
      </c>
      <c r="G105" s="168">
        <f>'Data eurostat_2009'!G525</f>
        <v>0</v>
      </c>
      <c r="H105" s="168">
        <f>'Data eurostat_2009'!H525</f>
        <v>1</v>
      </c>
      <c r="I105" s="168">
        <f>'Data eurostat_2009'!I525</f>
        <v>1</v>
      </c>
      <c r="J105" s="168">
        <f>'Data eurostat_2009'!J525</f>
        <v>1</v>
      </c>
      <c r="K105" s="168">
        <f>'Data eurostat_2009'!K525</f>
        <v>1</v>
      </c>
      <c r="L105" s="168">
        <f>'Data eurostat_2009'!L525</f>
        <v>1</v>
      </c>
      <c r="M105" s="168">
        <f>'Data eurostat_2009'!M525</f>
        <v>1</v>
      </c>
      <c r="N105" s="168">
        <f>'Data eurostat_2009'!N525</f>
        <v>2</v>
      </c>
      <c r="O105" s="168">
        <f>'Data eurostat_2009'!O525</f>
        <v>3</v>
      </c>
      <c r="P105" s="168">
        <f>'Data eurostat_2009'!P525</f>
        <v>3</v>
      </c>
      <c r="Q105" s="168">
        <f>'Data eurostat_2009'!Q525</f>
        <v>3</v>
      </c>
      <c r="R105" s="168">
        <f>'Data eurostat_2009'!R525</f>
        <v>5</v>
      </c>
      <c r="S105" s="168">
        <f>'Data eurostat_2009'!S525</f>
        <v>24</v>
      </c>
    </row>
    <row r="106" spans="1:19" s="39" customFormat="1" ht="12.75" customHeight="1">
      <c r="A106" s="167" t="s">
        <v>76</v>
      </c>
      <c r="B106" s="168">
        <f>'Data eurostat_2009'!B526</f>
        <v>0</v>
      </c>
      <c r="C106" s="168">
        <f>'Data eurostat_2009'!C526</f>
        <v>0</v>
      </c>
      <c r="D106" s="168">
        <f>'Data eurostat_2009'!D526</f>
        <v>0</v>
      </c>
      <c r="E106" s="168">
        <f>'Data eurostat_2009'!E526</f>
        <v>0</v>
      </c>
      <c r="F106" s="168">
        <f>'Data eurostat_2009'!F526</f>
        <v>0</v>
      </c>
      <c r="G106" s="168">
        <f>'Data eurostat_2009'!G526</f>
        <v>0</v>
      </c>
      <c r="H106" s="168">
        <f>'Data eurostat_2009'!H526</f>
        <v>0</v>
      </c>
      <c r="I106" s="168">
        <f>'Data eurostat_2009'!I526</f>
        <v>0</v>
      </c>
      <c r="J106" s="168">
        <f>'Data eurostat_2009'!J526</f>
        <v>0</v>
      </c>
      <c r="K106" s="168">
        <f>'Data eurostat_2009'!K526</f>
        <v>0</v>
      </c>
      <c r="L106" s="168">
        <f>'Data eurostat_2009'!L526</f>
        <v>0</v>
      </c>
      <c r="M106" s="168">
        <f>'Data eurostat_2009'!M526</f>
        <v>0</v>
      </c>
      <c r="N106" s="168">
        <f>'Data eurostat_2009'!N526</f>
        <v>0</v>
      </c>
      <c r="O106" s="168">
        <f>'Data eurostat_2009'!O526</f>
        <v>0</v>
      </c>
      <c r="P106" s="168">
        <f>'Data eurostat_2009'!P526</f>
        <v>0</v>
      </c>
      <c r="Q106" s="168">
        <f>'Data eurostat_2009'!Q526</f>
        <v>0</v>
      </c>
      <c r="R106" s="168">
        <f>'Data eurostat_2009'!R526</f>
        <v>0</v>
      </c>
      <c r="S106" s="168">
        <f>'Data eurostat_2009'!S526</f>
        <v>0</v>
      </c>
    </row>
    <row r="107" spans="1:19" s="39" customFormat="1" ht="12.75" customHeight="1">
      <c r="A107" s="167" t="s">
        <v>77</v>
      </c>
      <c r="B107" s="168">
        <f>'Data eurostat_2009'!B527</f>
        <v>0</v>
      </c>
      <c r="C107" s="168">
        <f>'Data eurostat_2009'!C527</f>
        <v>0</v>
      </c>
      <c r="D107" s="168">
        <f>'Data eurostat_2009'!D527</f>
        <v>0</v>
      </c>
      <c r="E107" s="168">
        <f>'Data eurostat_2009'!E527</f>
        <v>0</v>
      </c>
      <c r="F107" s="168">
        <f>'Data eurostat_2009'!F527</f>
        <v>0</v>
      </c>
      <c r="G107" s="168">
        <f>'Data eurostat_2009'!G527</f>
        <v>0</v>
      </c>
      <c r="H107" s="168">
        <f>'Data eurostat_2009'!H527</f>
        <v>0</v>
      </c>
      <c r="I107" s="168">
        <f>'Data eurostat_2009'!I527</f>
        <v>0</v>
      </c>
      <c r="J107" s="168">
        <f>'Data eurostat_2009'!J527</f>
        <v>0</v>
      </c>
      <c r="K107" s="168">
        <f>'Data eurostat_2009'!K527</f>
        <v>0</v>
      </c>
      <c r="L107" s="168">
        <f>'Data eurostat_2009'!L527</f>
        <v>0</v>
      </c>
      <c r="M107" s="168">
        <f>'Data eurostat_2009'!M527</f>
        <v>0</v>
      </c>
      <c r="N107" s="168">
        <f>'Data eurostat_2009'!N527</f>
        <v>0</v>
      </c>
      <c r="O107" s="168">
        <f>'Data eurostat_2009'!O527</f>
        <v>0</v>
      </c>
      <c r="P107" s="168">
        <f>'Data eurostat_2009'!P527</f>
        <v>0</v>
      </c>
      <c r="Q107" s="168">
        <f>'Data eurostat_2009'!Q527</f>
        <v>0</v>
      </c>
      <c r="R107" s="168">
        <f>'Data eurostat_2009'!R527</f>
        <v>0</v>
      </c>
      <c r="S107" s="168">
        <f>'Data eurostat_2009'!S527</f>
        <v>0</v>
      </c>
    </row>
    <row r="108" spans="1:19" s="39" customFormat="1" ht="12.75" customHeight="1">
      <c r="A108" s="167" t="s">
        <v>78</v>
      </c>
      <c r="B108" s="168">
        <f>'Data eurostat_2009'!B528</f>
        <v>0</v>
      </c>
      <c r="C108" s="168">
        <f>'Data eurostat_2009'!C528</f>
        <v>0</v>
      </c>
      <c r="D108" s="168">
        <f>'Data eurostat_2009'!D528</f>
        <v>0</v>
      </c>
      <c r="E108" s="168">
        <f>'Data eurostat_2009'!E528</f>
        <v>0</v>
      </c>
      <c r="F108" s="168">
        <f>'Data eurostat_2009'!F528</f>
        <v>0</v>
      </c>
      <c r="G108" s="168">
        <f>'Data eurostat_2009'!G528</f>
        <v>0</v>
      </c>
      <c r="H108" s="168">
        <f>'Data eurostat_2009'!H528</f>
        <v>0</v>
      </c>
      <c r="I108" s="168">
        <f>'Data eurostat_2009'!I528</f>
        <v>0</v>
      </c>
      <c r="J108" s="168">
        <f>'Data eurostat_2009'!J528</f>
        <v>0</v>
      </c>
      <c r="K108" s="168">
        <f>'Data eurostat_2009'!K528</f>
        <v>0</v>
      </c>
      <c r="L108" s="168">
        <f>'Data eurostat_2009'!L528</f>
        <v>0</v>
      </c>
      <c r="M108" s="168">
        <f>'Data eurostat_2009'!M528</f>
        <v>0</v>
      </c>
      <c r="N108" s="168">
        <f>'Data eurostat_2009'!N528</f>
        <v>0</v>
      </c>
      <c r="O108" s="168">
        <f>'Data eurostat_2009'!O528</f>
        <v>0</v>
      </c>
      <c r="P108" s="168">
        <f>'Data eurostat_2009'!P528</f>
        <v>0</v>
      </c>
      <c r="Q108" s="168">
        <f>'Data eurostat_2009'!Q528</f>
        <v>0</v>
      </c>
      <c r="R108" s="168">
        <f>'Data eurostat_2009'!R528</f>
        <v>0</v>
      </c>
      <c r="S108" s="168">
        <f>'Data eurostat_2009'!S528</f>
        <v>0</v>
      </c>
    </row>
    <row r="109" spans="1:19" s="39" customFormat="1" ht="12.75" customHeight="1">
      <c r="A109" s="167" t="s">
        <v>79</v>
      </c>
      <c r="B109" s="168">
        <f>'Data eurostat_2009'!B529</f>
        <v>0</v>
      </c>
      <c r="C109" s="168">
        <f>'Data eurostat_2009'!C529</f>
        <v>1</v>
      </c>
      <c r="D109" s="168">
        <f>'Data eurostat_2009'!D529</f>
        <v>1</v>
      </c>
      <c r="E109" s="168">
        <f>'Data eurostat_2009'!E529</f>
        <v>1</v>
      </c>
      <c r="F109" s="168">
        <f>'Data eurostat_2009'!F529</f>
        <v>1</v>
      </c>
      <c r="G109" s="168">
        <f>'Data eurostat_2009'!G529</f>
        <v>1</v>
      </c>
      <c r="H109" s="168">
        <f>'Data eurostat_2009'!H529</f>
        <v>1</v>
      </c>
      <c r="I109" s="168">
        <f>'Data eurostat_2009'!I529</f>
        <v>1</v>
      </c>
      <c r="J109" s="168">
        <f>'Data eurostat_2009'!J529</f>
        <v>1</v>
      </c>
      <c r="K109" s="168">
        <f>'Data eurostat_2009'!K529</f>
        <v>1</v>
      </c>
      <c r="L109" s="168">
        <f>'Data eurostat_2009'!L529</f>
        <v>2</v>
      </c>
      <c r="M109" s="168">
        <f>'Data eurostat_2009'!M529</f>
        <v>2</v>
      </c>
      <c r="N109" s="168">
        <f>'Data eurostat_2009'!N529</f>
        <v>2</v>
      </c>
      <c r="O109" s="168">
        <f>'Data eurostat_2009'!O529</f>
        <v>2</v>
      </c>
      <c r="P109" s="168">
        <f>'Data eurostat_2009'!P529</f>
        <v>2</v>
      </c>
      <c r="Q109" s="168">
        <f>'Data eurostat_2009'!Q529</f>
        <v>3</v>
      </c>
      <c r="R109" s="168">
        <f>'Data eurostat_2009'!R529</f>
        <v>3</v>
      </c>
      <c r="S109" s="168">
        <f>'Data eurostat_2009'!S529</f>
        <v>4</v>
      </c>
    </row>
    <row r="110" spans="1:19" s="39" customFormat="1" ht="12.75" customHeight="1">
      <c r="A110" s="167" t="s">
        <v>80</v>
      </c>
      <c r="B110" s="168">
        <f>'Data eurostat_2009'!B530</f>
        <v>0</v>
      </c>
      <c r="C110" s="168">
        <f>'Data eurostat_2009'!C530</f>
        <v>0</v>
      </c>
      <c r="D110" s="168">
        <f>'Data eurostat_2009'!D530</f>
        <v>0</v>
      </c>
      <c r="E110" s="168">
        <f>'Data eurostat_2009'!E530</f>
        <v>0</v>
      </c>
      <c r="F110" s="168">
        <f>'Data eurostat_2009'!F530</f>
        <v>0</v>
      </c>
      <c r="G110" s="168">
        <f>'Data eurostat_2009'!G530</f>
        <v>0</v>
      </c>
      <c r="H110" s="168">
        <f>'Data eurostat_2009'!H530</f>
        <v>0</v>
      </c>
      <c r="I110" s="168">
        <f>'Data eurostat_2009'!I530</f>
        <v>0</v>
      </c>
      <c r="J110" s="168">
        <f>'Data eurostat_2009'!J530</f>
        <v>0</v>
      </c>
      <c r="K110" s="168">
        <f>'Data eurostat_2009'!K530</f>
        <v>0</v>
      </c>
      <c r="L110" s="168">
        <f>'Data eurostat_2009'!L530</f>
        <v>0</v>
      </c>
      <c r="M110" s="168">
        <f>'Data eurostat_2009'!M530</f>
        <v>1</v>
      </c>
      <c r="N110" s="168">
        <f>'Data eurostat_2009'!N530</f>
        <v>0</v>
      </c>
      <c r="O110" s="168">
        <f>'Data eurostat_2009'!O530</f>
        <v>0</v>
      </c>
      <c r="P110" s="168">
        <f>'Data eurostat_2009'!P530</f>
        <v>0</v>
      </c>
      <c r="Q110" s="168">
        <f>'Data eurostat_2009'!Q530</f>
        <v>0</v>
      </c>
      <c r="R110" s="168">
        <f>'Data eurostat_2009'!R530</f>
        <v>0</v>
      </c>
      <c r="S110" s="168">
        <f>'Data eurostat_2009'!S530</f>
        <v>0</v>
      </c>
    </row>
    <row r="111" spans="1:19" s="39" customFormat="1" ht="12.75" customHeight="1">
      <c r="A111" s="167" t="s">
        <v>81</v>
      </c>
      <c r="B111" s="168">
        <f>'Data eurostat_2009'!B531</f>
        <v>0</v>
      </c>
      <c r="C111" s="168">
        <f>'Data eurostat_2009'!C531</f>
        <v>0</v>
      </c>
      <c r="D111" s="168">
        <f>'Data eurostat_2009'!D531</f>
        <v>0</v>
      </c>
      <c r="E111" s="168">
        <f>'Data eurostat_2009'!E531</f>
        <v>0</v>
      </c>
      <c r="F111" s="168">
        <f>'Data eurostat_2009'!F531</f>
        <v>0</v>
      </c>
      <c r="G111" s="168">
        <f>'Data eurostat_2009'!G531</f>
        <v>0</v>
      </c>
      <c r="H111" s="168">
        <f>'Data eurostat_2009'!H531</f>
        <v>0</v>
      </c>
      <c r="I111" s="168">
        <f>'Data eurostat_2009'!I531</f>
        <v>0</v>
      </c>
      <c r="J111" s="168">
        <f>'Data eurostat_2009'!J531</f>
        <v>0</v>
      </c>
      <c r="K111" s="168">
        <f>'Data eurostat_2009'!K531</f>
        <v>1</v>
      </c>
      <c r="L111" s="168">
        <f>'Data eurostat_2009'!L531</f>
        <v>1</v>
      </c>
      <c r="M111" s="168">
        <f>'Data eurostat_2009'!M531</f>
        <v>3</v>
      </c>
      <c r="N111" s="168">
        <f>'Data eurostat_2009'!N531</f>
        <v>4</v>
      </c>
      <c r="O111" s="168">
        <f>'Data eurostat_2009'!O531</f>
        <v>3</v>
      </c>
      <c r="P111" s="168">
        <f>'Data eurostat_2009'!P531</f>
        <v>4</v>
      </c>
      <c r="Q111" s="168">
        <f>'Data eurostat_2009'!Q531</f>
        <v>8</v>
      </c>
      <c r="R111" s="168">
        <f>'Data eurostat_2009'!R531</f>
        <v>10</v>
      </c>
      <c r="S111" s="168">
        <f>'Data eurostat_2009'!S531</f>
        <v>11</v>
      </c>
    </row>
    <row r="112" spans="1:19" s="39" customFormat="1" ht="12.75" customHeight="1">
      <c r="A112" s="167" t="s">
        <v>82</v>
      </c>
      <c r="B112" s="168">
        <f>'Data eurostat_2009'!B532</f>
        <v>0</v>
      </c>
      <c r="C112" s="168">
        <f>'Data eurostat_2009'!C532</f>
        <v>0</v>
      </c>
      <c r="D112" s="168">
        <f>'Data eurostat_2009'!D532</f>
        <v>0</v>
      </c>
      <c r="E112" s="168">
        <f>'Data eurostat_2009'!E532</f>
        <v>0</v>
      </c>
      <c r="F112" s="168">
        <f>'Data eurostat_2009'!F532</f>
        <v>0</v>
      </c>
      <c r="G112" s="168">
        <f>'Data eurostat_2009'!G532</f>
        <v>0</v>
      </c>
      <c r="H112" s="168">
        <f>'Data eurostat_2009'!H532</f>
        <v>0</v>
      </c>
      <c r="I112" s="168">
        <f>'Data eurostat_2009'!I532</f>
        <v>0</v>
      </c>
      <c r="J112" s="168">
        <f>'Data eurostat_2009'!J532</f>
        <v>0</v>
      </c>
      <c r="K112" s="168">
        <f>'Data eurostat_2009'!K532</f>
        <v>0</v>
      </c>
      <c r="L112" s="168">
        <f>'Data eurostat_2009'!L532</f>
        <v>0</v>
      </c>
      <c r="M112" s="168">
        <f>'Data eurostat_2009'!M532</f>
        <v>0</v>
      </c>
      <c r="N112" s="168">
        <f>'Data eurostat_2009'!N532</f>
        <v>0</v>
      </c>
      <c r="O112" s="168">
        <f>'Data eurostat_2009'!O532</f>
        <v>0</v>
      </c>
      <c r="P112" s="168">
        <f>'Data eurostat_2009'!P532</f>
        <v>0</v>
      </c>
      <c r="Q112" s="168">
        <f>'Data eurostat_2009'!Q532</f>
        <v>0</v>
      </c>
      <c r="R112" s="168">
        <f>'Data eurostat_2009'!R532</f>
        <v>0</v>
      </c>
      <c r="S112" s="168">
        <f>'Data eurostat_2009'!S532</f>
        <v>0</v>
      </c>
    </row>
    <row r="113" spans="1:19" s="39" customFormat="1" ht="12.75" customHeight="1">
      <c r="A113" s="167" t="s">
        <v>83</v>
      </c>
      <c r="B113" s="168">
        <f>'Data eurostat_2009'!B533</f>
        <v>0</v>
      </c>
      <c r="C113" s="168">
        <f>'Data eurostat_2009'!C533</f>
        <v>0</v>
      </c>
      <c r="D113" s="168">
        <f>'Data eurostat_2009'!D533</f>
        <v>0</v>
      </c>
      <c r="E113" s="168">
        <f>'Data eurostat_2009'!E533</f>
        <v>0</v>
      </c>
      <c r="F113" s="168">
        <f>'Data eurostat_2009'!F533</f>
        <v>0</v>
      </c>
      <c r="G113" s="168">
        <f>'Data eurostat_2009'!G533</f>
        <v>0</v>
      </c>
      <c r="H113" s="168">
        <f>'Data eurostat_2009'!H533</f>
        <v>0</v>
      </c>
      <c r="I113" s="168">
        <f>'Data eurostat_2009'!I533</f>
        <v>0</v>
      </c>
      <c r="J113" s="168">
        <f>'Data eurostat_2009'!J533</f>
        <v>0</v>
      </c>
      <c r="K113" s="168">
        <f>'Data eurostat_2009'!K533</f>
        <v>0</v>
      </c>
      <c r="L113" s="168">
        <f>'Data eurostat_2009'!L533</f>
        <v>0</v>
      </c>
      <c r="M113" s="168">
        <f>'Data eurostat_2009'!M533</f>
        <v>0</v>
      </c>
      <c r="N113" s="168">
        <f>'Data eurostat_2009'!N533</f>
        <v>0</v>
      </c>
      <c r="O113" s="168">
        <f>'Data eurostat_2009'!O533</f>
        <v>0</v>
      </c>
      <c r="P113" s="168">
        <f>'Data eurostat_2009'!P533</f>
        <v>0</v>
      </c>
      <c r="Q113" s="168">
        <f>'Data eurostat_2009'!Q533</f>
        <v>0</v>
      </c>
      <c r="R113" s="168">
        <f>'Data eurostat_2009'!R533</f>
        <v>0</v>
      </c>
      <c r="S113" s="168">
        <f>'Data eurostat_2009'!S533</f>
        <v>0</v>
      </c>
    </row>
    <row r="114" spans="1:19" s="39" customFormat="1" ht="12.75" customHeight="1">
      <c r="A114" s="167" t="s">
        <v>84</v>
      </c>
      <c r="B114" s="168">
        <f>'Data eurostat_2009'!B534</f>
        <v>0</v>
      </c>
      <c r="C114" s="168">
        <f>'Data eurostat_2009'!C534</f>
        <v>0</v>
      </c>
      <c r="D114" s="168">
        <f>'Data eurostat_2009'!D534</f>
        <v>0</v>
      </c>
      <c r="E114" s="168">
        <f>'Data eurostat_2009'!E534</f>
        <v>0</v>
      </c>
      <c r="F114" s="168">
        <f>'Data eurostat_2009'!F534</f>
        <v>0</v>
      </c>
      <c r="G114" s="168">
        <f>'Data eurostat_2009'!G534</f>
        <v>0</v>
      </c>
      <c r="H114" s="168">
        <f>'Data eurostat_2009'!H534</f>
        <v>0</v>
      </c>
      <c r="I114" s="168">
        <f>'Data eurostat_2009'!I534</f>
        <v>0</v>
      </c>
      <c r="J114" s="168">
        <f>'Data eurostat_2009'!J534</f>
        <v>3</v>
      </c>
      <c r="K114" s="168">
        <f>'Data eurostat_2009'!K534</f>
        <v>0</v>
      </c>
      <c r="L114" s="168">
        <f>'Data eurostat_2009'!L534</f>
        <v>0</v>
      </c>
      <c r="M114" s="168">
        <f>'Data eurostat_2009'!M534</f>
        <v>0</v>
      </c>
      <c r="N114" s="168">
        <f>'Data eurostat_2009'!N534</f>
        <v>0</v>
      </c>
      <c r="O114" s="168">
        <f>'Data eurostat_2009'!O534</f>
        <v>0</v>
      </c>
      <c r="P114" s="168">
        <f>'Data eurostat_2009'!P534</f>
        <v>0</v>
      </c>
      <c r="Q114" s="168">
        <f>'Data eurostat_2009'!Q534</f>
        <v>0</v>
      </c>
      <c r="R114" s="168">
        <f>'Data eurostat_2009'!R534</f>
        <v>0</v>
      </c>
      <c r="S114" s="168">
        <f>'Data eurostat_2009'!S534</f>
        <v>0</v>
      </c>
    </row>
    <row r="115" spans="1:19" s="39" customFormat="1" ht="12.75" customHeight="1">
      <c r="A115" s="167" t="s">
        <v>85</v>
      </c>
      <c r="B115" s="168">
        <f>'Data eurostat_2009'!B535</f>
        <v>1</v>
      </c>
      <c r="C115" s="168">
        <f>'Data eurostat_2009'!C535</f>
        <v>2</v>
      </c>
      <c r="D115" s="168">
        <f>'Data eurostat_2009'!D535</f>
        <v>3</v>
      </c>
      <c r="E115" s="168">
        <f>'Data eurostat_2009'!E535</f>
        <v>4</v>
      </c>
      <c r="F115" s="168">
        <f>'Data eurostat_2009'!F535</f>
        <v>5</v>
      </c>
      <c r="G115" s="168">
        <f>'Data eurostat_2009'!G535</f>
        <v>5</v>
      </c>
      <c r="H115" s="168">
        <f>'Data eurostat_2009'!H535</f>
        <v>6</v>
      </c>
      <c r="I115" s="168">
        <f>'Data eurostat_2009'!I535</f>
        <v>8</v>
      </c>
      <c r="J115" s="168">
        <f>'Data eurostat_2009'!J535</f>
        <v>8</v>
      </c>
      <c r="K115" s="168">
        <f>'Data eurostat_2009'!K535</f>
        <v>9</v>
      </c>
      <c r="L115" s="168">
        <f>'Data eurostat_2009'!L535</f>
        <v>11</v>
      </c>
      <c r="M115" s="168">
        <f>'Data eurostat_2009'!M535</f>
        <v>12</v>
      </c>
      <c r="N115" s="168">
        <f>'Data eurostat_2009'!N535</f>
        <v>14</v>
      </c>
      <c r="O115" s="168">
        <f>'Data eurostat_2009'!O535</f>
        <v>17</v>
      </c>
      <c r="P115" s="168">
        <f>'Data eurostat_2009'!P535</f>
        <v>17</v>
      </c>
      <c r="Q115" s="168">
        <f>'Data eurostat_2009'!Q535</f>
        <v>19</v>
      </c>
      <c r="R115" s="168">
        <f>'Data eurostat_2009'!R535</f>
        <v>23</v>
      </c>
      <c r="S115" s="168">
        <f>'Data eurostat_2009'!S535</f>
        <v>27</v>
      </c>
    </row>
    <row r="116" s="39" customFormat="1" ht="12.75" customHeight="1">
      <c r="A116" s="36"/>
    </row>
    <row r="174" s="39" customFormat="1" ht="12.75" customHeight="1"/>
    <row r="175" s="39" customFormat="1" ht="12.75" customHeight="1"/>
    <row r="176" s="39" customFormat="1" ht="12.75" customHeight="1"/>
    <row r="177" s="39" customFormat="1" ht="12.75" customHeight="1"/>
    <row r="178" s="39" customFormat="1" ht="12.75" customHeight="1"/>
    <row r="179" s="39" customFormat="1" ht="12.75" customHeight="1"/>
    <row r="180" s="39" customFormat="1" ht="12.75" customHeight="1"/>
    <row r="181" s="39" customFormat="1" ht="12.75" customHeight="1"/>
    <row r="182" s="39" customFormat="1" ht="12.75" customHeight="1"/>
    <row r="183" s="39" customFormat="1" ht="12.75" customHeight="1"/>
    <row r="184" s="39" customFormat="1" ht="12.75" customHeight="1"/>
    <row r="185" s="39" customFormat="1" ht="12.75" customHeight="1"/>
    <row r="186" s="39" customFormat="1" ht="12.75" customHeight="1"/>
    <row r="187" s="39" customFormat="1" ht="12.75" customHeight="1"/>
    <row r="188" s="39" customFormat="1" ht="12.75" customHeight="1"/>
    <row r="189" s="39" customFormat="1" ht="12.75" customHeight="1"/>
    <row r="190" s="39" customFormat="1" ht="12.75" customHeight="1"/>
    <row r="191" s="39" customFormat="1" ht="12.75" customHeight="1"/>
    <row r="192" s="39" customFormat="1" ht="12.75" customHeight="1"/>
    <row r="193" s="39" customFormat="1" ht="12.75" customHeight="1"/>
    <row r="194" s="39" customFormat="1" ht="12.75" customHeight="1"/>
    <row r="195" s="39" customFormat="1" ht="12.75" customHeight="1"/>
    <row r="196" s="39" customFormat="1" ht="12.75" customHeight="1"/>
    <row r="197" s="39" customFormat="1" ht="12.75" customHeight="1"/>
    <row r="198" s="39" customFormat="1" ht="12.75" customHeight="1"/>
    <row r="199" s="39" customFormat="1" ht="12.75" customHeight="1"/>
    <row r="200" s="39" customFormat="1" ht="12.75" customHeight="1"/>
    <row r="201" s="39" customFormat="1" ht="12.75" customHeight="1"/>
    <row r="202" s="39" customFormat="1" ht="12.75" customHeight="1"/>
    <row r="203" s="39" customFormat="1" ht="12.75" customHeight="1"/>
    <row r="204" s="39" customFormat="1" ht="12.75" customHeight="1"/>
    <row r="205" s="39" customFormat="1" ht="12.75" customHeight="1"/>
    <row r="206" s="39" customFormat="1" ht="12.75" customHeight="1"/>
    <row r="207" s="39" customFormat="1" ht="12.75" customHeight="1"/>
    <row r="208" s="39" customFormat="1" ht="12.75" customHeight="1"/>
    <row r="209" s="39" customFormat="1" ht="12.75" customHeight="1"/>
    <row r="210" s="39" customFormat="1" ht="12.75" customHeight="1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</dc:creator>
  <cp:keywords/>
  <dc:description/>
  <cp:lastModifiedBy>Cinzia Pastorello</cp:lastModifiedBy>
  <dcterms:created xsi:type="dcterms:W3CDTF">2008-01-15T13:54:56Z</dcterms:created>
  <dcterms:modified xsi:type="dcterms:W3CDTF">2010-01-29T14:50:19Z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