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95" windowWidth="15480" windowHeight="10425" activeTab="3"/>
  </bookViews>
  <sheets>
    <sheet name="DataforChart1" sheetId="1" r:id="rId1"/>
    <sheet name="DataforChart2" sheetId="2" r:id="rId2"/>
    <sheet name="Chart1" sheetId="3" r:id="rId3"/>
    <sheet name="Figure 6.1" sheetId="4" r:id="rId4"/>
  </sheets>
  <definedNames/>
  <calcPr fullCalcOnLoad="1"/>
</workbook>
</file>

<file path=xl/sharedStrings.xml><?xml version="1.0" encoding="utf-8"?>
<sst xmlns="http://schemas.openxmlformats.org/spreadsheetml/2006/main" count="140" uniqueCount="78">
  <si>
    <t>ISO2</t>
  </si>
  <si>
    <t>ISO3</t>
  </si>
  <si>
    <t>Area (ha)</t>
  </si>
  <si>
    <t>AT</t>
  </si>
  <si>
    <t>AUT</t>
  </si>
  <si>
    <t>BE</t>
  </si>
  <si>
    <t>BEL</t>
  </si>
  <si>
    <t>BG</t>
  </si>
  <si>
    <t>BGR</t>
  </si>
  <si>
    <t>CY</t>
  </si>
  <si>
    <t>CYP</t>
  </si>
  <si>
    <t>CZ</t>
  </si>
  <si>
    <t>CZE</t>
  </si>
  <si>
    <t>DE</t>
  </si>
  <si>
    <t>DEU</t>
  </si>
  <si>
    <t>DK</t>
  </si>
  <si>
    <t>DNK</t>
  </si>
  <si>
    <t>EE</t>
  </si>
  <si>
    <t>EST</t>
  </si>
  <si>
    <t>ES</t>
  </si>
  <si>
    <t>ESP</t>
  </si>
  <si>
    <t>FI</t>
  </si>
  <si>
    <t>FIN</t>
  </si>
  <si>
    <t>FR</t>
  </si>
  <si>
    <t>FRA</t>
  </si>
  <si>
    <t>GR</t>
  </si>
  <si>
    <t>GRC</t>
  </si>
  <si>
    <t>HU</t>
  </si>
  <si>
    <t>HUN</t>
  </si>
  <si>
    <t>IE</t>
  </si>
  <si>
    <t>IRL</t>
  </si>
  <si>
    <t>IT</t>
  </si>
  <si>
    <t>ITA</t>
  </si>
  <si>
    <t>LT</t>
  </si>
  <si>
    <t>LTU</t>
  </si>
  <si>
    <t>LU</t>
  </si>
  <si>
    <t>LUX</t>
  </si>
  <si>
    <t>LV</t>
  </si>
  <si>
    <t>LVA</t>
  </si>
  <si>
    <t>MT</t>
  </si>
  <si>
    <t>MLT</t>
  </si>
  <si>
    <t>NL</t>
  </si>
  <si>
    <t>NLD</t>
  </si>
  <si>
    <t>PL</t>
  </si>
  <si>
    <t>POL</t>
  </si>
  <si>
    <t>PT</t>
  </si>
  <si>
    <t>PRT</t>
  </si>
  <si>
    <t>RO</t>
  </si>
  <si>
    <t>ROU</t>
  </si>
  <si>
    <t>SE</t>
  </si>
  <si>
    <t>SWE</t>
  </si>
  <si>
    <t>SI</t>
  </si>
  <si>
    <t>SVN</t>
  </si>
  <si>
    <t>SK</t>
  </si>
  <si>
    <t>SVK</t>
  </si>
  <si>
    <t>UK</t>
  </si>
  <si>
    <t>GBR</t>
  </si>
  <si>
    <t>Overlap (ha)</t>
  </si>
  <si>
    <t>Just CDDA (ha)</t>
  </si>
  <si>
    <t>Just N2K (ha)</t>
  </si>
  <si>
    <t>Overlap %</t>
  </si>
  <si>
    <t>Just CDDA %</t>
  </si>
  <si>
    <t>Overall PA per MS (ha)</t>
  </si>
  <si>
    <t>% MS designated</t>
  </si>
  <si>
    <t>Area N2K(ha)
(Terr)</t>
  </si>
  <si>
    <t xml:space="preserve">% just N2K </t>
  </si>
  <si>
    <t>Area CDDA 
Al l(ha) (Ter)</t>
  </si>
  <si>
    <t>% designated for N2K</t>
  </si>
  <si>
    <t>Sum (ha)</t>
  </si>
  <si>
    <t>Sum (km²)</t>
  </si>
  <si>
    <t>% of EU27 designated</t>
  </si>
  <si>
    <t>% Terr N2K</t>
  </si>
  <si>
    <t>Just N2K %</t>
  </si>
  <si>
    <t>% of EU</t>
  </si>
  <si>
    <t>Natura 2000</t>
  </si>
  <si>
    <t>CDDA</t>
  </si>
  <si>
    <t>Overlap between Natura 2000/CDDA</t>
  </si>
  <si>
    <t>FIGURE 6.1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</si>
</sst>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wrapText="1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2" fillId="38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DataforChart2!$C$1</c:f>
              <c:strCache>
                <c:ptCount val="1"/>
                <c:pt idx="0">
                  <c:v>Overlap %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DataforChart2!$A$2:$A$28</c:f>
              <c:strCache>
                <c:ptCount val="27"/>
                <c:pt idx="0">
                  <c:v>LV</c:v>
                </c:pt>
                <c:pt idx="1">
                  <c:v>SE</c:v>
                </c:pt>
                <c:pt idx="2">
                  <c:v>IE</c:v>
                </c:pt>
                <c:pt idx="3">
                  <c:v>FI</c:v>
                </c:pt>
                <c:pt idx="4">
                  <c:v>DK</c:v>
                </c:pt>
                <c:pt idx="5">
                  <c:v>LT</c:v>
                </c:pt>
                <c:pt idx="6">
                  <c:v>CY</c:v>
                </c:pt>
                <c:pt idx="7">
                  <c:v>LU</c:v>
                </c:pt>
                <c:pt idx="8">
                  <c:v>EE</c:v>
                </c:pt>
                <c:pt idx="9">
                  <c:v>MT</c:v>
                </c:pt>
                <c:pt idx="10">
                  <c:v>NL</c:v>
                </c:pt>
                <c:pt idx="11">
                  <c:v>CZ</c:v>
                </c:pt>
                <c:pt idx="12">
                  <c:v>IT</c:v>
                </c:pt>
                <c:pt idx="13">
                  <c:v>PT</c:v>
                </c:pt>
                <c:pt idx="14">
                  <c:v>HU</c:v>
                </c:pt>
                <c:pt idx="15">
                  <c:v>BE</c:v>
                </c:pt>
                <c:pt idx="16">
                  <c:v>PL</c:v>
                </c:pt>
                <c:pt idx="17">
                  <c:v>RO</c:v>
                </c:pt>
                <c:pt idx="18">
                  <c:v>FR</c:v>
                </c:pt>
                <c:pt idx="19">
                  <c:v>AT</c:v>
                </c:pt>
                <c:pt idx="20">
                  <c:v>ES</c:v>
                </c:pt>
                <c:pt idx="21">
                  <c:v>UK</c:v>
                </c:pt>
                <c:pt idx="22">
                  <c:v>GR</c:v>
                </c:pt>
                <c:pt idx="23">
                  <c:v>BG</c:v>
                </c:pt>
                <c:pt idx="24">
                  <c:v>SK</c:v>
                </c:pt>
                <c:pt idx="25">
                  <c:v>DE</c:v>
                </c:pt>
                <c:pt idx="26">
                  <c:v>SI</c:v>
                </c:pt>
              </c:strCache>
            </c:strRef>
          </c:cat>
          <c:val>
            <c:numRef>
              <c:f>DataforChart2!$C$2:$C$28</c:f>
              <c:numCache>
                <c:ptCount val="27"/>
                <c:pt idx="0">
                  <c:v>97.97438177350305</c:v>
                </c:pt>
                <c:pt idx="1">
                  <c:v>68.79622670799733</c:v>
                </c:pt>
                <c:pt idx="2">
                  <c:v>1.2403253499745066</c:v>
                </c:pt>
                <c:pt idx="3">
                  <c:v>57.55407066270837</c:v>
                </c:pt>
                <c:pt idx="4">
                  <c:v>34.48952293497463</c:v>
                </c:pt>
                <c:pt idx="5">
                  <c:v>60.75715742875535</c:v>
                </c:pt>
                <c:pt idx="6">
                  <c:v>10.979292333956547</c:v>
                </c:pt>
                <c:pt idx="7">
                  <c:v>0</c:v>
                </c:pt>
                <c:pt idx="8">
                  <c:v>89.6992420762391</c:v>
                </c:pt>
                <c:pt idx="9">
                  <c:v>60.1724855528738</c:v>
                </c:pt>
                <c:pt idx="10">
                  <c:v>28.869826862125702</c:v>
                </c:pt>
                <c:pt idx="11">
                  <c:v>40.88725630528962</c:v>
                </c:pt>
                <c:pt idx="12">
                  <c:v>37.635725712328224</c:v>
                </c:pt>
                <c:pt idx="13">
                  <c:v>31.366704781259607</c:v>
                </c:pt>
                <c:pt idx="14">
                  <c:v>37.392042240527445</c:v>
                </c:pt>
                <c:pt idx="15">
                  <c:v>20.37929273487654</c:v>
                </c:pt>
                <c:pt idx="16">
                  <c:v>24.86956068414435</c:v>
                </c:pt>
                <c:pt idx="17">
                  <c:v>27.874240985425295</c:v>
                </c:pt>
                <c:pt idx="18">
                  <c:v>16.398459725395846</c:v>
                </c:pt>
                <c:pt idx="19">
                  <c:v>38.599353132934574</c:v>
                </c:pt>
                <c:pt idx="20">
                  <c:v>29.993312658292243</c:v>
                </c:pt>
                <c:pt idx="21">
                  <c:v>23.813149862648064</c:v>
                </c:pt>
                <c:pt idx="22">
                  <c:v>25.473318154449416</c:v>
                </c:pt>
                <c:pt idx="23">
                  <c:v>13.84276721920278</c:v>
                </c:pt>
                <c:pt idx="24">
                  <c:v>42.15497009548533</c:v>
                </c:pt>
                <c:pt idx="25">
                  <c:v>22.301092992462927</c:v>
                </c:pt>
                <c:pt idx="26">
                  <c:v>62.46051299038315</c:v>
                </c:pt>
              </c:numCache>
            </c:numRef>
          </c:val>
        </c:ser>
        <c:ser>
          <c:idx val="1"/>
          <c:order val="1"/>
          <c:tx>
            <c:strRef>
              <c:f>DataforChart2!$D$1</c:f>
              <c:strCache>
                <c:ptCount val="1"/>
                <c:pt idx="0">
                  <c:v>Just CDDA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DataforChart2!$A$2:$A$28</c:f>
              <c:strCache>
                <c:ptCount val="27"/>
                <c:pt idx="0">
                  <c:v>LV</c:v>
                </c:pt>
                <c:pt idx="1">
                  <c:v>SE</c:v>
                </c:pt>
                <c:pt idx="2">
                  <c:v>IE</c:v>
                </c:pt>
                <c:pt idx="3">
                  <c:v>FI</c:v>
                </c:pt>
                <c:pt idx="4">
                  <c:v>DK</c:v>
                </c:pt>
                <c:pt idx="5">
                  <c:v>LT</c:v>
                </c:pt>
                <c:pt idx="6">
                  <c:v>CY</c:v>
                </c:pt>
                <c:pt idx="7">
                  <c:v>LU</c:v>
                </c:pt>
                <c:pt idx="8">
                  <c:v>EE</c:v>
                </c:pt>
                <c:pt idx="9">
                  <c:v>MT</c:v>
                </c:pt>
                <c:pt idx="10">
                  <c:v>NL</c:v>
                </c:pt>
                <c:pt idx="11">
                  <c:v>CZ</c:v>
                </c:pt>
                <c:pt idx="12">
                  <c:v>IT</c:v>
                </c:pt>
                <c:pt idx="13">
                  <c:v>PT</c:v>
                </c:pt>
                <c:pt idx="14">
                  <c:v>HU</c:v>
                </c:pt>
                <c:pt idx="15">
                  <c:v>BE</c:v>
                </c:pt>
                <c:pt idx="16">
                  <c:v>PL</c:v>
                </c:pt>
                <c:pt idx="17">
                  <c:v>RO</c:v>
                </c:pt>
                <c:pt idx="18">
                  <c:v>FR</c:v>
                </c:pt>
                <c:pt idx="19">
                  <c:v>AT</c:v>
                </c:pt>
                <c:pt idx="20">
                  <c:v>ES</c:v>
                </c:pt>
                <c:pt idx="21">
                  <c:v>UK</c:v>
                </c:pt>
                <c:pt idx="22">
                  <c:v>GR</c:v>
                </c:pt>
                <c:pt idx="23">
                  <c:v>BG</c:v>
                </c:pt>
                <c:pt idx="24">
                  <c:v>SK</c:v>
                </c:pt>
                <c:pt idx="25">
                  <c:v>DE</c:v>
                </c:pt>
                <c:pt idx="26">
                  <c:v>SI</c:v>
                </c:pt>
              </c:strCache>
            </c:strRef>
          </c:cat>
          <c:val>
            <c:numRef>
              <c:f>DataforChart2!$D$2:$D$28</c:f>
              <c:numCache>
                <c:ptCount val="27"/>
                <c:pt idx="0">
                  <c:v>0.07107113625081657</c:v>
                </c:pt>
                <c:pt idx="1">
                  <c:v>9.812967476669012</c:v>
                </c:pt>
                <c:pt idx="2">
                  <c:v>4.593829767494821</c:v>
                </c:pt>
                <c:pt idx="3">
                  <c:v>6.233805861099474</c:v>
                </c:pt>
                <c:pt idx="4">
                  <c:v>45.84352788729767</c:v>
                </c:pt>
                <c:pt idx="5">
                  <c:v>27.76179822470851</c:v>
                </c:pt>
                <c:pt idx="6">
                  <c:v>1.2623067973595454</c:v>
                </c:pt>
                <c:pt idx="7">
                  <c:v>0</c:v>
                </c:pt>
                <c:pt idx="8">
                  <c:v>9.180297747892942</c:v>
                </c:pt>
                <c:pt idx="9">
                  <c:v>35.0438467515539</c:v>
                </c:pt>
                <c:pt idx="10">
                  <c:v>28.071697602945843</c:v>
                </c:pt>
                <c:pt idx="11">
                  <c:v>34.45538169430845</c:v>
                </c:pt>
                <c:pt idx="12">
                  <c:v>10.782709863614356</c:v>
                </c:pt>
                <c:pt idx="13">
                  <c:v>4.893840341012658</c:v>
                </c:pt>
                <c:pt idx="14">
                  <c:v>3.520320140051407</c:v>
                </c:pt>
                <c:pt idx="15">
                  <c:v>44.13529293741274</c:v>
                </c:pt>
                <c:pt idx="16">
                  <c:v>15.130388682988851</c:v>
                </c:pt>
                <c:pt idx="17">
                  <c:v>3.019050926146812</c:v>
                </c:pt>
                <c:pt idx="18">
                  <c:v>50.469312873362625</c:v>
                </c:pt>
                <c:pt idx="19">
                  <c:v>45.13303935889777</c:v>
                </c:pt>
                <c:pt idx="20">
                  <c:v>0.9851535963308332</c:v>
                </c:pt>
                <c:pt idx="21">
                  <c:v>72.52873703815533</c:v>
                </c:pt>
                <c:pt idx="22">
                  <c:v>20.958766405879334</c:v>
                </c:pt>
                <c:pt idx="23">
                  <c:v>0.7994190039922849</c:v>
                </c:pt>
                <c:pt idx="24">
                  <c:v>20.665538625632852</c:v>
                </c:pt>
                <c:pt idx="25">
                  <c:v>67.6821755785145</c:v>
                </c:pt>
                <c:pt idx="26">
                  <c:v>35.52425729998164</c:v>
                </c:pt>
              </c:numCache>
            </c:numRef>
          </c:val>
        </c:ser>
        <c:ser>
          <c:idx val="2"/>
          <c:order val="2"/>
          <c:tx>
            <c:strRef>
              <c:f>DataforChart2!$E$1</c:f>
              <c:strCache>
                <c:ptCount val="1"/>
                <c:pt idx="0">
                  <c:v>% just N2K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DataforChart2!$A$2:$A$28</c:f>
              <c:strCache>
                <c:ptCount val="27"/>
                <c:pt idx="0">
                  <c:v>LV</c:v>
                </c:pt>
                <c:pt idx="1">
                  <c:v>SE</c:v>
                </c:pt>
                <c:pt idx="2">
                  <c:v>IE</c:v>
                </c:pt>
                <c:pt idx="3">
                  <c:v>FI</c:v>
                </c:pt>
                <c:pt idx="4">
                  <c:v>DK</c:v>
                </c:pt>
                <c:pt idx="5">
                  <c:v>LT</c:v>
                </c:pt>
                <c:pt idx="6">
                  <c:v>CY</c:v>
                </c:pt>
                <c:pt idx="7">
                  <c:v>LU</c:v>
                </c:pt>
                <c:pt idx="8">
                  <c:v>EE</c:v>
                </c:pt>
                <c:pt idx="9">
                  <c:v>MT</c:v>
                </c:pt>
                <c:pt idx="10">
                  <c:v>NL</c:v>
                </c:pt>
                <c:pt idx="11">
                  <c:v>CZ</c:v>
                </c:pt>
                <c:pt idx="12">
                  <c:v>IT</c:v>
                </c:pt>
                <c:pt idx="13">
                  <c:v>PT</c:v>
                </c:pt>
                <c:pt idx="14">
                  <c:v>HU</c:v>
                </c:pt>
                <c:pt idx="15">
                  <c:v>BE</c:v>
                </c:pt>
                <c:pt idx="16">
                  <c:v>PL</c:v>
                </c:pt>
                <c:pt idx="17">
                  <c:v>RO</c:v>
                </c:pt>
                <c:pt idx="18">
                  <c:v>FR</c:v>
                </c:pt>
                <c:pt idx="19">
                  <c:v>AT</c:v>
                </c:pt>
                <c:pt idx="20">
                  <c:v>ES</c:v>
                </c:pt>
                <c:pt idx="21">
                  <c:v>UK</c:v>
                </c:pt>
                <c:pt idx="22">
                  <c:v>GR</c:v>
                </c:pt>
                <c:pt idx="23">
                  <c:v>BG</c:v>
                </c:pt>
                <c:pt idx="24">
                  <c:v>SK</c:v>
                </c:pt>
                <c:pt idx="25">
                  <c:v>DE</c:v>
                </c:pt>
                <c:pt idx="26">
                  <c:v>SI</c:v>
                </c:pt>
              </c:strCache>
            </c:strRef>
          </c:cat>
          <c:val>
            <c:numRef>
              <c:f>DataforChart2!$E$2:$E$28</c:f>
              <c:numCache>
                <c:ptCount val="27"/>
                <c:pt idx="0">
                  <c:v>1.9545470902461293</c:v>
                </c:pt>
                <c:pt idx="1">
                  <c:v>21.390805815333653</c:v>
                </c:pt>
                <c:pt idx="2">
                  <c:v>94.16584488253066</c:v>
                </c:pt>
                <c:pt idx="3">
                  <c:v>36.21212347619216</c:v>
                </c:pt>
                <c:pt idx="4">
                  <c:v>19.666949177727698</c:v>
                </c:pt>
                <c:pt idx="5">
                  <c:v>11.481044346536127</c:v>
                </c:pt>
                <c:pt idx="6">
                  <c:v>87.7584008686839</c:v>
                </c:pt>
                <c:pt idx="7">
                  <c:v>100</c:v>
                </c:pt>
                <c:pt idx="8">
                  <c:v>1.120460175867954</c:v>
                </c:pt>
                <c:pt idx="9">
                  <c:v>4.783667695572305</c:v>
                </c:pt>
                <c:pt idx="10">
                  <c:v>43.058475534928455</c:v>
                </c:pt>
                <c:pt idx="11">
                  <c:v>24.65736200040193</c:v>
                </c:pt>
                <c:pt idx="12">
                  <c:v>51.581564424057426</c:v>
                </c:pt>
                <c:pt idx="13">
                  <c:v>63.73945487772774</c:v>
                </c:pt>
                <c:pt idx="14">
                  <c:v>59.08763761942115</c:v>
                </c:pt>
                <c:pt idx="15">
                  <c:v>35.48541432771072</c:v>
                </c:pt>
                <c:pt idx="16">
                  <c:v>60.00005063286681</c:v>
                </c:pt>
                <c:pt idx="17">
                  <c:v>69.1067080884279</c:v>
                </c:pt>
                <c:pt idx="18">
                  <c:v>33.132227401241536</c:v>
                </c:pt>
                <c:pt idx="19">
                  <c:v>16.267607508167657</c:v>
                </c:pt>
                <c:pt idx="20">
                  <c:v>69.02153374537691</c:v>
                </c:pt>
                <c:pt idx="21">
                  <c:v>3.6581130991966186</c:v>
                </c:pt>
                <c:pt idx="22">
                  <c:v>53.567915439671246</c:v>
                </c:pt>
                <c:pt idx="23">
                  <c:v>85.35781377680493</c:v>
                </c:pt>
                <c:pt idx="24">
                  <c:v>37.17949127888181</c:v>
                </c:pt>
                <c:pt idx="25">
                  <c:v>10.01673142902258</c:v>
                </c:pt>
                <c:pt idx="26">
                  <c:v>2.015229709635194</c:v>
                </c:pt>
              </c:numCache>
            </c:numRef>
          </c:val>
        </c:ser>
        <c:overlap val="100"/>
        <c:axId val="55474821"/>
        <c:axId val="29511342"/>
      </c:bar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748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71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DataforChart2!$G$1</c:f>
              <c:strCache>
                <c:ptCount val="1"/>
                <c:pt idx="0">
                  <c:v>Overlap between Natura 2000/CDDA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DataforChart2!$A$2:$A$28</c:f>
              <c:strCache>
                <c:ptCount val="27"/>
                <c:pt idx="0">
                  <c:v>LV</c:v>
                </c:pt>
                <c:pt idx="1">
                  <c:v>SE</c:v>
                </c:pt>
                <c:pt idx="2">
                  <c:v>IE</c:v>
                </c:pt>
                <c:pt idx="3">
                  <c:v>FI</c:v>
                </c:pt>
                <c:pt idx="4">
                  <c:v>DK</c:v>
                </c:pt>
                <c:pt idx="5">
                  <c:v>LT</c:v>
                </c:pt>
                <c:pt idx="6">
                  <c:v>CY</c:v>
                </c:pt>
                <c:pt idx="7">
                  <c:v>LU</c:v>
                </c:pt>
                <c:pt idx="8">
                  <c:v>EE</c:v>
                </c:pt>
                <c:pt idx="9">
                  <c:v>MT</c:v>
                </c:pt>
                <c:pt idx="10">
                  <c:v>NL</c:v>
                </c:pt>
                <c:pt idx="11">
                  <c:v>CZ</c:v>
                </c:pt>
                <c:pt idx="12">
                  <c:v>IT</c:v>
                </c:pt>
                <c:pt idx="13">
                  <c:v>PT</c:v>
                </c:pt>
                <c:pt idx="14">
                  <c:v>HU</c:v>
                </c:pt>
                <c:pt idx="15">
                  <c:v>BE</c:v>
                </c:pt>
                <c:pt idx="16">
                  <c:v>PL</c:v>
                </c:pt>
                <c:pt idx="17">
                  <c:v>RO</c:v>
                </c:pt>
                <c:pt idx="18">
                  <c:v>FR</c:v>
                </c:pt>
                <c:pt idx="19">
                  <c:v>AT</c:v>
                </c:pt>
                <c:pt idx="20">
                  <c:v>ES</c:v>
                </c:pt>
                <c:pt idx="21">
                  <c:v>UK</c:v>
                </c:pt>
                <c:pt idx="22">
                  <c:v>GR</c:v>
                </c:pt>
                <c:pt idx="23">
                  <c:v>BG</c:v>
                </c:pt>
                <c:pt idx="24">
                  <c:v>SK</c:v>
                </c:pt>
                <c:pt idx="25">
                  <c:v>DE</c:v>
                </c:pt>
                <c:pt idx="26">
                  <c:v>SI</c:v>
                </c:pt>
              </c:strCache>
            </c:strRef>
          </c:cat>
          <c:val>
            <c:numRef>
              <c:f>DataforChart2!$G$2:$G$28</c:f>
              <c:numCache>
                <c:ptCount val="27"/>
                <c:pt idx="0">
                  <c:v>11.30356580002225</c:v>
                </c:pt>
                <c:pt idx="1">
                  <c:v>9.690476849444282</c:v>
                </c:pt>
                <c:pt idx="2">
                  <c:v>0.17641433768728643</c:v>
                </c:pt>
                <c:pt idx="3">
                  <c:v>8.856812681826792</c:v>
                </c:pt>
                <c:pt idx="4">
                  <c:v>5.389729613672976</c:v>
                </c:pt>
                <c:pt idx="5">
                  <c:v>10.206829009033648</c:v>
                </c:pt>
                <c:pt idx="6">
                  <c:v>1.9549091422865295</c:v>
                </c:pt>
                <c:pt idx="7">
                  <c:v>0</c:v>
                </c:pt>
                <c:pt idx="8">
                  <c:v>17.604451096016934</c:v>
                </c:pt>
                <c:pt idx="9">
                  <c:v>11.931512485362534</c:v>
                </c:pt>
                <c:pt idx="10">
                  <c:v>6.165551957185734</c:v>
                </c:pt>
                <c:pt idx="11">
                  <c:v>8.749305953288294</c:v>
                </c:pt>
                <c:pt idx="12">
                  <c:v>8.081471187482327</c:v>
                </c:pt>
                <c:pt idx="13">
                  <c:v>6.83420732510431</c:v>
                </c:pt>
                <c:pt idx="14">
                  <c:v>8.31168999014973</c:v>
                </c:pt>
                <c:pt idx="15">
                  <c:v>4.628854119479741</c:v>
                </c:pt>
                <c:pt idx="16">
                  <c:v>5.788977893455853</c:v>
                </c:pt>
                <c:pt idx="17">
                  <c:v>6.497271980768963</c:v>
                </c:pt>
                <c:pt idx="18">
                  <c:v>4.152470836549153</c:v>
                </c:pt>
                <c:pt idx="19">
                  <c:v>10.518879149934598</c:v>
                </c:pt>
                <c:pt idx="20">
                  <c:v>8.220760526405869</c:v>
                </c:pt>
                <c:pt idx="21">
                  <c:v>7.538246085354403</c:v>
                </c:pt>
                <c:pt idx="22">
                  <c:v>8.743485930334911</c:v>
                </c:pt>
                <c:pt idx="23">
                  <c:v>4.781250318134098</c:v>
                </c:pt>
                <c:pt idx="24">
                  <c:v>15.660758142497427</c:v>
                </c:pt>
                <c:pt idx="25">
                  <c:v>10.692995535304108</c:v>
                </c:pt>
                <c:pt idx="26">
                  <c:v>34.10624512406111</c:v>
                </c:pt>
              </c:numCache>
            </c:numRef>
          </c:val>
        </c:ser>
        <c:ser>
          <c:idx val="1"/>
          <c:order val="1"/>
          <c:tx>
            <c:strRef>
              <c:f>DataforChart2!$H$1</c:f>
              <c:strCache>
                <c:ptCount val="1"/>
                <c:pt idx="0">
                  <c:v>CDDA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DataforChart2!$A$2:$A$28</c:f>
              <c:strCache>
                <c:ptCount val="27"/>
                <c:pt idx="0">
                  <c:v>LV</c:v>
                </c:pt>
                <c:pt idx="1">
                  <c:v>SE</c:v>
                </c:pt>
                <c:pt idx="2">
                  <c:v>IE</c:v>
                </c:pt>
                <c:pt idx="3">
                  <c:v>FI</c:v>
                </c:pt>
                <c:pt idx="4">
                  <c:v>DK</c:v>
                </c:pt>
                <c:pt idx="5">
                  <c:v>LT</c:v>
                </c:pt>
                <c:pt idx="6">
                  <c:v>CY</c:v>
                </c:pt>
                <c:pt idx="7">
                  <c:v>LU</c:v>
                </c:pt>
                <c:pt idx="8">
                  <c:v>EE</c:v>
                </c:pt>
                <c:pt idx="9">
                  <c:v>MT</c:v>
                </c:pt>
                <c:pt idx="10">
                  <c:v>NL</c:v>
                </c:pt>
                <c:pt idx="11">
                  <c:v>CZ</c:v>
                </c:pt>
                <c:pt idx="12">
                  <c:v>IT</c:v>
                </c:pt>
                <c:pt idx="13">
                  <c:v>PT</c:v>
                </c:pt>
                <c:pt idx="14">
                  <c:v>HU</c:v>
                </c:pt>
                <c:pt idx="15">
                  <c:v>BE</c:v>
                </c:pt>
                <c:pt idx="16">
                  <c:v>PL</c:v>
                </c:pt>
                <c:pt idx="17">
                  <c:v>RO</c:v>
                </c:pt>
                <c:pt idx="18">
                  <c:v>FR</c:v>
                </c:pt>
                <c:pt idx="19">
                  <c:v>AT</c:v>
                </c:pt>
                <c:pt idx="20">
                  <c:v>ES</c:v>
                </c:pt>
                <c:pt idx="21">
                  <c:v>UK</c:v>
                </c:pt>
                <c:pt idx="22">
                  <c:v>GR</c:v>
                </c:pt>
                <c:pt idx="23">
                  <c:v>BG</c:v>
                </c:pt>
                <c:pt idx="24">
                  <c:v>SK</c:v>
                </c:pt>
                <c:pt idx="25">
                  <c:v>DE</c:v>
                </c:pt>
                <c:pt idx="26">
                  <c:v>SI</c:v>
                </c:pt>
              </c:strCache>
            </c:strRef>
          </c:cat>
          <c:val>
            <c:numRef>
              <c:f>DataforChart2!$H$2:$H$28</c:f>
              <c:numCache>
                <c:ptCount val="27"/>
                <c:pt idx="0">
                  <c:v>0.008199666591932686</c:v>
                </c:pt>
                <c:pt idx="1">
                  <c:v>1.382231827344632</c:v>
                </c:pt>
                <c:pt idx="2">
                  <c:v>0.6533910122028844</c:v>
                </c:pt>
                <c:pt idx="3">
                  <c:v>0.9593005354946317</c:v>
                </c:pt>
                <c:pt idx="4">
                  <c:v>7.164037041488087</c:v>
                </c:pt>
                <c:pt idx="5">
                  <c:v>4.663811466083898</c:v>
                </c:pt>
                <c:pt idx="6">
                  <c:v>0.22475903031532954</c:v>
                </c:pt>
                <c:pt idx="7">
                  <c:v>0</c:v>
                </c:pt>
                <c:pt idx="8">
                  <c:v>1.801733203189088</c:v>
                </c:pt>
                <c:pt idx="9">
                  <c:v>6.948792146601416</c:v>
                </c:pt>
                <c:pt idx="10">
                  <c:v>5.995100383661429</c:v>
                </c:pt>
                <c:pt idx="11">
                  <c:v>7.37297396357293</c:v>
                </c:pt>
                <c:pt idx="12">
                  <c:v>2.315357481129603</c:v>
                </c:pt>
                <c:pt idx="13">
                  <c:v>1.066274565328969</c:v>
                </c:pt>
                <c:pt idx="14">
                  <c:v>0.782514351101007</c:v>
                </c:pt>
                <c:pt idx="15">
                  <c:v>10.024677263610922</c:v>
                </c:pt>
                <c:pt idx="16">
                  <c:v>3.5219554827544655</c:v>
                </c:pt>
                <c:pt idx="17">
                  <c:v>0.7037176366963588</c:v>
                </c:pt>
                <c:pt idx="18">
                  <c:v>12.780002107317072</c:v>
                </c:pt>
                <c:pt idx="19">
                  <c:v>12.299402662279638</c:v>
                </c:pt>
                <c:pt idx="20">
                  <c:v>0.2700172498259957</c:v>
                </c:pt>
                <c:pt idx="21">
                  <c:v>22.959561049550917</c:v>
                </c:pt>
                <c:pt idx="22">
                  <c:v>7.193906898029036</c:v>
                </c:pt>
                <c:pt idx="23">
                  <c:v>0.2761169285472303</c:v>
                </c:pt>
                <c:pt idx="24">
                  <c:v>7.677339150458452</c:v>
                </c:pt>
                <c:pt idx="25">
                  <c:v>32.45245430460834</c:v>
                </c:pt>
                <c:pt idx="26">
                  <c:v>19.397839840187306</c:v>
                </c:pt>
              </c:numCache>
            </c:numRef>
          </c:val>
        </c:ser>
        <c:ser>
          <c:idx val="2"/>
          <c:order val="2"/>
          <c:tx>
            <c:strRef>
              <c:f>DataforChart2!$I$1</c:f>
              <c:strCache>
                <c:ptCount val="1"/>
                <c:pt idx="0">
                  <c:v>Natura 2000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DataforChart2!$A$2:$A$28</c:f>
              <c:strCache>
                <c:ptCount val="27"/>
                <c:pt idx="0">
                  <c:v>LV</c:v>
                </c:pt>
                <c:pt idx="1">
                  <c:v>SE</c:v>
                </c:pt>
                <c:pt idx="2">
                  <c:v>IE</c:v>
                </c:pt>
                <c:pt idx="3">
                  <c:v>FI</c:v>
                </c:pt>
                <c:pt idx="4">
                  <c:v>DK</c:v>
                </c:pt>
                <c:pt idx="5">
                  <c:v>LT</c:v>
                </c:pt>
                <c:pt idx="6">
                  <c:v>CY</c:v>
                </c:pt>
                <c:pt idx="7">
                  <c:v>LU</c:v>
                </c:pt>
                <c:pt idx="8">
                  <c:v>EE</c:v>
                </c:pt>
                <c:pt idx="9">
                  <c:v>MT</c:v>
                </c:pt>
                <c:pt idx="10">
                  <c:v>NL</c:v>
                </c:pt>
                <c:pt idx="11">
                  <c:v>CZ</c:v>
                </c:pt>
                <c:pt idx="12">
                  <c:v>IT</c:v>
                </c:pt>
                <c:pt idx="13">
                  <c:v>PT</c:v>
                </c:pt>
                <c:pt idx="14">
                  <c:v>HU</c:v>
                </c:pt>
                <c:pt idx="15">
                  <c:v>BE</c:v>
                </c:pt>
                <c:pt idx="16">
                  <c:v>PL</c:v>
                </c:pt>
                <c:pt idx="17">
                  <c:v>RO</c:v>
                </c:pt>
                <c:pt idx="18">
                  <c:v>FR</c:v>
                </c:pt>
                <c:pt idx="19">
                  <c:v>AT</c:v>
                </c:pt>
                <c:pt idx="20">
                  <c:v>ES</c:v>
                </c:pt>
                <c:pt idx="21">
                  <c:v>UK</c:v>
                </c:pt>
                <c:pt idx="22">
                  <c:v>GR</c:v>
                </c:pt>
                <c:pt idx="23">
                  <c:v>BG</c:v>
                </c:pt>
                <c:pt idx="24">
                  <c:v>SK</c:v>
                </c:pt>
                <c:pt idx="25">
                  <c:v>DE</c:v>
                </c:pt>
                <c:pt idx="26">
                  <c:v>SI</c:v>
                </c:pt>
              </c:strCache>
            </c:strRef>
          </c:cat>
          <c:val>
            <c:numRef>
              <c:f>DataforChart2!$I$2:$I$28</c:f>
              <c:numCache>
                <c:ptCount val="27"/>
                <c:pt idx="0">
                  <c:v>0.2255013121176361</c:v>
                </c:pt>
                <c:pt idx="1">
                  <c:v>3.0130592688501685</c:v>
                </c:pt>
                <c:pt idx="2">
                  <c:v>13.39342548957565</c:v>
                </c:pt>
                <c:pt idx="3">
                  <c:v>5.572568382163568</c:v>
                </c:pt>
                <c:pt idx="4">
                  <c:v>3.073383722751059</c:v>
                </c:pt>
                <c:pt idx="5">
                  <c:v>1.9287448828994256</c:v>
                </c:pt>
                <c:pt idx="6">
                  <c:v>15.625752093332983</c:v>
                </c:pt>
                <c:pt idx="7">
                  <c:v>18.15746459088676</c:v>
                </c:pt>
                <c:pt idx="8">
                  <c:v>0.2199024865152903</c:v>
                </c:pt>
                <c:pt idx="9">
                  <c:v>0.948546338266069</c:v>
                </c:pt>
                <c:pt idx="10">
                  <c:v>9.195734680906389</c:v>
                </c:pt>
                <c:pt idx="11">
                  <c:v>5.276333597238497</c:v>
                </c:pt>
                <c:pt idx="12">
                  <c:v>11.076043275597995</c:v>
                </c:pt>
                <c:pt idx="13">
                  <c:v>13.88761275566893</c:v>
                </c:pt>
                <c:pt idx="14">
                  <c:v>13.134295339735097</c:v>
                </c:pt>
                <c:pt idx="15">
                  <c:v>8.05998561525959</c:v>
                </c:pt>
                <c:pt idx="16">
                  <c:v>13.966429529305865</c:v>
                </c:pt>
                <c:pt idx="17">
                  <c:v>16.108244108992793</c:v>
                </c:pt>
                <c:pt idx="18">
                  <c:v>8.389849433267376</c:v>
                </c:pt>
                <c:pt idx="19">
                  <c:v>4.43315712695144</c:v>
                </c:pt>
                <c:pt idx="20">
                  <c:v>18.9178670109023</c:v>
                </c:pt>
                <c:pt idx="21">
                  <c:v>1.1580054259456165</c:v>
                </c:pt>
                <c:pt idx="22">
                  <c:v>18.386702200487598</c:v>
                </c:pt>
                <c:pt idx="23">
                  <c:v>29.482333106738725</c:v>
                </c:pt>
                <c:pt idx="24">
                  <c:v>13.81234572010807</c:v>
                </c:pt>
                <c:pt idx="25">
                  <c:v>4.802852689107132</c:v>
                </c:pt>
                <c:pt idx="26">
                  <c:v>1.1004059231580576</c:v>
                </c:pt>
              </c:numCache>
            </c:numRef>
          </c:val>
        </c:ser>
        <c:overlap val="100"/>
        <c:axId val="64275487"/>
        <c:axId val="41608472"/>
      </c:bar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5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435"/>
          <c:w val="0.24625"/>
          <c:h val="0.1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133350</xdr:rowOff>
    </xdr:from>
    <xdr:to>
      <xdr:col>14</xdr:col>
      <xdr:colOff>228600</xdr:colOff>
      <xdr:row>46</xdr:row>
      <xdr:rowOff>57150</xdr:rowOff>
    </xdr:to>
    <xdr:graphicFrame>
      <xdr:nvGraphicFramePr>
        <xdr:cNvPr id="1" name="Chart 2"/>
        <xdr:cNvGraphicFramePr/>
      </xdr:nvGraphicFramePr>
      <xdr:xfrm>
        <a:off x="47625" y="2076450"/>
        <a:ext cx="87153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F1">
      <selection activeCell="K2" sqref="K2"/>
    </sheetView>
  </sheetViews>
  <sheetFormatPr defaultColWidth="9.140625" defaultRowHeight="12.75"/>
  <cols>
    <col min="3" max="4" width="11.57421875" style="0" bestFit="1" customWidth="1"/>
    <col min="5" max="5" width="15.140625" style="0" customWidth="1"/>
    <col min="6" max="6" width="14.7109375" style="0" bestFit="1" customWidth="1"/>
    <col min="7" max="7" width="17.140625" style="0" bestFit="1" customWidth="1"/>
    <col min="8" max="8" width="15.421875" style="0" bestFit="1" customWidth="1"/>
    <col min="9" max="9" width="25.140625" style="0" bestFit="1" customWidth="1"/>
    <col min="13" max="13" width="19.7109375" style="0" bestFit="1" customWidth="1"/>
  </cols>
  <sheetData>
    <row r="1" spans="1:15" ht="38.25">
      <c r="A1" s="1" t="s">
        <v>0</v>
      </c>
      <c r="B1" s="1" t="s">
        <v>1</v>
      </c>
      <c r="C1" s="1" t="s">
        <v>2</v>
      </c>
      <c r="D1" s="5" t="s">
        <v>64</v>
      </c>
      <c r="E1" s="5" t="s">
        <v>66</v>
      </c>
      <c r="F1" s="6" t="s">
        <v>57</v>
      </c>
      <c r="G1" s="7" t="s">
        <v>58</v>
      </c>
      <c r="H1" s="8" t="s">
        <v>59</v>
      </c>
      <c r="I1" s="9" t="s">
        <v>62</v>
      </c>
      <c r="J1" s="6" t="s">
        <v>60</v>
      </c>
      <c r="K1" s="7" t="s">
        <v>61</v>
      </c>
      <c r="L1" s="8" t="s">
        <v>65</v>
      </c>
      <c r="M1" s="9" t="s">
        <v>63</v>
      </c>
      <c r="O1" t="s">
        <v>67</v>
      </c>
    </row>
    <row r="2" spans="1:15" ht="12.75">
      <c r="A2" s="2" t="s">
        <v>3</v>
      </c>
      <c r="B2" s="2" t="s">
        <v>4</v>
      </c>
      <c r="C2" s="3">
        <v>8392319</v>
      </c>
      <c r="D2" s="3">
        <v>1254822.581352</v>
      </c>
      <c r="E2" s="3">
        <v>1914983</v>
      </c>
      <c r="F2" s="3">
        <v>916417</v>
      </c>
      <c r="G2" s="11">
        <f>(E2-F2)</f>
        <v>998566</v>
      </c>
      <c r="H2" s="3">
        <f>D2-F2</f>
        <v>338405.5813519999</v>
      </c>
      <c r="I2" s="3">
        <f aca="true" t="shared" si="0" ref="I2:I29">F2+G2+H2</f>
        <v>2253388.581352</v>
      </c>
      <c r="J2" s="14">
        <f>(F2/I2)*100</f>
        <v>40.668396369087986</v>
      </c>
      <c r="K2" s="14">
        <f aca="true" t="shared" si="1" ref="K2:K28">(G2/I2)*100</f>
        <v>44.313972666040364</v>
      </c>
      <c r="L2" s="14">
        <f aca="true" t="shared" si="2" ref="L2:L28">(H2/I2)*100</f>
        <v>15.017630964871648</v>
      </c>
      <c r="M2" s="10">
        <f aca="true" t="shared" si="3" ref="M2:M28">(I2/C2)*100</f>
        <v>26.85060686268003</v>
      </c>
      <c r="O2" s="10">
        <f>(D2/C2)*100</f>
        <v>14.95203627688604</v>
      </c>
    </row>
    <row r="3" spans="1:15" ht="12.75">
      <c r="A3" s="2" t="s">
        <v>5</v>
      </c>
      <c r="B3" s="2" t="s">
        <v>6</v>
      </c>
      <c r="C3" s="3">
        <v>3068470</v>
      </c>
      <c r="D3" s="11">
        <v>389353.24060855596</v>
      </c>
      <c r="E3" s="3">
        <v>449639.21443072206</v>
      </c>
      <c r="F3" s="3">
        <v>142035</v>
      </c>
      <c r="G3" s="11">
        <f aca="true" t="shared" si="4" ref="G3:G28">(E3-F3)</f>
        <v>307604.21443072206</v>
      </c>
      <c r="H3" s="3">
        <f aca="true" t="shared" si="5" ref="H3:H28">D3-F3</f>
        <v>247318.24060855596</v>
      </c>
      <c r="I3" s="3">
        <f t="shared" si="0"/>
        <v>696957.455039278</v>
      </c>
      <c r="J3" s="14">
        <f aca="true" t="shared" si="6" ref="J3:J28">(F3/I3)*100</f>
        <v>20.37929273487654</v>
      </c>
      <c r="K3" s="14">
        <f t="shared" si="1"/>
        <v>44.13529293741274</v>
      </c>
      <c r="L3" s="14">
        <f t="shared" si="2"/>
        <v>35.48541432771072</v>
      </c>
      <c r="M3" s="10">
        <f t="shared" si="3"/>
        <v>22.713516998350254</v>
      </c>
      <c r="N3" s="4"/>
      <c r="O3" s="10">
        <f aca="true" t="shared" si="7" ref="O3:O28">(D3/C3)*100</f>
        <v>12.688839734739332</v>
      </c>
    </row>
    <row r="4" spans="1:15" ht="12.75">
      <c r="A4" s="2" t="s">
        <v>7</v>
      </c>
      <c r="B4" s="2" t="s">
        <v>8</v>
      </c>
      <c r="C4" s="3">
        <v>11099879</v>
      </c>
      <c r="D4" s="11">
        <v>3803216.3012249395</v>
      </c>
      <c r="E4" s="3">
        <v>561361.644967259</v>
      </c>
      <c r="F4" s="3">
        <v>530713</v>
      </c>
      <c r="G4" s="11">
        <f t="shared" si="4"/>
        <v>30648.644967259024</v>
      </c>
      <c r="H4" s="3">
        <f t="shared" si="5"/>
        <v>3272503.3012249395</v>
      </c>
      <c r="I4" s="3">
        <f t="shared" si="0"/>
        <v>3833864.9461921984</v>
      </c>
      <c r="J4" s="14">
        <f t="shared" si="6"/>
        <v>13.84276721920278</v>
      </c>
      <c r="K4" s="14">
        <f t="shared" si="1"/>
        <v>0.7994190039922849</v>
      </c>
      <c r="L4" s="14">
        <f t="shared" si="2"/>
        <v>85.35781377680493</v>
      </c>
      <c r="M4" s="10">
        <f t="shared" si="3"/>
        <v>34.53970035342005</v>
      </c>
      <c r="N4" s="4"/>
      <c r="O4" s="10">
        <f t="shared" si="7"/>
        <v>34.26358342487282</v>
      </c>
    </row>
    <row r="5" spans="1:15" ht="12.75">
      <c r="A5" s="2" t="s">
        <v>9</v>
      </c>
      <c r="B5" s="2" t="s">
        <v>10</v>
      </c>
      <c r="C5" s="3">
        <v>933056</v>
      </c>
      <c r="D5" s="3">
        <v>164037.41449862198</v>
      </c>
      <c r="E5" s="3">
        <v>20337.524664552002</v>
      </c>
      <c r="F5" s="3">
        <v>18240.397046653</v>
      </c>
      <c r="G5" s="11">
        <f t="shared" si="4"/>
        <v>2097.127617899001</v>
      </c>
      <c r="H5" s="3">
        <f t="shared" si="5"/>
        <v>145797.01745196898</v>
      </c>
      <c r="I5" s="3">
        <f t="shared" si="0"/>
        <v>166134.54211652098</v>
      </c>
      <c r="J5" s="14">
        <f t="shared" si="6"/>
        <v>10.979292333956547</v>
      </c>
      <c r="K5" s="14">
        <f t="shared" si="1"/>
        <v>1.2623067973595454</v>
      </c>
      <c r="L5" s="14">
        <f t="shared" si="2"/>
        <v>87.7584008686839</v>
      </c>
      <c r="M5" s="10">
        <f t="shared" si="3"/>
        <v>17.805420265934842</v>
      </c>
      <c r="N5" s="4"/>
      <c r="O5" s="10">
        <f t="shared" si="7"/>
        <v>17.58066123561951</v>
      </c>
    </row>
    <row r="6" spans="1:15" ht="12.75">
      <c r="A6" s="2" t="s">
        <v>11</v>
      </c>
      <c r="B6" s="2" t="s">
        <v>12</v>
      </c>
      <c r="C6" s="3">
        <v>7886717</v>
      </c>
      <c r="D6" s="11">
        <v>1106162.49879012</v>
      </c>
      <c r="E6" s="3">
        <v>1271518.59099068</v>
      </c>
      <c r="F6" s="3">
        <v>690033</v>
      </c>
      <c r="G6" s="11">
        <f t="shared" si="4"/>
        <v>581485.59099068</v>
      </c>
      <c r="H6" s="3">
        <f t="shared" si="5"/>
        <v>416129.49879012</v>
      </c>
      <c r="I6" s="3">
        <f t="shared" si="0"/>
        <v>1687648.0897808</v>
      </c>
      <c r="J6" s="14">
        <f t="shared" si="6"/>
        <v>40.88725630528962</v>
      </c>
      <c r="K6" s="14">
        <f t="shared" si="1"/>
        <v>34.45538169430845</v>
      </c>
      <c r="L6" s="14">
        <f t="shared" si="2"/>
        <v>24.65736200040193</v>
      </c>
      <c r="M6" s="10">
        <f t="shared" si="3"/>
        <v>21.398613514099722</v>
      </c>
      <c r="N6" s="4"/>
      <c r="O6" s="10">
        <f t="shared" si="7"/>
        <v>14.025639550526792</v>
      </c>
    </row>
    <row r="7" spans="1:15" ht="12.75">
      <c r="A7" s="2" t="s">
        <v>13</v>
      </c>
      <c r="B7" s="2" t="s">
        <v>14</v>
      </c>
      <c r="C7" s="3">
        <v>35807590</v>
      </c>
      <c r="D7" s="11">
        <v>5548689.7992194565</v>
      </c>
      <c r="E7" s="3">
        <v>15449345.782331504</v>
      </c>
      <c r="F7" s="3">
        <v>3828904</v>
      </c>
      <c r="G7" s="11">
        <f t="shared" si="4"/>
        <v>11620441.782331504</v>
      </c>
      <c r="H7" s="3">
        <f t="shared" si="5"/>
        <v>1719785.7992194565</v>
      </c>
      <c r="I7" s="3">
        <f t="shared" si="0"/>
        <v>17169131.58155096</v>
      </c>
      <c r="J7" s="14">
        <f t="shared" si="6"/>
        <v>22.301092992462927</v>
      </c>
      <c r="K7" s="14">
        <f t="shared" si="1"/>
        <v>67.6821755785145</v>
      </c>
      <c r="L7" s="14">
        <f t="shared" si="2"/>
        <v>10.01673142902258</v>
      </c>
      <c r="M7" s="10">
        <f t="shared" si="3"/>
        <v>47.94830252901957</v>
      </c>
      <c r="N7" s="4"/>
      <c r="O7" s="10">
        <f t="shared" si="7"/>
        <v>15.49584822441124</v>
      </c>
    </row>
    <row r="8" spans="1:15" ht="12.75">
      <c r="A8" s="2" t="s">
        <v>15</v>
      </c>
      <c r="B8" s="2" t="s">
        <v>16</v>
      </c>
      <c r="C8" s="3">
        <v>4307348</v>
      </c>
      <c r="D8" s="3">
        <v>364535.743034194</v>
      </c>
      <c r="E8" s="3">
        <v>540734.416945747</v>
      </c>
      <c r="F8" s="3">
        <v>232154.41071995068</v>
      </c>
      <c r="G8" s="11">
        <f t="shared" si="4"/>
        <v>308580.0062257963</v>
      </c>
      <c r="H8" s="3">
        <f t="shared" si="5"/>
        <v>132381.3323142433</v>
      </c>
      <c r="I8" s="3">
        <f t="shared" si="0"/>
        <v>673115.7492599903</v>
      </c>
      <c r="J8" s="14">
        <f t="shared" si="6"/>
        <v>34.48952293497463</v>
      </c>
      <c r="K8" s="14">
        <f t="shared" si="1"/>
        <v>45.84352788729767</v>
      </c>
      <c r="L8" s="14">
        <f t="shared" si="2"/>
        <v>19.666949177727698</v>
      </c>
      <c r="M8" s="10">
        <f t="shared" si="3"/>
        <v>15.627150377912125</v>
      </c>
      <c r="N8" s="4"/>
      <c r="O8" s="10">
        <f t="shared" si="7"/>
        <v>8.463113336424035</v>
      </c>
    </row>
    <row r="9" spans="1:15" ht="12.75">
      <c r="A9" s="2" t="s">
        <v>17</v>
      </c>
      <c r="B9" s="2" t="s">
        <v>18</v>
      </c>
      <c r="C9" s="12">
        <v>4541299</v>
      </c>
      <c r="D9" s="3">
        <v>809457.191</v>
      </c>
      <c r="E9" s="12">
        <v>881292.853518</v>
      </c>
      <c r="F9" s="3">
        <v>799470.761578906</v>
      </c>
      <c r="G9" s="13">
        <v>81822.09193909401</v>
      </c>
      <c r="H9" s="3">
        <v>9986.429421094013</v>
      </c>
      <c r="I9" s="3">
        <v>891279.282939094</v>
      </c>
      <c r="J9" s="14">
        <v>89.6992420762391</v>
      </c>
      <c r="K9" s="14">
        <v>9.180297747892942</v>
      </c>
      <c r="L9" s="14">
        <v>1.120460175867954</v>
      </c>
      <c r="M9" s="10">
        <v>19.626086785721313</v>
      </c>
      <c r="N9" s="4"/>
      <c r="O9" s="10">
        <f t="shared" si="7"/>
        <v>17.824353582532222</v>
      </c>
    </row>
    <row r="10" spans="1:15" ht="12.75">
      <c r="A10" s="2" t="s">
        <v>19</v>
      </c>
      <c r="B10" s="2" t="s">
        <v>20</v>
      </c>
      <c r="C10" s="3">
        <v>50569421</v>
      </c>
      <c r="D10" s="11">
        <v>13723846.8129633</v>
      </c>
      <c r="E10" s="3">
        <v>4293737.1598371295</v>
      </c>
      <c r="F10" s="3">
        <v>4157191</v>
      </c>
      <c r="G10" s="11">
        <f t="shared" si="4"/>
        <v>136546.15983712953</v>
      </c>
      <c r="H10" s="3">
        <f t="shared" si="5"/>
        <v>9566655.8129633</v>
      </c>
      <c r="I10" s="3">
        <f t="shared" si="0"/>
        <v>13860392.97280043</v>
      </c>
      <c r="J10" s="14">
        <f t="shared" si="6"/>
        <v>29.993312658292243</v>
      </c>
      <c r="K10" s="14">
        <f t="shared" si="1"/>
        <v>0.9851535963308332</v>
      </c>
      <c r="L10" s="14">
        <f t="shared" si="2"/>
        <v>69.02153374537691</v>
      </c>
      <c r="M10" s="10">
        <f t="shared" si="3"/>
        <v>27.40864478713417</v>
      </c>
      <c r="N10" s="4"/>
      <c r="O10" s="10">
        <f t="shared" si="7"/>
        <v>27.138627537308167</v>
      </c>
    </row>
    <row r="11" spans="1:15" ht="12.75">
      <c r="A11" s="2" t="s">
        <v>21</v>
      </c>
      <c r="B11" s="2" t="s">
        <v>22</v>
      </c>
      <c r="C11" s="3">
        <v>33800717</v>
      </c>
      <c r="D11" s="3">
        <v>4877234.25829097</v>
      </c>
      <c r="E11" s="4">
        <v>3317916.648986409</v>
      </c>
      <c r="F11" s="3">
        <v>3180475</v>
      </c>
      <c r="G11" s="11">
        <f t="shared" si="4"/>
        <v>137441.64898640895</v>
      </c>
      <c r="H11" s="3">
        <f t="shared" si="5"/>
        <v>1696759.2582909698</v>
      </c>
      <c r="I11" s="3">
        <f t="shared" si="0"/>
        <v>5014675.907277379</v>
      </c>
      <c r="J11" s="14">
        <f t="shared" si="6"/>
        <v>63.423340985694466</v>
      </c>
      <c r="K11" s="14">
        <f t="shared" si="1"/>
        <v>2.7407882688281293</v>
      </c>
      <c r="L11" s="14">
        <f t="shared" si="2"/>
        <v>33.83587074547739</v>
      </c>
      <c r="M11" s="10">
        <f t="shared" si="3"/>
        <v>14.836004535872357</v>
      </c>
      <c r="N11" s="4"/>
      <c r="O11" s="10">
        <f t="shared" si="7"/>
        <v>14.429381063990357</v>
      </c>
    </row>
    <row r="12" spans="1:15" ht="12.75">
      <c r="A12" s="2" t="s">
        <v>23</v>
      </c>
      <c r="B12" s="2" t="s">
        <v>24</v>
      </c>
      <c r="C12" s="3">
        <v>54913426</v>
      </c>
      <c r="D12" s="3">
        <v>6887417.7600487</v>
      </c>
      <c r="E12" s="3">
        <v>9298201</v>
      </c>
      <c r="F12" s="3">
        <v>2283032</v>
      </c>
      <c r="G12" s="11">
        <f t="shared" si="4"/>
        <v>7015169</v>
      </c>
      <c r="H12" s="3">
        <f t="shared" si="5"/>
        <v>4604385.7600487</v>
      </c>
      <c r="I12" s="3">
        <f t="shared" si="0"/>
        <v>13902586.760048699</v>
      </c>
      <c r="J12" s="14">
        <f t="shared" si="6"/>
        <v>16.421634616664697</v>
      </c>
      <c r="K12" s="14">
        <f t="shared" si="1"/>
        <v>50.45945133145443</v>
      </c>
      <c r="L12" s="14">
        <f t="shared" si="2"/>
        <v>33.118914051880886</v>
      </c>
      <c r="M12" s="10">
        <f t="shared" si="3"/>
        <v>25.31728171549285</v>
      </c>
      <c r="N12" s="4"/>
      <c r="O12" s="10">
        <f t="shared" si="7"/>
        <v>12.542320269816528</v>
      </c>
    </row>
    <row r="13" spans="1:15" ht="12.75">
      <c r="A13" s="2" t="s">
        <v>25</v>
      </c>
      <c r="B13" s="2" t="s">
        <v>26</v>
      </c>
      <c r="C13" s="3">
        <v>13208897</v>
      </c>
      <c r="D13" s="3">
        <v>3583598.6061065695</v>
      </c>
      <c r="E13" s="3">
        <v>2105153.8031839803</v>
      </c>
      <c r="F13" s="3">
        <v>1167963</v>
      </c>
      <c r="G13" s="11">
        <f t="shared" si="4"/>
        <v>937190.8031839803</v>
      </c>
      <c r="H13" s="3">
        <f t="shared" si="5"/>
        <v>2415635.6061065695</v>
      </c>
      <c r="I13" s="3">
        <f t="shared" si="0"/>
        <v>4520789.40929055</v>
      </c>
      <c r="J13" s="14">
        <f t="shared" si="6"/>
        <v>25.83537728167013</v>
      </c>
      <c r="K13" s="14">
        <f t="shared" si="1"/>
        <v>20.730689230026623</v>
      </c>
      <c r="L13" s="14">
        <f t="shared" si="2"/>
        <v>53.43393348830324</v>
      </c>
      <c r="M13" s="10">
        <f t="shared" si="3"/>
        <v>34.225336220659074</v>
      </c>
      <c r="N13" s="4"/>
      <c r="O13" s="10">
        <f t="shared" si="7"/>
        <v>27.130188130822503</v>
      </c>
    </row>
    <row r="14" spans="1:15" ht="12.75">
      <c r="A14" s="2" t="s">
        <v>27</v>
      </c>
      <c r="B14" s="2" t="s">
        <v>28</v>
      </c>
      <c r="C14" s="3">
        <v>9302204</v>
      </c>
      <c r="D14" s="11">
        <v>1994949.3051959598</v>
      </c>
      <c r="E14" s="3">
        <v>845961.44</v>
      </c>
      <c r="F14" s="3">
        <v>773170.358731308</v>
      </c>
      <c r="G14" s="11">
        <f t="shared" si="4"/>
        <v>72791.08126869192</v>
      </c>
      <c r="H14" s="3">
        <f t="shared" si="5"/>
        <v>1221778.9464646517</v>
      </c>
      <c r="I14" s="3">
        <f t="shared" si="0"/>
        <v>2067740.3864646517</v>
      </c>
      <c r="J14" s="14">
        <f t="shared" si="6"/>
        <v>37.392042240527445</v>
      </c>
      <c r="K14" s="14">
        <f t="shared" si="1"/>
        <v>3.520320140051407</v>
      </c>
      <c r="L14" s="14">
        <f t="shared" si="2"/>
        <v>59.08763761942115</v>
      </c>
      <c r="M14" s="10">
        <f t="shared" si="3"/>
        <v>22.228499680985834</v>
      </c>
      <c r="N14" s="4"/>
      <c r="O14" s="10">
        <f t="shared" si="7"/>
        <v>21.445985329884827</v>
      </c>
    </row>
    <row r="15" spans="1:15" ht="12.75">
      <c r="A15" s="2" t="s">
        <v>29</v>
      </c>
      <c r="B15" s="2" t="s">
        <v>30</v>
      </c>
      <c r="C15" s="3">
        <v>7029474</v>
      </c>
      <c r="D15" s="11">
        <v>953888.362499093</v>
      </c>
      <c r="E15" s="3">
        <v>58330.95132113859</v>
      </c>
      <c r="F15" s="3">
        <v>12401</v>
      </c>
      <c r="G15" s="11">
        <f t="shared" si="4"/>
        <v>45929.95132113859</v>
      </c>
      <c r="H15" s="3">
        <f t="shared" si="5"/>
        <v>941487.362499093</v>
      </c>
      <c r="I15" s="3">
        <f t="shared" si="0"/>
        <v>999818.3138202317</v>
      </c>
      <c r="J15" s="14">
        <f t="shared" si="6"/>
        <v>1.2403253499745066</v>
      </c>
      <c r="K15" s="14">
        <f t="shared" si="1"/>
        <v>4.593829767494821</v>
      </c>
      <c r="L15" s="14">
        <f t="shared" si="2"/>
        <v>94.16584488253066</v>
      </c>
      <c r="M15" s="10">
        <f t="shared" si="3"/>
        <v>14.223230839465822</v>
      </c>
      <c r="N15" s="4"/>
      <c r="O15" s="10">
        <f t="shared" si="7"/>
        <v>13.569839827262935</v>
      </c>
    </row>
    <row r="16" spans="1:15" ht="12.75">
      <c r="A16" s="2" t="s">
        <v>31</v>
      </c>
      <c r="B16" s="2" t="s">
        <v>32</v>
      </c>
      <c r="C16" s="3">
        <v>30141257</v>
      </c>
      <c r="D16" s="11">
        <v>5774315.66912921</v>
      </c>
      <c r="E16" s="3">
        <v>3133734.848856</v>
      </c>
      <c r="F16" s="3">
        <v>2435857</v>
      </c>
      <c r="G16" s="11">
        <f t="shared" si="4"/>
        <v>697877.8488560002</v>
      </c>
      <c r="H16" s="3">
        <f t="shared" si="5"/>
        <v>3338458.6691292096</v>
      </c>
      <c r="I16" s="3">
        <f t="shared" si="0"/>
        <v>6472193.51798521</v>
      </c>
      <c r="J16" s="14">
        <f t="shared" si="6"/>
        <v>37.635725712328224</v>
      </c>
      <c r="K16" s="14">
        <f t="shared" si="1"/>
        <v>10.782709863614356</v>
      </c>
      <c r="L16" s="14">
        <f t="shared" si="2"/>
        <v>51.581564424057426</v>
      </c>
      <c r="M16" s="10">
        <f t="shared" si="3"/>
        <v>21.472871944209924</v>
      </c>
      <c r="N16" s="4"/>
      <c r="O16" s="10">
        <f t="shared" si="7"/>
        <v>19.15751446308032</v>
      </c>
    </row>
    <row r="17" spans="1:15" ht="12.75">
      <c r="A17" s="2" t="s">
        <v>33</v>
      </c>
      <c r="B17" s="2" t="s">
        <v>34</v>
      </c>
      <c r="C17" s="3">
        <v>6488110</v>
      </c>
      <c r="D17" s="3">
        <v>787369.383239899</v>
      </c>
      <c r="E17" s="3">
        <v>964823.511730149</v>
      </c>
      <c r="F17" s="3">
        <v>662230.293618013</v>
      </c>
      <c r="G17" s="11">
        <f t="shared" si="4"/>
        <v>302593.218112136</v>
      </c>
      <c r="H17" s="3">
        <f t="shared" si="5"/>
        <v>125139.08962188591</v>
      </c>
      <c r="I17" s="3">
        <f t="shared" si="0"/>
        <v>1089962.601352035</v>
      </c>
      <c r="J17" s="14">
        <f t="shared" si="6"/>
        <v>60.75715742875535</v>
      </c>
      <c r="K17" s="14">
        <f t="shared" si="1"/>
        <v>27.76179822470851</v>
      </c>
      <c r="L17" s="14">
        <f t="shared" si="2"/>
        <v>11.481044346536127</v>
      </c>
      <c r="M17" s="10">
        <f t="shared" si="3"/>
        <v>16.799385358016973</v>
      </c>
      <c r="N17" s="4"/>
      <c r="O17" s="10">
        <f t="shared" si="7"/>
        <v>12.135573891933074</v>
      </c>
    </row>
    <row r="18" spans="1:15" ht="12.75">
      <c r="A18" s="2" t="s">
        <v>35</v>
      </c>
      <c r="B18" s="2" t="s">
        <v>36</v>
      </c>
      <c r="C18" s="3">
        <v>259585</v>
      </c>
      <c r="D18" s="3">
        <v>47134.0544582534</v>
      </c>
      <c r="E18" s="2">
        <v>0</v>
      </c>
      <c r="F18" s="3">
        <v>0</v>
      </c>
      <c r="G18" s="11">
        <f t="shared" si="4"/>
        <v>0</v>
      </c>
      <c r="H18" s="3">
        <f t="shared" si="5"/>
        <v>47134.0544582534</v>
      </c>
      <c r="I18" s="3">
        <f t="shared" si="0"/>
        <v>47134.0544582534</v>
      </c>
      <c r="J18" s="14">
        <f t="shared" si="6"/>
        <v>0</v>
      </c>
      <c r="K18" s="14">
        <f t="shared" si="1"/>
        <v>0</v>
      </c>
      <c r="L18" s="14">
        <f t="shared" si="2"/>
        <v>100</v>
      </c>
      <c r="M18" s="10">
        <f t="shared" si="3"/>
        <v>18.15746459088676</v>
      </c>
      <c r="N18" s="4"/>
      <c r="O18" s="10">
        <f t="shared" si="7"/>
        <v>18.15746459088676</v>
      </c>
    </row>
    <row r="19" spans="1:15" ht="12.75">
      <c r="A19" s="2" t="s">
        <v>37</v>
      </c>
      <c r="B19" s="2" t="s">
        <v>38</v>
      </c>
      <c r="C19" s="3">
        <v>6462589</v>
      </c>
      <c r="D19" s="11">
        <v>745076.22299177</v>
      </c>
      <c r="E19" s="3">
        <v>731032.9107512069</v>
      </c>
      <c r="F19" s="3">
        <v>730503</v>
      </c>
      <c r="G19" s="11">
        <f t="shared" si="4"/>
        <v>529.9107512069168</v>
      </c>
      <c r="H19" s="3">
        <f t="shared" si="5"/>
        <v>14573.222991770017</v>
      </c>
      <c r="I19" s="3">
        <f t="shared" si="0"/>
        <v>745606.1337429769</v>
      </c>
      <c r="J19" s="14">
        <f t="shared" si="6"/>
        <v>97.97438177350305</v>
      </c>
      <c r="K19" s="14">
        <f t="shared" si="1"/>
        <v>0.07107113625081657</v>
      </c>
      <c r="L19" s="14">
        <f t="shared" si="2"/>
        <v>1.9545470902461293</v>
      </c>
      <c r="M19" s="10">
        <f t="shared" si="3"/>
        <v>11.53726677873182</v>
      </c>
      <c r="N19" s="4"/>
      <c r="O19" s="10">
        <f t="shared" si="7"/>
        <v>11.529067112139888</v>
      </c>
    </row>
    <row r="20" spans="1:15" ht="12.75">
      <c r="A20" s="2" t="s">
        <v>39</v>
      </c>
      <c r="B20" s="2" t="s">
        <v>40</v>
      </c>
      <c r="C20" s="3">
        <v>31597</v>
      </c>
      <c r="D20" s="11">
        <v>4069.71218650193</v>
      </c>
      <c r="E20" s="3">
        <v>5965.60985456165</v>
      </c>
      <c r="F20" s="3">
        <v>3770</v>
      </c>
      <c r="G20" s="11">
        <f t="shared" si="4"/>
        <v>2195.6098545616496</v>
      </c>
      <c r="H20" s="3">
        <f t="shared" si="5"/>
        <v>299.71218650192986</v>
      </c>
      <c r="I20" s="3">
        <f t="shared" si="0"/>
        <v>6265.3220410635795</v>
      </c>
      <c r="J20" s="14">
        <f t="shared" si="6"/>
        <v>60.1724855528738</v>
      </c>
      <c r="K20" s="14">
        <f t="shared" si="1"/>
        <v>35.0438467515539</v>
      </c>
      <c r="L20" s="14">
        <f t="shared" si="2"/>
        <v>4.783667695572305</v>
      </c>
      <c r="M20" s="10">
        <f t="shared" si="3"/>
        <v>19.828850970230018</v>
      </c>
      <c r="N20" s="4"/>
      <c r="O20" s="10">
        <f t="shared" si="7"/>
        <v>12.880058823628604</v>
      </c>
    </row>
    <row r="21" spans="1:15" ht="12.75">
      <c r="A21" s="2" t="s">
        <v>41</v>
      </c>
      <c r="B21" s="2" t="s">
        <v>42</v>
      </c>
      <c r="C21" s="3">
        <v>3735951</v>
      </c>
      <c r="D21" s="11">
        <v>573890.141768669</v>
      </c>
      <c r="E21" s="3">
        <v>454316.012734403</v>
      </c>
      <c r="F21" s="3">
        <v>244278</v>
      </c>
      <c r="G21" s="11">
        <f t="shared" si="4"/>
        <v>210038.01273440302</v>
      </c>
      <c r="H21" s="3">
        <f t="shared" si="5"/>
        <v>329612.141768669</v>
      </c>
      <c r="I21" s="3">
        <f t="shared" si="0"/>
        <v>783928.154503072</v>
      </c>
      <c r="J21" s="14">
        <f t="shared" si="6"/>
        <v>31.160763725197054</v>
      </c>
      <c r="K21" s="14">
        <f t="shared" si="1"/>
        <v>26.793018151968916</v>
      </c>
      <c r="L21" s="14">
        <f t="shared" si="2"/>
        <v>42.04621812283403</v>
      </c>
      <c r="M21" s="10">
        <f t="shared" si="3"/>
        <v>20.983362857357392</v>
      </c>
      <c r="N21" s="4"/>
      <c r="O21" s="10">
        <f t="shared" si="7"/>
        <v>15.361286638092123</v>
      </c>
    </row>
    <row r="22" spans="1:15" ht="12.75">
      <c r="A22" s="2" t="s">
        <v>43</v>
      </c>
      <c r="B22" s="2" t="s">
        <v>44</v>
      </c>
      <c r="C22" s="3">
        <v>31265312</v>
      </c>
      <c r="D22" s="11">
        <v>6176589.76759761</v>
      </c>
      <c r="E22" s="3">
        <v>2911092.3701842898</v>
      </c>
      <c r="F22" s="3">
        <v>1835237</v>
      </c>
      <c r="G22" s="11">
        <f t="shared" si="4"/>
        <v>1075855.3701842898</v>
      </c>
      <c r="H22" s="3">
        <f t="shared" si="5"/>
        <v>4341352.76759761</v>
      </c>
      <c r="I22" s="3">
        <f t="shared" si="0"/>
        <v>7252445.137781899</v>
      </c>
      <c r="J22" s="14">
        <f t="shared" si="6"/>
        <v>25.305079392317776</v>
      </c>
      <c r="K22" s="14">
        <f t="shared" si="1"/>
        <v>14.834381367183031</v>
      </c>
      <c r="L22" s="14">
        <f t="shared" si="2"/>
        <v>59.8605392404992</v>
      </c>
      <c r="M22" s="10">
        <f t="shared" si="3"/>
        <v>23.19645854735721</v>
      </c>
      <c r="N22" s="4"/>
      <c r="O22" s="10">
        <f t="shared" si="7"/>
        <v>19.755407422761717</v>
      </c>
    </row>
    <row r="23" spans="1:15" ht="12.75">
      <c r="A23" s="2" t="s">
        <v>45</v>
      </c>
      <c r="B23" s="2" t="s">
        <v>46</v>
      </c>
      <c r="C23" s="3">
        <v>9200101</v>
      </c>
      <c r="D23" s="3">
        <v>1906428.3764694198</v>
      </c>
      <c r="E23" s="3">
        <v>726852.313406571</v>
      </c>
      <c r="F23" s="3">
        <v>633932</v>
      </c>
      <c r="G23" s="11">
        <f t="shared" si="4"/>
        <v>92920.31340657105</v>
      </c>
      <c r="H23" s="3">
        <f t="shared" si="5"/>
        <v>1272496.3764694198</v>
      </c>
      <c r="I23" s="3">
        <f t="shared" si="0"/>
        <v>1999348.6898759909</v>
      </c>
      <c r="J23" s="14">
        <f t="shared" si="6"/>
        <v>31.706925520796446</v>
      </c>
      <c r="K23" s="14">
        <f t="shared" si="1"/>
        <v>4.647529161725882</v>
      </c>
      <c r="L23" s="14">
        <f t="shared" si="2"/>
        <v>63.64554531747767</v>
      </c>
      <c r="M23" s="10">
        <f t="shared" si="3"/>
        <v>21.731812399407254</v>
      </c>
      <c r="N23" s="4"/>
      <c r="O23" s="10">
        <f t="shared" si="7"/>
        <v>20.72182008077324</v>
      </c>
    </row>
    <row r="24" spans="1:15" ht="12.75">
      <c r="A24" s="2" t="s">
        <v>47</v>
      </c>
      <c r="B24" s="2" t="s">
        <v>48</v>
      </c>
      <c r="C24" s="3">
        <v>23832310</v>
      </c>
      <c r="D24" s="11">
        <v>5387416.6716119</v>
      </c>
      <c r="E24" s="3">
        <v>1716162.16870215</v>
      </c>
      <c r="F24" s="3">
        <v>1548450</v>
      </c>
      <c r="G24" s="11">
        <f t="shared" si="4"/>
        <v>167712.16870215</v>
      </c>
      <c r="H24" s="3">
        <f t="shared" si="5"/>
        <v>3838966.6716119004</v>
      </c>
      <c r="I24" s="3">
        <f t="shared" si="0"/>
        <v>5555128.84031405</v>
      </c>
      <c r="J24" s="14">
        <f t="shared" si="6"/>
        <v>27.874240985425295</v>
      </c>
      <c r="K24" s="14">
        <f t="shared" si="1"/>
        <v>3.019050926146812</v>
      </c>
      <c r="L24" s="14">
        <f t="shared" si="2"/>
        <v>69.1067080884279</v>
      </c>
      <c r="M24" s="10">
        <f t="shared" si="3"/>
        <v>23.309233726458114</v>
      </c>
      <c r="N24" s="4"/>
      <c r="O24" s="10">
        <f t="shared" si="7"/>
        <v>22.605516089761757</v>
      </c>
    </row>
    <row r="25" spans="1:15" ht="12.75">
      <c r="A25" s="2" t="s">
        <v>49</v>
      </c>
      <c r="B25" s="2" t="s">
        <v>50</v>
      </c>
      <c r="C25" s="3">
        <v>45025071</v>
      </c>
      <c r="D25" s="3">
        <v>5719776.156772721</v>
      </c>
      <c r="E25" s="3">
        <v>4985494.943347369</v>
      </c>
      <c r="F25" s="3">
        <v>4363144.081700851</v>
      </c>
      <c r="G25" s="11">
        <f t="shared" si="4"/>
        <v>622350.8616465181</v>
      </c>
      <c r="H25" s="3">
        <f t="shared" si="5"/>
        <v>1356632.0750718694</v>
      </c>
      <c r="I25" s="3">
        <f t="shared" si="0"/>
        <v>6342127.018419239</v>
      </c>
      <c r="J25" s="14">
        <f t="shared" si="6"/>
        <v>68.79622670799733</v>
      </c>
      <c r="K25" s="14">
        <f t="shared" si="1"/>
        <v>9.812967476669012</v>
      </c>
      <c r="L25" s="14">
        <f t="shared" si="2"/>
        <v>21.390805815333653</v>
      </c>
      <c r="M25" s="10">
        <f t="shared" si="3"/>
        <v>14.085767945639082</v>
      </c>
      <c r="O25" s="10">
        <f t="shared" si="7"/>
        <v>12.703536118294451</v>
      </c>
    </row>
    <row r="26" spans="1:15" ht="12.75">
      <c r="A26" s="2" t="s">
        <v>51</v>
      </c>
      <c r="B26" s="2" t="s">
        <v>52</v>
      </c>
      <c r="C26" s="3">
        <v>2027575</v>
      </c>
      <c r="D26" s="3">
        <v>713841.254970654</v>
      </c>
      <c r="E26" s="3">
        <v>1084835.4507138599</v>
      </c>
      <c r="F26" s="3">
        <v>720344</v>
      </c>
      <c r="G26" s="11">
        <f t="shared" si="4"/>
        <v>364491.4507138599</v>
      </c>
      <c r="H26" s="3">
        <f t="shared" si="5"/>
        <v>-6502.74502934597</v>
      </c>
      <c r="I26" s="3">
        <f t="shared" si="0"/>
        <v>1078332.7056845138</v>
      </c>
      <c r="J26" s="14">
        <f t="shared" si="6"/>
        <v>66.80164630105821</v>
      </c>
      <c r="K26" s="14">
        <f t="shared" si="1"/>
        <v>33.80139068326641</v>
      </c>
      <c r="L26" s="14">
        <f t="shared" si="2"/>
        <v>-0.6030369843246197</v>
      </c>
      <c r="M26" s="10">
        <f t="shared" si="3"/>
        <v>53.18336957619392</v>
      </c>
      <c r="O26" s="10">
        <f t="shared" si="7"/>
        <v>35.20665104721917</v>
      </c>
    </row>
    <row r="27" spans="1:15" ht="12.75">
      <c r="A27" s="2" t="s">
        <v>53</v>
      </c>
      <c r="B27" s="2" t="s">
        <v>54</v>
      </c>
      <c r="C27" s="3">
        <v>4901506</v>
      </c>
      <c r="D27" s="11">
        <v>1444625.9542118402</v>
      </c>
      <c r="E27" s="3">
        <v>1143918.23910007</v>
      </c>
      <c r="F27" s="3">
        <v>767613</v>
      </c>
      <c r="G27" s="11">
        <f t="shared" si="4"/>
        <v>376305.23910007</v>
      </c>
      <c r="H27" s="3">
        <f t="shared" si="5"/>
        <v>677012.9542118402</v>
      </c>
      <c r="I27" s="3">
        <f t="shared" si="0"/>
        <v>1820931.1933119101</v>
      </c>
      <c r="J27" s="14">
        <f t="shared" si="6"/>
        <v>42.15497009548533</v>
      </c>
      <c r="K27" s="14">
        <f t="shared" si="1"/>
        <v>20.665538625632852</v>
      </c>
      <c r="L27" s="14">
        <f t="shared" si="2"/>
        <v>37.17949127888181</v>
      </c>
      <c r="M27" s="10">
        <f t="shared" si="3"/>
        <v>37.15044301306395</v>
      </c>
      <c r="O27" s="10">
        <f t="shared" si="7"/>
        <v>29.473103862605498</v>
      </c>
    </row>
    <row r="28" spans="1:15" ht="12.75">
      <c r="A28" s="2" t="s">
        <v>55</v>
      </c>
      <c r="B28" s="2" t="s">
        <v>56</v>
      </c>
      <c r="C28" s="3">
        <v>24534341</v>
      </c>
      <c r="D28" s="3">
        <v>2133568</v>
      </c>
      <c r="E28" s="3">
        <v>7482436</v>
      </c>
      <c r="F28" s="3">
        <v>1850431</v>
      </c>
      <c r="G28" s="11">
        <f t="shared" si="4"/>
        <v>5632005</v>
      </c>
      <c r="H28" s="3">
        <f t="shared" si="5"/>
        <v>283137</v>
      </c>
      <c r="I28" s="3">
        <f t="shared" si="0"/>
        <v>7765573</v>
      </c>
      <c r="J28" s="14">
        <f t="shared" si="6"/>
        <v>23.82864728719954</v>
      </c>
      <c r="K28" s="14">
        <f t="shared" si="1"/>
        <v>72.52529851950396</v>
      </c>
      <c r="L28" s="14">
        <f t="shared" si="2"/>
        <v>3.6460541932964894</v>
      </c>
      <c r="M28" s="10">
        <f t="shared" si="3"/>
        <v>31.651850767053414</v>
      </c>
      <c r="O28" s="10">
        <f t="shared" si="7"/>
        <v>8.696251511300018</v>
      </c>
    </row>
    <row r="29" spans="3:12" ht="12.75">
      <c r="C29" s="13">
        <f>SUM(C2:C28)</f>
        <v>432766122</v>
      </c>
      <c r="D29" s="13">
        <f>SUM(D2:D28)</f>
        <v>76875311.24024093</v>
      </c>
      <c r="F29" s="13">
        <f>SUM(F2:F28)</f>
        <v>34527989.30339568</v>
      </c>
      <c r="G29" s="13">
        <f>SUM(G2:G28)</f>
        <v>31821189.107162073</v>
      </c>
      <c r="H29" s="13">
        <f>SUM(H2:H28)</f>
        <v>42347321.93684523</v>
      </c>
      <c r="I29" s="3">
        <f t="shared" si="0"/>
        <v>108696500.34740299</v>
      </c>
      <c r="J29" s="18">
        <f>(F29/I29)*100</f>
        <v>31.76550228668023</v>
      </c>
      <c r="K29" s="18">
        <f>(G29/I29)*100</f>
        <v>29.275265537951018</v>
      </c>
      <c r="L29" s="18">
        <f>(H29/I29)*100</f>
        <v>38.95923217536875</v>
      </c>
    </row>
    <row r="31" spans="2:9" ht="12.75">
      <c r="B31" t="s">
        <v>71</v>
      </c>
      <c r="C31">
        <f>D29/C29*100</f>
        <v>17.763708232281854</v>
      </c>
      <c r="H31" t="s">
        <v>68</v>
      </c>
      <c r="I31" s="15">
        <f>SUM(I2:I28)</f>
        <v>108696500.347403</v>
      </c>
    </row>
    <row r="32" spans="8:11" ht="12.75">
      <c r="H32" t="s">
        <v>69</v>
      </c>
      <c r="I32" s="15">
        <f>I31/100</f>
        <v>1086965.00347403</v>
      </c>
      <c r="J32">
        <v>1083860</v>
      </c>
      <c r="K32" s="13">
        <f>I32-J32</f>
        <v>3105.003474029945</v>
      </c>
    </row>
    <row r="33" spans="8:9" ht="12.75">
      <c r="H33" t="s">
        <v>70</v>
      </c>
      <c r="I33" s="16">
        <f>(I31/C29)*100</f>
        <v>25.116684236989094</v>
      </c>
    </row>
    <row r="36" spans="6:8" ht="12.75">
      <c r="F36" s="6" t="s">
        <v>60</v>
      </c>
      <c r="G36" s="7" t="s">
        <v>61</v>
      </c>
      <c r="H36" s="8" t="s">
        <v>72</v>
      </c>
    </row>
    <row r="37" spans="5:12" ht="12.75">
      <c r="E37" t="s">
        <v>73</v>
      </c>
      <c r="F37" s="10">
        <f>(F29/C29)*100</f>
        <v>7.978440905639024</v>
      </c>
      <c r="G37" s="10">
        <f>(G29/C29)*100</f>
        <v>7.3529760047072426</v>
      </c>
      <c r="H37" s="10">
        <f>(H29/C29)*100</f>
        <v>9.785267326642826</v>
      </c>
      <c r="L37" s="11"/>
    </row>
    <row r="38" spans="9:14" ht="12.75">
      <c r="I38" s="11"/>
      <c r="N38" s="11"/>
    </row>
    <row r="39" ht="12.75">
      <c r="I39" s="11"/>
    </row>
    <row r="40" ht="12.75">
      <c r="I40" s="11"/>
    </row>
    <row r="41" ht="12.75">
      <c r="I41" s="11"/>
    </row>
    <row r="42" ht="12.75">
      <c r="I42" s="11"/>
    </row>
    <row r="43" ht="12.75">
      <c r="I43" s="11"/>
    </row>
    <row r="44" ht="12.75">
      <c r="I44" s="11"/>
    </row>
    <row r="45" ht="12.75">
      <c r="I45" s="11"/>
    </row>
    <row r="46" ht="12.75">
      <c r="I46" s="11"/>
    </row>
    <row r="47" spans="8:9" ht="12.75">
      <c r="H47" s="11"/>
      <c r="I47" s="11"/>
    </row>
    <row r="48" spans="8:9" ht="12.75">
      <c r="H48" s="11"/>
      <c r="I48" s="11"/>
    </row>
    <row r="49" spans="8:9" ht="12.75">
      <c r="H49" s="11"/>
      <c r="I49" s="11"/>
    </row>
    <row r="50" spans="8:9" ht="12.75">
      <c r="H50" s="11"/>
      <c r="I50" s="11"/>
    </row>
    <row r="51" spans="8:9" ht="12.75">
      <c r="H51" s="11"/>
      <c r="I51" s="11"/>
    </row>
    <row r="52" spans="8:9" ht="12.75">
      <c r="H52" s="11"/>
      <c r="I52" s="11"/>
    </row>
    <row r="53" spans="8:9" ht="12.75">
      <c r="H53" s="11"/>
      <c r="I53" s="11"/>
    </row>
    <row r="54" ht="12.75">
      <c r="H54" s="11"/>
    </row>
    <row r="55" spans="8:9" ht="12.75">
      <c r="H55" s="11"/>
      <c r="I55" s="11"/>
    </row>
    <row r="56" ht="12.75">
      <c r="H56" s="11"/>
    </row>
    <row r="57" ht="12.75">
      <c r="H57" s="11"/>
    </row>
    <row r="58" ht="12.75">
      <c r="H58" s="11"/>
    </row>
    <row r="59" ht="12.75">
      <c r="H59" s="11"/>
    </row>
    <row r="60" ht="12.75">
      <c r="H60" s="11"/>
    </row>
    <row r="61" ht="12.75">
      <c r="H61" s="11"/>
    </row>
    <row r="62" ht="12.75">
      <c r="H62" s="11"/>
    </row>
    <row r="63" ht="12.75">
      <c r="H63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44" sqref="E44"/>
    </sheetView>
  </sheetViews>
  <sheetFormatPr defaultColWidth="9.140625" defaultRowHeight="12.75"/>
  <cols>
    <col min="3" max="3" width="12.421875" style="0" bestFit="1" customWidth="1"/>
    <col min="4" max="4" width="15.00390625" style="0" bestFit="1" customWidth="1"/>
    <col min="5" max="5" width="13.57421875" style="0" bestFit="1" customWidth="1"/>
    <col min="6" max="6" width="19.7109375" style="0" bestFit="1" customWidth="1"/>
    <col min="7" max="7" width="22.8515625" style="0" customWidth="1"/>
    <col min="8" max="8" width="16.421875" style="0" customWidth="1"/>
    <col min="9" max="9" width="13.421875" style="0" customWidth="1"/>
  </cols>
  <sheetData>
    <row r="1" spans="1:9" ht="12.75">
      <c r="A1" s="1" t="s">
        <v>0</v>
      </c>
      <c r="B1" s="1" t="s">
        <v>1</v>
      </c>
      <c r="C1" s="6" t="s">
        <v>60</v>
      </c>
      <c r="D1" s="7" t="s">
        <v>61</v>
      </c>
      <c r="E1" s="8" t="s">
        <v>65</v>
      </c>
      <c r="F1" s="9" t="s">
        <v>63</v>
      </c>
      <c r="G1" s="6" t="s">
        <v>76</v>
      </c>
      <c r="H1" s="7" t="s">
        <v>75</v>
      </c>
      <c r="I1" s="8" t="s">
        <v>74</v>
      </c>
    </row>
    <row r="2" spans="1:10" ht="12.75">
      <c r="A2" s="2" t="s">
        <v>37</v>
      </c>
      <c r="B2" s="2" t="s">
        <v>38</v>
      </c>
      <c r="C2" s="10">
        <v>97.97438177350305</v>
      </c>
      <c r="D2" s="10">
        <v>0.07107113625081657</v>
      </c>
      <c r="E2" s="10">
        <v>1.9545470902461293</v>
      </c>
      <c r="F2" s="10">
        <v>11.53726677873182</v>
      </c>
      <c r="G2" s="17">
        <f aca="true" t="shared" si="0" ref="G2:I3">($F2*C2)/100</f>
        <v>11.30356580002225</v>
      </c>
      <c r="H2" s="17">
        <f t="shared" si="0"/>
        <v>0.008199666591932686</v>
      </c>
      <c r="I2" s="17">
        <f t="shared" si="0"/>
        <v>0.2255013121176361</v>
      </c>
      <c r="J2" s="17"/>
    </row>
    <row r="3" spans="1:10" ht="12.75">
      <c r="A3" s="2" t="s">
        <v>49</v>
      </c>
      <c r="B3" s="2" t="s">
        <v>50</v>
      </c>
      <c r="C3" s="10">
        <v>68.79622670799733</v>
      </c>
      <c r="D3" s="10">
        <v>9.812967476669012</v>
      </c>
      <c r="E3" s="10">
        <v>21.390805815333653</v>
      </c>
      <c r="F3" s="10">
        <v>14.085767945639082</v>
      </c>
      <c r="G3" s="17">
        <f t="shared" si="0"/>
        <v>9.690476849444282</v>
      </c>
      <c r="H3" s="17">
        <f t="shared" si="0"/>
        <v>1.382231827344632</v>
      </c>
      <c r="I3" s="17">
        <f t="shared" si="0"/>
        <v>3.0130592688501685</v>
      </c>
      <c r="J3" s="17"/>
    </row>
    <row r="4" spans="1:10" ht="12.75">
      <c r="A4" s="2" t="s">
        <v>29</v>
      </c>
      <c r="B4" s="2" t="s">
        <v>30</v>
      </c>
      <c r="C4" s="10">
        <v>1.2403253499745066</v>
      </c>
      <c r="D4" s="10">
        <v>4.593829767494821</v>
      </c>
      <c r="E4" s="10">
        <v>94.16584488253066</v>
      </c>
      <c r="F4" s="10">
        <v>14.223230839465822</v>
      </c>
      <c r="G4" s="17">
        <f aca="true" t="shared" si="1" ref="G4:G28">($F4*C4)/100</f>
        <v>0.17641433768728643</v>
      </c>
      <c r="H4" s="17">
        <f>($F4*D4)/100</f>
        <v>0.6533910122028844</v>
      </c>
      <c r="I4" s="17">
        <f>($F4*E4)/100</f>
        <v>13.39342548957565</v>
      </c>
      <c r="J4" s="17"/>
    </row>
    <row r="5" spans="1:10" ht="12.75">
      <c r="A5" s="2" t="s">
        <v>21</v>
      </c>
      <c r="B5" s="2" t="s">
        <v>22</v>
      </c>
      <c r="C5" s="10">
        <v>57.55407066270837</v>
      </c>
      <c r="D5" s="10">
        <v>6.233805861099474</v>
      </c>
      <c r="E5" s="10">
        <v>36.21212347619216</v>
      </c>
      <c r="F5" s="10">
        <v>15.388681599484991</v>
      </c>
      <c r="G5" s="17">
        <f t="shared" si="1"/>
        <v>8.856812681826792</v>
      </c>
      <c r="H5" s="17">
        <f aca="true" t="shared" si="2" ref="H5:H28">($F5*D5)/100</f>
        <v>0.9593005354946317</v>
      </c>
      <c r="I5" s="17">
        <f aca="true" t="shared" si="3" ref="I5:I28">($F5*E5)/100</f>
        <v>5.572568382163568</v>
      </c>
      <c r="J5" s="17"/>
    </row>
    <row r="6" spans="1:10" ht="12.75">
      <c r="A6" s="2" t="s">
        <v>15</v>
      </c>
      <c r="B6" s="2" t="s">
        <v>16</v>
      </c>
      <c r="C6" s="10">
        <v>34.48952293497463</v>
      </c>
      <c r="D6" s="10">
        <v>45.84352788729767</v>
      </c>
      <c r="E6" s="10">
        <v>19.666949177727698</v>
      </c>
      <c r="F6" s="10">
        <v>15.627150377912125</v>
      </c>
      <c r="G6" s="17">
        <f t="shared" si="1"/>
        <v>5.389729613672976</v>
      </c>
      <c r="H6" s="17">
        <f t="shared" si="2"/>
        <v>7.164037041488087</v>
      </c>
      <c r="I6" s="17">
        <f t="shared" si="3"/>
        <v>3.073383722751059</v>
      </c>
      <c r="J6" s="17"/>
    </row>
    <row r="7" spans="1:10" ht="12.75">
      <c r="A7" s="2" t="s">
        <v>33</v>
      </c>
      <c r="B7" s="2" t="s">
        <v>34</v>
      </c>
      <c r="C7" s="10">
        <v>60.75715742875535</v>
      </c>
      <c r="D7" s="10">
        <v>27.76179822470851</v>
      </c>
      <c r="E7" s="10">
        <v>11.481044346536127</v>
      </c>
      <c r="F7" s="10">
        <v>16.799385358016973</v>
      </c>
      <c r="G7" s="17">
        <f t="shared" si="1"/>
        <v>10.206829009033648</v>
      </c>
      <c r="H7" s="17">
        <f t="shared" si="2"/>
        <v>4.663811466083898</v>
      </c>
      <c r="I7" s="17">
        <f t="shared" si="3"/>
        <v>1.9287448828994256</v>
      </c>
      <c r="J7" s="17"/>
    </row>
    <row r="8" spans="1:10" ht="12.75">
      <c r="A8" s="2" t="s">
        <v>9</v>
      </c>
      <c r="B8" s="2" t="s">
        <v>10</v>
      </c>
      <c r="C8" s="10">
        <v>10.979292333956547</v>
      </c>
      <c r="D8" s="10">
        <v>1.2623067973595454</v>
      </c>
      <c r="E8" s="10">
        <v>87.7584008686839</v>
      </c>
      <c r="F8" s="10">
        <v>17.805420265934842</v>
      </c>
      <c r="G8" s="17">
        <f t="shared" si="1"/>
        <v>1.9549091422865295</v>
      </c>
      <c r="H8" s="17">
        <f t="shared" si="2"/>
        <v>0.22475903031532954</v>
      </c>
      <c r="I8" s="17">
        <f t="shared" si="3"/>
        <v>15.625752093332983</v>
      </c>
      <c r="J8" s="17"/>
    </row>
    <row r="9" spans="1:10" ht="12.75">
      <c r="A9" s="2" t="s">
        <v>35</v>
      </c>
      <c r="B9" s="2" t="s">
        <v>36</v>
      </c>
      <c r="C9" s="10">
        <v>0</v>
      </c>
      <c r="D9" s="10">
        <v>0</v>
      </c>
      <c r="E9" s="10">
        <v>100</v>
      </c>
      <c r="F9" s="10">
        <v>18.15746459088676</v>
      </c>
      <c r="G9" s="17">
        <f t="shared" si="1"/>
        <v>0</v>
      </c>
      <c r="H9" s="17">
        <f t="shared" si="2"/>
        <v>0</v>
      </c>
      <c r="I9" s="17">
        <f t="shared" si="3"/>
        <v>18.15746459088676</v>
      </c>
      <c r="J9" s="17"/>
    </row>
    <row r="10" spans="1:10" ht="12.75">
      <c r="A10" s="2" t="s">
        <v>17</v>
      </c>
      <c r="B10" s="2" t="s">
        <v>18</v>
      </c>
      <c r="C10" s="10">
        <v>89.6992420762391</v>
      </c>
      <c r="D10" s="10">
        <v>9.180297747892942</v>
      </c>
      <c r="E10" s="10">
        <v>1.120460175867954</v>
      </c>
      <c r="F10" s="10">
        <v>19.626086785721313</v>
      </c>
      <c r="G10" s="17">
        <f t="shared" si="1"/>
        <v>17.604451096016934</v>
      </c>
      <c r="H10" s="17">
        <f t="shared" si="2"/>
        <v>1.801733203189088</v>
      </c>
      <c r="I10" s="17">
        <f t="shared" si="3"/>
        <v>0.2199024865152903</v>
      </c>
      <c r="J10" s="17"/>
    </row>
    <row r="11" spans="1:10" ht="12.75">
      <c r="A11" s="2" t="s">
        <v>39</v>
      </c>
      <c r="B11" s="2" t="s">
        <v>40</v>
      </c>
      <c r="C11" s="10">
        <v>60.1724855528738</v>
      </c>
      <c r="D11" s="10">
        <v>35.0438467515539</v>
      </c>
      <c r="E11" s="10">
        <v>4.783667695572305</v>
      </c>
      <c r="F11" s="10">
        <v>19.828850970230018</v>
      </c>
      <c r="G11" s="17">
        <f t="shared" si="1"/>
        <v>11.931512485362534</v>
      </c>
      <c r="H11" s="17">
        <f t="shared" si="2"/>
        <v>6.948792146601416</v>
      </c>
      <c r="I11" s="17">
        <f t="shared" si="3"/>
        <v>0.948546338266069</v>
      </c>
      <c r="J11" s="17"/>
    </row>
    <row r="12" spans="1:10" ht="12.75">
      <c r="A12" s="2" t="s">
        <v>41</v>
      </c>
      <c r="B12" s="2" t="s">
        <v>42</v>
      </c>
      <c r="C12" s="10">
        <v>28.869826862125702</v>
      </c>
      <c r="D12" s="10">
        <v>28.071697602945843</v>
      </c>
      <c r="E12" s="10">
        <v>43.058475534928455</v>
      </c>
      <c r="F12" s="10">
        <v>21.35638702175355</v>
      </c>
      <c r="G12" s="17">
        <f t="shared" si="1"/>
        <v>6.165551957185734</v>
      </c>
      <c r="H12" s="17">
        <f t="shared" si="2"/>
        <v>5.995100383661429</v>
      </c>
      <c r="I12" s="17">
        <f t="shared" si="3"/>
        <v>9.195734680906389</v>
      </c>
      <c r="J12" s="17"/>
    </row>
    <row r="13" spans="1:10" ht="12.75">
      <c r="A13" s="2" t="s">
        <v>11</v>
      </c>
      <c r="B13" s="2" t="s">
        <v>12</v>
      </c>
      <c r="C13" s="10">
        <v>40.88725630528962</v>
      </c>
      <c r="D13" s="10">
        <v>34.45538169430845</v>
      </c>
      <c r="E13" s="10">
        <v>24.65736200040193</v>
      </c>
      <c r="F13" s="10">
        <v>21.398613514099722</v>
      </c>
      <c r="G13" s="17">
        <f t="shared" si="1"/>
        <v>8.749305953288294</v>
      </c>
      <c r="H13" s="17">
        <f t="shared" si="2"/>
        <v>7.37297396357293</v>
      </c>
      <c r="I13" s="17">
        <f t="shared" si="3"/>
        <v>5.276333597238497</v>
      </c>
      <c r="J13" s="17"/>
    </row>
    <row r="14" spans="1:10" ht="12.75">
      <c r="A14" s="2" t="s">
        <v>31</v>
      </c>
      <c r="B14" s="2" t="s">
        <v>32</v>
      </c>
      <c r="C14" s="10">
        <v>37.635725712328224</v>
      </c>
      <c r="D14" s="10">
        <v>10.782709863614356</v>
      </c>
      <c r="E14" s="10">
        <v>51.581564424057426</v>
      </c>
      <c r="F14" s="10">
        <v>21.472871944209924</v>
      </c>
      <c r="G14" s="17">
        <f t="shared" si="1"/>
        <v>8.081471187482327</v>
      </c>
      <c r="H14" s="17">
        <f t="shared" si="2"/>
        <v>2.315357481129603</v>
      </c>
      <c r="I14" s="17">
        <f t="shared" si="3"/>
        <v>11.076043275597995</v>
      </c>
      <c r="J14" s="17"/>
    </row>
    <row r="15" spans="1:10" ht="12.75">
      <c r="A15" s="2" t="s">
        <v>45</v>
      </c>
      <c r="B15" s="2" t="s">
        <v>46</v>
      </c>
      <c r="C15" s="10">
        <v>31.366704781259607</v>
      </c>
      <c r="D15" s="10">
        <v>4.893840341012658</v>
      </c>
      <c r="E15" s="10">
        <v>63.73945487772774</v>
      </c>
      <c r="F15" s="10">
        <v>21.78809464610221</v>
      </c>
      <c r="G15" s="17">
        <f t="shared" si="1"/>
        <v>6.83420732510431</v>
      </c>
      <c r="H15" s="17">
        <f t="shared" si="2"/>
        <v>1.066274565328969</v>
      </c>
      <c r="I15" s="17">
        <f t="shared" si="3"/>
        <v>13.88761275566893</v>
      </c>
      <c r="J15" s="17"/>
    </row>
    <row r="16" spans="1:10" ht="12.75">
      <c r="A16" s="2" t="s">
        <v>27</v>
      </c>
      <c r="B16" s="2" t="s">
        <v>28</v>
      </c>
      <c r="C16" s="10">
        <v>37.392042240527445</v>
      </c>
      <c r="D16" s="10">
        <v>3.520320140051407</v>
      </c>
      <c r="E16" s="10">
        <v>59.08763761942115</v>
      </c>
      <c r="F16" s="10">
        <v>22.228499680985834</v>
      </c>
      <c r="G16" s="17">
        <f t="shared" si="1"/>
        <v>8.31168999014973</v>
      </c>
      <c r="H16" s="17">
        <f t="shared" si="2"/>
        <v>0.782514351101007</v>
      </c>
      <c r="I16" s="17">
        <f t="shared" si="3"/>
        <v>13.134295339735097</v>
      </c>
      <c r="J16" s="17"/>
    </row>
    <row r="17" spans="1:10" ht="12.75">
      <c r="A17" s="2" t="s">
        <v>5</v>
      </c>
      <c r="B17" s="2" t="s">
        <v>6</v>
      </c>
      <c r="C17" s="10">
        <v>20.37929273487654</v>
      </c>
      <c r="D17" s="10">
        <v>44.13529293741274</v>
      </c>
      <c r="E17" s="10">
        <v>35.48541432771072</v>
      </c>
      <c r="F17" s="10">
        <v>22.713516998350254</v>
      </c>
      <c r="G17" s="17">
        <f t="shared" si="1"/>
        <v>4.628854119479741</v>
      </c>
      <c r="H17" s="17">
        <f t="shared" si="2"/>
        <v>10.024677263610922</v>
      </c>
      <c r="I17" s="17">
        <f t="shared" si="3"/>
        <v>8.05998561525959</v>
      </c>
      <c r="J17" s="17"/>
    </row>
    <row r="18" spans="1:10" ht="12.75">
      <c r="A18" s="2" t="s">
        <v>43</v>
      </c>
      <c r="B18" s="2" t="s">
        <v>44</v>
      </c>
      <c r="C18" s="10">
        <v>24.86956068414435</v>
      </c>
      <c r="D18" s="10">
        <v>15.130388682988851</v>
      </c>
      <c r="E18" s="10">
        <v>60.00005063286681</v>
      </c>
      <c r="F18" s="10">
        <v>23.27736290551618</v>
      </c>
      <c r="G18" s="17">
        <f t="shared" si="1"/>
        <v>5.788977893455853</v>
      </c>
      <c r="H18" s="17">
        <f t="shared" si="2"/>
        <v>3.5219554827544655</v>
      </c>
      <c r="I18" s="17">
        <f t="shared" si="3"/>
        <v>13.966429529305865</v>
      </c>
      <c r="J18" s="17"/>
    </row>
    <row r="19" spans="1:10" ht="12.75">
      <c r="A19" s="2" t="s">
        <v>47</v>
      </c>
      <c r="B19" s="2" t="s">
        <v>48</v>
      </c>
      <c r="C19" s="10">
        <v>27.874240985425295</v>
      </c>
      <c r="D19" s="10">
        <v>3.019050926146812</v>
      </c>
      <c r="E19" s="10">
        <v>69.1067080884279</v>
      </c>
      <c r="F19" s="10">
        <v>23.309233726458114</v>
      </c>
      <c r="G19" s="17">
        <f t="shared" si="1"/>
        <v>6.497271980768963</v>
      </c>
      <c r="H19" s="17">
        <f t="shared" si="2"/>
        <v>0.7037176366963588</v>
      </c>
      <c r="I19" s="17">
        <f t="shared" si="3"/>
        <v>16.108244108992793</v>
      </c>
      <c r="J19" s="17"/>
    </row>
    <row r="20" spans="1:10" ht="12.75">
      <c r="A20" s="2" t="s">
        <v>23</v>
      </c>
      <c r="B20" s="2" t="s">
        <v>24</v>
      </c>
      <c r="C20" s="10">
        <v>16.398459725395846</v>
      </c>
      <c r="D20" s="10">
        <v>50.469312873362625</v>
      </c>
      <c r="E20" s="10">
        <v>33.132227401241536</v>
      </c>
      <c r="F20" s="10">
        <v>25.3223223771336</v>
      </c>
      <c r="G20" s="17">
        <f t="shared" si="1"/>
        <v>4.152470836549153</v>
      </c>
      <c r="H20" s="17">
        <f t="shared" si="2"/>
        <v>12.780002107317072</v>
      </c>
      <c r="I20" s="17">
        <f t="shared" si="3"/>
        <v>8.389849433267376</v>
      </c>
      <c r="J20" s="17"/>
    </row>
    <row r="21" spans="1:10" ht="12.75">
      <c r="A21" s="2" t="s">
        <v>3</v>
      </c>
      <c r="B21" s="2" t="s">
        <v>4</v>
      </c>
      <c r="C21" s="10">
        <v>38.599353132934574</v>
      </c>
      <c r="D21" s="10">
        <v>45.13303935889777</v>
      </c>
      <c r="E21" s="10">
        <v>16.267607508167657</v>
      </c>
      <c r="F21" s="10">
        <v>27.251438939165677</v>
      </c>
      <c r="G21" s="17">
        <f t="shared" si="1"/>
        <v>10.518879149934598</v>
      </c>
      <c r="H21" s="17">
        <f t="shared" si="2"/>
        <v>12.299402662279638</v>
      </c>
      <c r="I21" s="17">
        <f t="shared" si="3"/>
        <v>4.43315712695144</v>
      </c>
      <c r="J21" s="17"/>
    </row>
    <row r="22" spans="1:10" ht="12.75">
      <c r="A22" s="2" t="s">
        <v>19</v>
      </c>
      <c r="B22" s="2" t="s">
        <v>20</v>
      </c>
      <c r="C22" s="10">
        <v>29.993312658292243</v>
      </c>
      <c r="D22" s="10">
        <v>0.9851535963308332</v>
      </c>
      <c r="E22" s="10">
        <v>69.02153374537691</v>
      </c>
      <c r="F22" s="10">
        <v>27.40864478713417</v>
      </c>
      <c r="G22" s="17">
        <f t="shared" si="1"/>
        <v>8.220760526405869</v>
      </c>
      <c r="H22" s="17">
        <f t="shared" si="2"/>
        <v>0.2700172498259957</v>
      </c>
      <c r="I22" s="17">
        <f t="shared" si="3"/>
        <v>18.9178670109023</v>
      </c>
      <c r="J22" s="17"/>
    </row>
    <row r="23" spans="1:10" ht="12.75">
      <c r="A23" s="2" t="s">
        <v>55</v>
      </c>
      <c r="B23" s="2" t="s">
        <v>56</v>
      </c>
      <c r="C23" s="10">
        <v>23.813149862648064</v>
      </c>
      <c r="D23" s="10">
        <v>72.52873703815533</v>
      </c>
      <c r="E23" s="10">
        <v>3.6581130991966186</v>
      </c>
      <c r="F23" s="10">
        <v>31.655812560850933</v>
      </c>
      <c r="G23" s="17">
        <f t="shared" si="1"/>
        <v>7.538246085354403</v>
      </c>
      <c r="H23" s="17">
        <f t="shared" si="2"/>
        <v>22.959561049550917</v>
      </c>
      <c r="I23" s="17">
        <f t="shared" si="3"/>
        <v>1.1580054259456165</v>
      </c>
      <c r="J23" s="17"/>
    </row>
    <row r="24" spans="1:10" ht="12.75">
      <c r="A24" s="2" t="s">
        <v>25</v>
      </c>
      <c r="B24" s="2" t="s">
        <v>26</v>
      </c>
      <c r="C24" s="10">
        <v>25.473318154449416</v>
      </c>
      <c r="D24" s="10">
        <v>20.958766405879334</v>
      </c>
      <c r="E24" s="10">
        <v>53.567915439671246</v>
      </c>
      <c r="F24" s="10">
        <v>34.324095028851545</v>
      </c>
      <c r="G24" s="17">
        <f t="shared" si="1"/>
        <v>8.743485930334911</v>
      </c>
      <c r="H24" s="17">
        <f t="shared" si="2"/>
        <v>7.193906898029036</v>
      </c>
      <c r="I24" s="17">
        <f t="shared" si="3"/>
        <v>18.386702200487598</v>
      </c>
      <c r="J24" s="17"/>
    </row>
    <row r="25" spans="1:10" ht="12.75">
      <c r="A25" s="2" t="s">
        <v>7</v>
      </c>
      <c r="B25" s="2" t="s">
        <v>8</v>
      </c>
      <c r="C25" s="10">
        <v>13.84276721920278</v>
      </c>
      <c r="D25" s="10">
        <v>0.7994190039922849</v>
      </c>
      <c r="E25" s="10">
        <v>85.35781377680493</v>
      </c>
      <c r="F25" s="10">
        <v>34.53970035342005</v>
      </c>
      <c r="G25" s="17">
        <f t="shared" si="1"/>
        <v>4.781250318134098</v>
      </c>
      <c r="H25" s="17">
        <f t="shared" si="2"/>
        <v>0.2761169285472303</v>
      </c>
      <c r="I25" s="17">
        <f t="shared" si="3"/>
        <v>29.482333106738725</v>
      </c>
      <c r="J25" s="17"/>
    </row>
    <row r="26" spans="1:10" ht="12.75">
      <c r="A26" s="2" t="s">
        <v>53</v>
      </c>
      <c r="B26" s="2" t="s">
        <v>54</v>
      </c>
      <c r="C26" s="10">
        <v>42.15497009548533</v>
      </c>
      <c r="D26" s="10">
        <v>20.665538625632852</v>
      </c>
      <c r="E26" s="10">
        <v>37.17949127888181</v>
      </c>
      <c r="F26" s="10">
        <v>37.15044301306395</v>
      </c>
      <c r="G26" s="17">
        <f t="shared" si="1"/>
        <v>15.660758142497427</v>
      </c>
      <c r="H26" s="17">
        <f t="shared" si="2"/>
        <v>7.677339150458452</v>
      </c>
      <c r="I26" s="17">
        <f t="shared" si="3"/>
        <v>13.81234572010807</v>
      </c>
      <c r="J26" s="17"/>
    </row>
    <row r="27" spans="1:10" ht="12.75">
      <c r="A27" s="2" t="s">
        <v>13</v>
      </c>
      <c r="B27" s="2" t="s">
        <v>14</v>
      </c>
      <c r="C27" s="10">
        <v>22.301092992462927</v>
      </c>
      <c r="D27" s="10">
        <v>67.6821755785145</v>
      </c>
      <c r="E27" s="10">
        <v>10.01673142902258</v>
      </c>
      <c r="F27" s="10">
        <v>47.94830252901957</v>
      </c>
      <c r="G27" s="17">
        <f t="shared" si="1"/>
        <v>10.692995535304108</v>
      </c>
      <c r="H27" s="17">
        <f t="shared" si="2"/>
        <v>32.45245430460834</v>
      </c>
      <c r="I27" s="17">
        <f t="shared" si="3"/>
        <v>4.802852689107132</v>
      </c>
      <c r="J27" s="17"/>
    </row>
    <row r="28" spans="1:10" ht="12.75">
      <c r="A28" s="2" t="s">
        <v>51</v>
      </c>
      <c r="B28" s="2" t="s">
        <v>52</v>
      </c>
      <c r="C28" s="10">
        <v>62.46051299038315</v>
      </c>
      <c r="D28" s="10">
        <v>35.52425729998164</v>
      </c>
      <c r="E28" s="10">
        <v>2.015229709635194</v>
      </c>
      <c r="F28" s="10">
        <v>54.604490887406484</v>
      </c>
      <c r="G28" s="17">
        <f t="shared" si="1"/>
        <v>34.10624512406111</v>
      </c>
      <c r="H28" s="17">
        <f t="shared" si="2"/>
        <v>19.397839840187306</v>
      </c>
      <c r="I28" s="17">
        <f t="shared" si="3"/>
        <v>1.1004059231580576</v>
      </c>
      <c r="J2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8"/>
  <sheetViews>
    <sheetView tabSelected="1" zoomScalePageLayoutView="0" workbookViewId="0" topLeftCell="A1">
      <selection activeCell="H58" sqref="H58"/>
    </sheetView>
  </sheetViews>
  <sheetFormatPr defaultColWidth="9.140625" defaultRowHeight="12.75"/>
  <sheetData>
    <row r="8" ht="12.75">
      <c r="C8" s="19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Carlos Romão</cp:lastModifiedBy>
  <dcterms:created xsi:type="dcterms:W3CDTF">2011-08-25T13:25:20Z</dcterms:created>
  <dcterms:modified xsi:type="dcterms:W3CDTF">2012-09-11T13:11:36Z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-2016277676</vt:i4>
  </property>
  <property fmtid="{D5CDD505-2E9C-101B-9397-08002B2CF9AE}" pid="4" name="_NewReviewCyc">
    <vt:lpwstr/>
  </property>
  <property fmtid="{D5CDD505-2E9C-101B-9397-08002B2CF9AE}" pid="5" name="_EmailSubje">
    <vt:lpwstr>Figure 6.1</vt:lpwstr>
  </property>
  <property fmtid="{D5CDD505-2E9C-101B-9397-08002B2CF9AE}" pid="6" name="_AuthorEma">
    <vt:lpwstr>Carlos.Romao@eea.europa.eu</vt:lpwstr>
  </property>
  <property fmtid="{D5CDD505-2E9C-101B-9397-08002B2CF9AE}" pid="7" name="_AuthorEmailDisplayNa">
    <vt:lpwstr>Carlos Romao</vt:lpwstr>
  </property>
</Properties>
</file>