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50" windowHeight="10545" activeTab="0"/>
  </bookViews>
  <sheets>
    <sheet name="CSI019fig03_May08" sheetId="1" r:id="rId1"/>
    <sheet name="calculation" sheetId="2" r:id="rId2"/>
    <sheet name="CSI019fig03a_May08" sheetId="3" r:id="rId3"/>
  </sheets>
  <definedNames/>
  <calcPr fullCalcOnLoad="1"/>
</workbook>
</file>

<file path=xl/sharedStrings.xml><?xml version="1.0" encoding="utf-8"?>
<sst xmlns="http://schemas.openxmlformats.org/spreadsheetml/2006/main" count="201" uniqueCount="75">
  <si>
    <t>mg N/l</t>
  </si>
  <si>
    <t>CSI-019</t>
  </si>
  <si>
    <t>EE</t>
  </si>
  <si>
    <t>NE</t>
  </si>
  <si>
    <t>SEE</t>
  </si>
  <si>
    <t>WE</t>
  </si>
  <si>
    <t>SE</t>
  </si>
  <si>
    <t>Total ammonium concentrations in rivers between 1992 and 2006 in different regions of Europe</t>
  </si>
  <si>
    <t>Region</t>
  </si>
  <si>
    <t>HU</t>
  </si>
  <si>
    <t>LT</t>
  </si>
  <si>
    <t>LV</t>
  </si>
  <si>
    <t>PL</t>
  </si>
  <si>
    <t>SI</t>
  </si>
  <si>
    <t>FI</t>
  </si>
  <si>
    <t>NO</t>
  </si>
  <si>
    <t>ES</t>
  </si>
  <si>
    <t>GR</t>
  </si>
  <si>
    <t>IT</t>
  </si>
  <si>
    <t>AL</t>
  </si>
  <si>
    <t>BG</t>
  </si>
  <si>
    <t>MK</t>
  </si>
  <si>
    <t>RO</t>
  </si>
  <si>
    <t>AT</t>
  </si>
  <si>
    <t>BE</t>
  </si>
  <si>
    <t>DE</t>
  </si>
  <si>
    <t>FR</t>
  </si>
  <si>
    <t>GB</t>
  </si>
  <si>
    <t>Country</t>
  </si>
  <si>
    <t>Stations</t>
  </si>
  <si>
    <t>Average</t>
  </si>
  <si>
    <t>Stations 2006</t>
  </si>
  <si>
    <t>Stations 2005</t>
  </si>
  <si>
    <t>Northern Europe (172)</t>
  </si>
  <si>
    <t>Eastern Europe (290)</t>
  </si>
  <si>
    <t>Southeastern Europe (244)</t>
  </si>
  <si>
    <t>Fig. 3</t>
  </si>
  <si>
    <t>Weighted average</t>
  </si>
  <si>
    <t>DK</t>
  </si>
  <si>
    <t>LU</t>
  </si>
  <si>
    <t>Stations 2003</t>
  </si>
  <si>
    <t>FI (52)</t>
  </si>
  <si>
    <t>NO (10)</t>
  </si>
  <si>
    <t>SE (110)</t>
  </si>
  <si>
    <t>FR (97)</t>
  </si>
  <si>
    <t>GB (14)</t>
  </si>
  <si>
    <t>EE (48)</t>
  </si>
  <si>
    <t>HU (86)</t>
  </si>
  <si>
    <t>LT (24)</t>
  </si>
  <si>
    <t>LV (39)</t>
  </si>
  <si>
    <t>PL (79)</t>
  </si>
  <si>
    <t>SI (14)</t>
  </si>
  <si>
    <t>LU (3)</t>
  </si>
  <si>
    <t>DK (27)</t>
  </si>
  <si>
    <r>
      <t>DE (99</t>
    </r>
    <r>
      <rPr>
        <sz val="10"/>
        <rFont val="Arial CE"/>
        <family val="0"/>
      </rPr>
      <t>)</t>
    </r>
  </si>
  <si>
    <r>
      <t>IT (66</t>
    </r>
    <r>
      <rPr>
        <sz val="10"/>
        <rFont val="Arial CE"/>
        <family val="0"/>
      </rPr>
      <t>)</t>
    </r>
  </si>
  <si>
    <r>
      <t>AL (18</t>
    </r>
    <r>
      <rPr>
        <sz val="10"/>
        <rFont val="Arial CE"/>
        <family val="0"/>
      </rPr>
      <t>)</t>
    </r>
  </si>
  <si>
    <r>
      <t>BG (104</t>
    </r>
    <r>
      <rPr>
        <sz val="10"/>
        <rFont val="Arial CE"/>
        <family val="0"/>
      </rPr>
      <t>)</t>
    </r>
  </si>
  <si>
    <r>
      <t>MK (18</t>
    </r>
    <r>
      <rPr>
        <sz val="10"/>
        <rFont val="Arial CE"/>
        <family val="0"/>
      </rPr>
      <t>)</t>
    </r>
  </si>
  <si>
    <r>
      <t>RO (104</t>
    </r>
    <r>
      <rPr>
        <sz val="10"/>
        <rFont val="Arial CE"/>
        <family val="0"/>
      </rPr>
      <t>)</t>
    </r>
  </si>
  <si>
    <t>Fig. 3a</t>
  </si>
  <si>
    <t>µg N/l</t>
  </si>
  <si>
    <t>Western Europe (338)</t>
  </si>
  <si>
    <t>Southern Europe (270)</t>
  </si>
  <si>
    <r>
      <t>GR (13</t>
    </r>
    <r>
      <rPr>
        <sz val="10"/>
        <rFont val="Arial CE"/>
        <family val="0"/>
      </rPr>
      <t>)</t>
    </r>
  </si>
  <si>
    <t>NL (8)</t>
  </si>
  <si>
    <t>BA (19)</t>
  </si>
  <si>
    <t>HR (43)</t>
  </si>
  <si>
    <t>RS (37)</t>
  </si>
  <si>
    <t>CZ (71)</t>
  </si>
  <si>
    <t>AT (92)</t>
  </si>
  <si>
    <r>
      <t>ES (313</t>
    </r>
    <r>
      <rPr>
        <sz val="10"/>
        <rFont val="Arial CE"/>
        <family val="0"/>
      </rPr>
      <t>)</t>
    </r>
  </si>
  <si>
    <t>Southern Europe (392)</t>
  </si>
  <si>
    <t>Western Europe (340)</t>
  </si>
  <si>
    <t>Total ammonium concentrations in rivers between 2001 and 2006 in European countries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</si>
</sst>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&quot;Yes&quot;;&quot;Yes&quot;;&quot;No&quot;"/>
    <numFmt numFmtId="175" formatCode="[$€-2]\ #,##0.00_);[Red]\([$€-2]\ #,##0.00\)"/>
  </numFmts>
  <fonts count="14">
    <font>
      <sz val="10"/>
      <name val="Arial CE"/>
      <family val="0"/>
    </font>
    <font>
      <sz val="10"/>
      <name val="MS Sans Serif"/>
      <family val="2"/>
    </font>
    <font>
      <sz val="8"/>
      <name val="Arial CE"/>
      <family val="0"/>
    </font>
    <font>
      <sz val="16.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.75"/>
      <name val="Arial CE"/>
      <family val="0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sz val="8.75"/>
      <name val="Arial"/>
      <family val="2"/>
    </font>
    <font>
      <sz val="9.75"/>
      <name val="Arial"/>
      <family val="0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9" xfId="0" applyNumberFormat="1" applyFont="1" applyFill="1" applyBorder="1" applyAlignment="1" quotePrefix="1">
      <alignment/>
    </xf>
    <xf numFmtId="2" fontId="8" fillId="0" borderId="9" xfId="0" applyNumberFormat="1" applyFont="1" applyFill="1" applyBorder="1" applyAlignment="1" quotePrefix="1">
      <alignment/>
    </xf>
    <xf numFmtId="2" fontId="8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NumberFormat="1" applyFont="1" applyFill="1" applyBorder="1" applyAlignment="1" quotePrefix="1">
      <alignment/>
    </xf>
    <xf numFmtId="0" fontId="8" fillId="0" borderId="13" xfId="0" applyNumberFormat="1" applyFont="1" applyFill="1" applyBorder="1" applyAlignment="1" quotePrefix="1">
      <alignment/>
    </xf>
    <xf numFmtId="0" fontId="8" fillId="0" borderId="14" xfId="0" applyFont="1" applyFill="1" applyBorder="1" applyAlignment="1">
      <alignment/>
    </xf>
    <xf numFmtId="0" fontId="8" fillId="0" borderId="15" xfId="0" applyNumberFormat="1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0" fontId="8" fillId="0" borderId="17" xfId="0" applyNumberFormat="1" applyFont="1" applyFill="1" applyBorder="1" applyAlignment="1" quotePrefix="1">
      <alignment/>
    </xf>
    <xf numFmtId="0" fontId="8" fillId="0" borderId="18" xfId="0" applyNumberFormat="1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 quotePrefix="1">
      <alignment/>
    </xf>
    <xf numFmtId="2" fontId="8" fillId="0" borderId="17" xfId="0" applyNumberFormat="1" applyFont="1" applyFill="1" applyBorder="1" applyAlignment="1" quotePrefix="1">
      <alignment/>
    </xf>
    <xf numFmtId="0" fontId="1" fillId="0" borderId="9" xfId="0" applyNumberFormat="1" applyFont="1" applyFill="1" applyBorder="1" applyAlignment="1" quotePrefix="1">
      <alignment/>
    </xf>
    <xf numFmtId="0" fontId="0" fillId="0" borderId="9" xfId="0" applyNumberFormat="1" applyFill="1" applyBorder="1" applyAlignment="1" quotePrefix="1">
      <alignment/>
    </xf>
    <xf numFmtId="2" fontId="0" fillId="0" borderId="9" xfId="0" applyNumberFormat="1" applyFill="1" applyBorder="1" applyAlignment="1" quotePrefix="1">
      <alignment/>
    </xf>
    <xf numFmtId="0" fontId="0" fillId="0" borderId="15" xfId="0" applyNumberFormat="1" applyFill="1" applyBorder="1" applyAlignment="1" quotePrefix="1">
      <alignment/>
    </xf>
    <xf numFmtId="0" fontId="0" fillId="0" borderId="12" xfId="0" applyNumberFormat="1" applyFill="1" applyBorder="1" applyAlignment="1" quotePrefix="1">
      <alignment/>
    </xf>
    <xf numFmtId="2" fontId="0" fillId="0" borderId="12" xfId="0" applyNumberFormat="1" applyFill="1" applyBorder="1" applyAlignment="1" quotePrefix="1">
      <alignment/>
    </xf>
    <xf numFmtId="0" fontId="8" fillId="0" borderId="19" xfId="0" applyFont="1" applyFill="1" applyBorder="1" applyAlignment="1">
      <alignment/>
    </xf>
    <xf numFmtId="0" fontId="0" fillId="0" borderId="20" xfId="0" applyNumberFormat="1" applyFill="1" applyBorder="1" applyAlignment="1" quotePrefix="1">
      <alignment/>
    </xf>
    <xf numFmtId="0" fontId="8" fillId="0" borderId="21" xfId="0" applyNumberFormat="1" applyFont="1" applyFill="1" applyBorder="1" applyAlignment="1" quotePrefix="1">
      <alignment/>
    </xf>
    <xf numFmtId="0" fontId="8" fillId="0" borderId="20" xfId="0" applyNumberFormat="1" applyFont="1" applyFill="1" applyBorder="1" applyAlignment="1" quotePrefix="1">
      <alignment/>
    </xf>
    <xf numFmtId="0" fontId="8" fillId="0" borderId="22" xfId="0" applyNumberFormat="1" applyFont="1" applyFill="1" applyBorder="1" applyAlignment="1" quotePrefix="1">
      <alignment/>
    </xf>
    <xf numFmtId="2" fontId="0" fillId="0" borderId="15" xfId="0" applyNumberFormat="1" applyFill="1" applyBorder="1" applyAlignment="1" quotePrefix="1">
      <alignment/>
    </xf>
    <xf numFmtId="2" fontId="0" fillId="0" borderId="13" xfId="0" applyNumberFormat="1" applyFill="1" applyBorder="1" applyAlignment="1" quotePrefix="1">
      <alignment/>
    </xf>
    <xf numFmtId="2" fontId="8" fillId="0" borderId="13" xfId="0" applyNumberFormat="1" applyFont="1" applyFill="1" applyBorder="1" applyAlignment="1">
      <alignment/>
    </xf>
    <xf numFmtId="2" fontId="8" fillId="0" borderId="15" xfId="0" applyNumberFormat="1" applyFont="1" applyFill="1" applyBorder="1" applyAlignment="1" quotePrefix="1">
      <alignment/>
    </xf>
    <xf numFmtId="2" fontId="8" fillId="0" borderId="18" xfId="0" applyNumberFormat="1" applyFont="1" applyFill="1" applyBorder="1" applyAlignment="1" quotePrefix="1">
      <alignment/>
    </xf>
    <xf numFmtId="0" fontId="1" fillId="0" borderId="9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7" xfId="0" applyNumberFormat="1" applyFill="1" applyBorder="1" applyAlignment="1" quotePrefix="1">
      <alignment/>
    </xf>
    <xf numFmtId="2" fontId="0" fillId="0" borderId="9" xfId="0" applyNumberFormat="1" applyFill="1" applyBorder="1" applyAlignment="1">
      <alignment/>
    </xf>
    <xf numFmtId="2" fontId="0" fillId="0" borderId="10" xfId="0" applyNumberFormat="1" applyFill="1" applyBorder="1" applyAlignment="1" quotePrefix="1">
      <alignment/>
    </xf>
    <xf numFmtId="2" fontId="0" fillId="0" borderId="18" xfId="0" applyNumberFormat="1" applyFill="1" applyBorder="1" applyAlignment="1" quotePrefix="1">
      <alignment/>
    </xf>
    <xf numFmtId="2" fontId="0" fillId="0" borderId="23" xfId="0" applyNumberFormat="1" applyFill="1" applyBorder="1" applyAlignment="1" quotePrefix="1">
      <alignment/>
    </xf>
    <xf numFmtId="0" fontId="0" fillId="0" borderId="24" xfId="0" applyNumberFormat="1" applyFill="1" applyBorder="1" applyAlignment="1" quotePrefix="1">
      <alignment/>
    </xf>
    <xf numFmtId="0" fontId="8" fillId="0" borderId="25" xfId="0" applyNumberFormat="1" applyFont="1" applyFill="1" applyBorder="1" applyAlignment="1" quotePrefix="1">
      <alignment/>
    </xf>
    <xf numFmtId="0" fontId="8" fillId="0" borderId="24" xfId="0" applyNumberFormat="1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 quotePrefix="1">
      <alignment/>
    </xf>
    <xf numFmtId="0" fontId="8" fillId="0" borderId="26" xfId="0" applyFont="1" applyFill="1" applyBorder="1" applyAlignment="1">
      <alignment/>
    </xf>
    <xf numFmtId="2" fontId="0" fillId="0" borderId="0" xfId="0" applyNumberFormat="1" applyFill="1" applyBorder="1" applyAlignment="1" quotePrefix="1">
      <alignment/>
    </xf>
    <xf numFmtId="2" fontId="8" fillId="0" borderId="0" xfId="0" applyNumberFormat="1" applyFont="1" applyFill="1" applyBorder="1" applyAlignment="1">
      <alignment/>
    </xf>
    <xf numFmtId="2" fontId="8" fillId="0" borderId="27" xfId="0" applyNumberFormat="1" applyFont="1" applyFill="1" applyBorder="1" applyAlignment="1" quotePrefix="1">
      <alignment/>
    </xf>
    <xf numFmtId="2" fontId="0" fillId="0" borderId="17" xfId="0" applyNumberFormat="1" applyFill="1" applyBorder="1" applyAlignment="1">
      <alignment/>
    </xf>
    <xf numFmtId="2" fontId="0" fillId="0" borderId="27" xfId="0" applyNumberFormat="1" applyFill="1" applyBorder="1" applyAlignment="1" quotePrefix="1">
      <alignment/>
    </xf>
    <xf numFmtId="0" fontId="0" fillId="0" borderId="17" xfId="0" applyNumberFormat="1" applyFill="1" applyBorder="1" applyAlignment="1" quotePrefix="1">
      <alignment/>
    </xf>
    <xf numFmtId="0" fontId="0" fillId="0" borderId="18" xfId="0" applyNumberFormat="1" applyFill="1" applyBorder="1" applyAlignment="1" quotePrefix="1">
      <alignment/>
    </xf>
    <xf numFmtId="0" fontId="0" fillId="0" borderId="28" xfId="0" applyNumberFormat="1" applyFill="1" applyBorder="1" applyAlignment="1" quotePrefix="1">
      <alignment/>
    </xf>
    <xf numFmtId="2" fontId="0" fillId="0" borderId="29" xfId="0" applyNumberFormat="1" applyFill="1" applyBorder="1" applyAlignment="1" quotePrefix="1">
      <alignment/>
    </xf>
    <xf numFmtId="0" fontId="0" fillId="0" borderId="9" xfId="0" applyNumberForma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0" xfId="0" applyNumberFormat="1" applyFont="1" applyFill="1" applyBorder="1" applyAlignment="1" quotePrefix="1">
      <alignment/>
    </xf>
    <xf numFmtId="2" fontId="8" fillId="0" borderId="17" xfId="0" applyNumberFormat="1" applyFont="1" applyFill="1" applyBorder="1" applyAlignment="1">
      <alignment/>
    </xf>
    <xf numFmtId="0" fontId="8" fillId="0" borderId="26" xfId="0" applyNumberFormat="1" applyFont="1" applyFill="1" applyBorder="1" applyAlignment="1" quotePrefix="1">
      <alignment/>
    </xf>
    <xf numFmtId="0" fontId="9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NumberFormat="1" applyFill="1" applyBorder="1" applyAlignment="1" quotePrefix="1">
      <alignment/>
    </xf>
    <xf numFmtId="0" fontId="0" fillId="0" borderId="13" xfId="0" applyNumberFormat="1" applyFill="1" applyBorder="1" applyAlignment="1" quotePrefix="1">
      <alignment/>
    </xf>
    <xf numFmtId="0" fontId="0" fillId="0" borderId="22" xfId="0" applyNumberFormat="1" applyFill="1" applyBorder="1" applyAlignment="1" quotePrefix="1">
      <alignment/>
    </xf>
    <xf numFmtId="0" fontId="0" fillId="0" borderId="10" xfId="0" applyNumberFormat="1" applyFill="1" applyBorder="1" applyAlignment="1" quotePrefix="1">
      <alignment/>
    </xf>
    <xf numFmtId="0" fontId="0" fillId="0" borderId="8" xfId="0" applyNumberFormat="1" applyFill="1" applyBorder="1" applyAlignment="1" quotePrefix="1">
      <alignment/>
    </xf>
    <xf numFmtId="0" fontId="0" fillId="0" borderId="23" xfId="0" applyNumberFormat="1" applyFill="1" applyBorder="1" applyAlignment="1" quotePrefix="1">
      <alignment/>
    </xf>
    <xf numFmtId="0" fontId="8" fillId="0" borderId="31" xfId="0" applyFont="1" applyFill="1" applyBorder="1" applyAlignment="1">
      <alignment/>
    </xf>
    <xf numFmtId="0" fontId="8" fillId="0" borderId="32" xfId="0" applyNumberFormat="1" applyFont="1" applyFill="1" applyBorder="1" applyAlignment="1" quotePrefix="1">
      <alignment/>
    </xf>
    <xf numFmtId="0" fontId="0" fillId="0" borderId="0" xfId="0" applyNumberFormat="1" applyFill="1" applyAlignment="1" quotePrefix="1">
      <alignment/>
    </xf>
    <xf numFmtId="0" fontId="8" fillId="0" borderId="32" xfId="0" applyFont="1" applyFill="1" applyBorder="1" applyAlignment="1">
      <alignment/>
    </xf>
    <xf numFmtId="2" fontId="0" fillId="0" borderId="32" xfId="0" applyNumberFormat="1" applyFill="1" applyBorder="1" applyAlignment="1" quotePrefix="1">
      <alignment/>
    </xf>
    <xf numFmtId="0" fontId="8" fillId="0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1" fontId="0" fillId="0" borderId="12" xfId="0" applyNumberFormat="1" applyFill="1" applyBorder="1" applyAlignment="1" quotePrefix="1">
      <alignment/>
    </xf>
    <xf numFmtId="1" fontId="0" fillId="0" borderId="9" xfId="0" applyNumberFormat="1" applyFill="1" applyBorder="1" applyAlignment="1" quotePrefix="1">
      <alignment/>
    </xf>
    <xf numFmtId="1" fontId="0" fillId="0" borderId="17" xfId="0" applyNumberFormat="1" applyFill="1" applyBorder="1" applyAlignment="1" quotePrefix="1">
      <alignment/>
    </xf>
    <xf numFmtId="1" fontId="0" fillId="0" borderId="26" xfId="0" applyNumberFormat="1" applyFill="1" applyBorder="1" applyAlignment="1" quotePrefix="1">
      <alignment/>
    </xf>
    <xf numFmtId="0" fontId="0" fillId="0" borderId="26" xfId="0" applyFont="1" applyFill="1" applyBorder="1" applyAlignment="1">
      <alignment/>
    </xf>
    <xf numFmtId="0" fontId="0" fillId="0" borderId="26" xfId="0" applyNumberFormat="1" applyFill="1" applyBorder="1" applyAlignment="1" quotePrefix="1">
      <alignment/>
    </xf>
    <xf numFmtId="0" fontId="8" fillId="0" borderId="14" xfId="0" applyNumberFormat="1" applyFont="1" applyFill="1" applyBorder="1" applyAlignment="1" quotePrefix="1">
      <alignment/>
    </xf>
    <xf numFmtId="0" fontId="8" fillId="0" borderId="16" xfId="0" applyNumberFormat="1" applyFont="1" applyFill="1" applyBorder="1" applyAlignment="1" quotePrefix="1">
      <alignment/>
    </xf>
    <xf numFmtId="2" fontId="0" fillId="0" borderId="27" xfId="0" applyNumberFormat="1" applyFill="1" applyBorder="1" applyAlignment="1">
      <alignment/>
    </xf>
    <xf numFmtId="0" fontId="0" fillId="0" borderId="11" xfId="0" applyNumberFormat="1" applyFill="1" applyBorder="1" applyAlignment="1" quotePrefix="1">
      <alignment/>
    </xf>
    <xf numFmtId="0" fontId="0" fillId="0" borderId="14" xfId="0" applyNumberFormat="1" applyFill="1" applyBorder="1" applyAlignment="1" quotePrefix="1">
      <alignment/>
    </xf>
    <xf numFmtId="0" fontId="0" fillId="0" borderId="16" xfId="0" applyNumberFormat="1" applyFill="1" applyBorder="1" applyAlignment="1" quotePrefix="1">
      <alignment/>
    </xf>
    <xf numFmtId="2" fontId="0" fillId="0" borderId="4" xfId="0" applyNumberFormat="1" applyFill="1" applyBorder="1" applyAlignment="1" quotePrefix="1">
      <alignment/>
    </xf>
    <xf numFmtId="0" fontId="0" fillId="0" borderId="17" xfId="0" applyNumberForma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0" fillId="0" borderId="30" xfId="0" applyNumberFormat="1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125"/>
          <c:w val="0.8792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CSI019fig03_May08!$A$14</c:f>
              <c:strCache>
                <c:ptCount val="1"/>
                <c:pt idx="0">
                  <c:v>Northern Europe (172)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CSI019fig03_May08!$B$13:$P$13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CSI019fig03_May08!$B$14:$P$14</c:f>
              <c:numCache>
                <c:ptCount val="15"/>
                <c:pt idx="0">
                  <c:v>46.39941488372094</c:v>
                </c:pt>
                <c:pt idx="1">
                  <c:v>59.976336279069734</c:v>
                </c:pt>
                <c:pt idx="2">
                  <c:v>48.11600459302325</c:v>
                </c:pt>
                <c:pt idx="3">
                  <c:v>43.41702627906976</c:v>
                </c:pt>
                <c:pt idx="4">
                  <c:v>62.86441622093024</c:v>
                </c:pt>
                <c:pt idx="5">
                  <c:v>54.800414476744194</c:v>
                </c:pt>
                <c:pt idx="6">
                  <c:v>45.3535590116279</c:v>
                </c:pt>
                <c:pt idx="7">
                  <c:v>44.80071697674419</c:v>
                </c:pt>
                <c:pt idx="8">
                  <c:v>37.706598837209306</c:v>
                </c:pt>
                <c:pt idx="9">
                  <c:v>44.969387209302326</c:v>
                </c:pt>
                <c:pt idx="10">
                  <c:v>44.41038546511627</c:v>
                </c:pt>
                <c:pt idx="11">
                  <c:v>62.510969999999986</c:v>
                </c:pt>
                <c:pt idx="12">
                  <c:v>52.407220697674404</c:v>
                </c:pt>
                <c:pt idx="13">
                  <c:v>50.34452517441861</c:v>
                </c:pt>
                <c:pt idx="14">
                  <c:v>53.02260174418603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CSI019fig03_May08!$A$15</c:f>
              <c:strCache>
                <c:ptCount val="1"/>
                <c:pt idx="0">
                  <c:v>Western Europe (340)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CSI019fig03_May08!$B$13:$P$13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CSI019fig03_May08!$B$15:$P$15</c:f>
              <c:numCache>
                <c:ptCount val="15"/>
                <c:pt idx="0">
                  <c:v>548.6437058823531</c:v>
                </c:pt>
                <c:pt idx="1">
                  <c:v>486.7396176470588</c:v>
                </c:pt>
                <c:pt idx="2">
                  <c:v>333.5279607941177</c:v>
                </c:pt>
                <c:pt idx="3">
                  <c:v>358.40626470588256</c:v>
                </c:pt>
                <c:pt idx="4">
                  <c:v>451.23620588235303</c:v>
                </c:pt>
                <c:pt idx="5">
                  <c:v>351.08295882352934</c:v>
                </c:pt>
                <c:pt idx="6">
                  <c:v>283.8203911764706</c:v>
                </c:pt>
                <c:pt idx="7">
                  <c:v>233.17229411764706</c:v>
                </c:pt>
                <c:pt idx="8">
                  <c:v>198.56970588235296</c:v>
                </c:pt>
                <c:pt idx="9">
                  <c:v>170.58187755882352</c:v>
                </c:pt>
                <c:pt idx="10">
                  <c:v>179.83976176470588</c:v>
                </c:pt>
                <c:pt idx="11">
                  <c:v>202.302385074184</c:v>
                </c:pt>
                <c:pt idx="12">
                  <c:v>165.04955914705886</c:v>
                </c:pt>
                <c:pt idx="13">
                  <c:v>153.75598153354636</c:v>
                </c:pt>
                <c:pt idx="14">
                  <c:v>165.63748120401343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CSI019fig03_May08!$A$16</c:f>
              <c:strCache>
                <c:ptCount val="1"/>
                <c:pt idx="0">
                  <c:v>Eastern Europe (290)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CSI019fig03_May08!$B$13:$P$13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CSI019fig03_May08!$B$16:$P$16</c:f>
              <c:numCache>
                <c:ptCount val="15"/>
                <c:pt idx="0">
                  <c:v>911.4984655172411</c:v>
                </c:pt>
                <c:pt idx="1">
                  <c:v>933.872304827586</c:v>
                </c:pt>
                <c:pt idx="2">
                  <c:v>721.6847089655171</c:v>
                </c:pt>
                <c:pt idx="3">
                  <c:v>649.6097762068964</c:v>
                </c:pt>
                <c:pt idx="4">
                  <c:v>476.5571575862069</c:v>
                </c:pt>
                <c:pt idx="5">
                  <c:v>454.51708493103445</c:v>
                </c:pt>
                <c:pt idx="6">
                  <c:v>347.63335551724145</c:v>
                </c:pt>
                <c:pt idx="7">
                  <c:v>317.25835655172415</c:v>
                </c:pt>
                <c:pt idx="8">
                  <c:v>300.11511758620696</c:v>
                </c:pt>
                <c:pt idx="9">
                  <c:v>287.32008413793096</c:v>
                </c:pt>
                <c:pt idx="10">
                  <c:v>283.30417448275864</c:v>
                </c:pt>
                <c:pt idx="11">
                  <c:v>347.9351855172413</c:v>
                </c:pt>
                <c:pt idx="12">
                  <c:v>286.1404862068965</c:v>
                </c:pt>
                <c:pt idx="13">
                  <c:v>304.7316231034483</c:v>
                </c:pt>
                <c:pt idx="14">
                  <c:v>269.8206645418326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CSI019fig03_May08!$A$17</c:f>
              <c:strCache>
                <c:ptCount val="1"/>
                <c:pt idx="0">
                  <c:v>Southern Europe (392)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CSI019fig03_May08!$B$13:$P$13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CSI019fig03_May08!$B$17:$P$17</c:f>
              <c:numCache>
                <c:ptCount val="15"/>
                <c:pt idx="8">
                  <c:v>926.9052137244887</c:v>
                </c:pt>
                <c:pt idx="9">
                  <c:v>550.1326666326539</c:v>
                </c:pt>
                <c:pt idx="10">
                  <c:v>763.2213447193891</c:v>
                </c:pt>
                <c:pt idx="11">
                  <c:v>531.8799340306136</c:v>
                </c:pt>
                <c:pt idx="12">
                  <c:v>579.9498571173482</c:v>
                </c:pt>
                <c:pt idx="13">
                  <c:v>919.5891962005264</c:v>
                </c:pt>
                <c:pt idx="14">
                  <c:v>703.5471532044742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CSI019fig03_May08!$A$18</c:f>
              <c:strCache>
                <c:ptCount val="1"/>
                <c:pt idx="0">
                  <c:v>Southeastern Europe (244)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CSI019fig03_May08!$B$13:$P$13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CSI019fig03_May08!$B$18:$P$18</c:f>
              <c:numCache>
                <c:ptCount val="15"/>
                <c:pt idx="9">
                  <c:v>870.3477094262297</c:v>
                </c:pt>
                <c:pt idx="10">
                  <c:v>771.3095750000002</c:v>
                </c:pt>
                <c:pt idx="11">
                  <c:v>711.8185217213118</c:v>
                </c:pt>
                <c:pt idx="12">
                  <c:v>599.4759303278689</c:v>
                </c:pt>
                <c:pt idx="13">
                  <c:v>445.35166229508184</c:v>
                </c:pt>
                <c:pt idx="14">
                  <c:v>433.90239247787616</c:v>
                </c:pt>
              </c:numCache>
            </c:numRef>
          </c:val>
          <c:smooth val="0"/>
        </c:ser>
        <c:axId val="6487769"/>
        <c:axId val="58389922"/>
      </c:lineChart>
      <c:catAx>
        <c:axId val="648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389922"/>
        <c:crosses val="autoZero"/>
        <c:auto val="1"/>
        <c:lblOffset val="100"/>
        <c:noMultiLvlLbl val="0"/>
      </c:catAx>
      <c:valAx>
        <c:axId val="58389922"/>
        <c:scaling>
          <c:orientation val="minMax"/>
          <c:max val="1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Total ammonium [µg N/l]</a:t>
                </a:r>
              </a:p>
            </c:rich>
          </c:tx>
          <c:layout>
            <c:manualLayout>
              <c:xMode val="factor"/>
              <c:yMode val="factor"/>
              <c:x val="0.01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8776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36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56"/>
          <c:w val="0.9825"/>
          <c:h val="0.7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CSI019fig03a_May08!$C$39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CSI019fig03a_May08!$B$40:$B$70</c:f>
              <c:strCache/>
            </c:strRef>
          </c:cat>
          <c:val>
            <c:numRef>
              <c:f>CSI019fig03a_May08!$C$40:$C$70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1"/>
          <c:tx>
            <c:strRef>
              <c:f>CSI019fig03a_May08!$D$39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CSI019fig03a_May08!$B$40:$B$70</c:f>
              <c:strCache/>
            </c:strRef>
          </c:cat>
          <c:val>
            <c:numRef>
              <c:f>CSI019fig03a_May08!$D$40:$D$70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2"/>
          <c:tx>
            <c:strRef>
              <c:f>CSI019fig03a_May08!$E$39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CSI019fig03a_May08!$B$40:$B$70</c:f>
              <c:strCache/>
            </c:strRef>
          </c:cat>
          <c:val>
            <c:numRef>
              <c:f>CSI019fig03a_May08!$E$40:$E$70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4"/>
          <c:order val="3"/>
          <c:tx>
            <c:strRef>
              <c:f>CSI019fig03a_May08!$F$39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CSI019fig03a_May08!$B$40:$B$70</c:f>
              <c:strCache/>
            </c:strRef>
          </c:cat>
          <c:val>
            <c:numRef>
              <c:f>CSI019fig03a_May08!$F$40:$F$70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5"/>
          <c:order val="4"/>
          <c:tx>
            <c:strRef>
              <c:f>CSI019fig03a_May08!$G$39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CSI019fig03a_May08!$B$40:$B$70</c:f>
              <c:strCache/>
            </c:strRef>
          </c:cat>
          <c:val>
            <c:numRef>
              <c:f>CSI019fig03a_May08!$G$40:$G$70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6"/>
          <c:order val="5"/>
          <c:tx>
            <c:strRef>
              <c:f>CSI019fig03a_May08!$H$39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CSI019fig03a_May08!$B$40:$B$70</c:f>
              <c:strCache/>
            </c:strRef>
          </c:cat>
          <c:val>
            <c:numRef>
              <c:f>CSI019fig03a_May08!$H$40:$H$70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5747251"/>
        <c:axId val="31963212"/>
      </c:bar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963212"/>
        <c:crosses val="autoZero"/>
        <c:auto val="1"/>
        <c:lblOffset val="100"/>
        <c:noMultiLvlLbl val="0"/>
      </c:catAx>
      <c:valAx>
        <c:axId val="31963212"/>
        <c:scaling>
          <c:orientation val="minMax"/>
          <c:max val="1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725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5"/>
          <c:y val="0.9187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20</xdr:row>
      <xdr:rowOff>19050</xdr:rowOff>
    </xdr:from>
    <xdr:to>
      <xdr:col>16</xdr:col>
      <xdr:colOff>514350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2028825" y="3257550"/>
        <a:ext cx="109632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0.87475</cdr:y>
    </cdr:from>
    <cdr:to>
      <cdr:x>0.98325</cdr:x>
      <cdr:y>0.93525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3352800"/>
          <a:ext cx="11325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Northern                                       Western                                                        Eastern                                           Southern                              Southeastern     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0.00675</cdr:x>
      <cdr:y>0</cdr:y>
    </cdr:from>
    <cdr:to>
      <cdr:x>0.18625</cdr:x>
      <cdr:y>0.0585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0"/>
          <a:ext cx="2124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Total ammonium [µg N/l]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72</xdr:row>
      <xdr:rowOff>123825</xdr:rowOff>
    </xdr:from>
    <xdr:to>
      <xdr:col>17</xdr:col>
      <xdr:colOff>219075</xdr:colOff>
      <xdr:row>96</xdr:row>
      <xdr:rowOff>76200</xdr:rowOff>
    </xdr:to>
    <xdr:graphicFrame>
      <xdr:nvGraphicFramePr>
        <xdr:cNvPr id="1" name="Chart 1"/>
        <xdr:cNvGraphicFramePr/>
      </xdr:nvGraphicFramePr>
      <xdr:xfrm>
        <a:off x="609600" y="11972925"/>
        <a:ext cx="118586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7">
      <selection activeCell="A12" sqref="A12"/>
    </sheetView>
  </sheetViews>
  <sheetFormatPr defaultColWidth="9.00390625" defaultRowHeight="12.75"/>
  <cols>
    <col min="1" max="1" width="26.875" style="1" customWidth="1"/>
    <col min="2" max="16384" width="9.125" style="1" customWidth="1"/>
  </cols>
  <sheetData>
    <row r="1" spans="1:2" ht="12.75">
      <c r="A1" t="s">
        <v>1</v>
      </c>
      <c r="B1" s="1" t="s">
        <v>7</v>
      </c>
    </row>
    <row r="2" ht="12.75">
      <c r="A2"/>
    </row>
    <row r="3" ht="12.75">
      <c r="A3" s="3"/>
    </row>
    <row r="4" spans="1:16" ht="12.75">
      <c r="A4" s="4"/>
      <c r="B4" s="15">
        <v>1992</v>
      </c>
      <c r="C4" s="15">
        <v>1993</v>
      </c>
      <c r="D4" s="15">
        <v>1994</v>
      </c>
      <c r="E4" s="15">
        <v>1995</v>
      </c>
      <c r="F4" s="15">
        <v>1996</v>
      </c>
      <c r="G4" s="15">
        <v>1997</v>
      </c>
      <c r="H4" s="15">
        <v>1998</v>
      </c>
      <c r="I4" s="15">
        <v>1999</v>
      </c>
      <c r="J4" s="15">
        <v>2000</v>
      </c>
      <c r="K4" s="15">
        <v>2001</v>
      </c>
      <c r="L4" s="15">
        <v>2002</v>
      </c>
      <c r="M4" s="15">
        <v>2003</v>
      </c>
      <c r="N4" s="15">
        <v>2004</v>
      </c>
      <c r="O4" s="15">
        <v>2005</v>
      </c>
      <c r="P4" s="16">
        <v>2006</v>
      </c>
    </row>
    <row r="5" spans="1:17" ht="12.75">
      <c r="A5" s="6" t="s">
        <v>33</v>
      </c>
      <c r="B5" s="11">
        <f>calculation!D32</f>
        <v>0.04639941488372094</v>
      </c>
      <c r="C5" s="11">
        <f>calculation!E32</f>
        <v>0.05997633627906974</v>
      </c>
      <c r="D5" s="11">
        <f>calculation!F32</f>
        <v>0.048116004593023246</v>
      </c>
      <c r="E5" s="11">
        <f>calculation!G32</f>
        <v>0.04341702627906976</v>
      </c>
      <c r="F5" s="11">
        <f>calculation!H32</f>
        <v>0.06286441622093024</v>
      </c>
      <c r="G5" s="11">
        <f>calculation!I32</f>
        <v>0.05480041447674419</v>
      </c>
      <c r="H5" s="11">
        <f>calculation!J32</f>
        <v>0.0453535590116279</v>
      </c>
      <c r="I5" s="11">
        <f>calculation!K32</f>
        <v>0.04480071697674419</v>
      </c>
      <c r="J5" s="11">
        <f>calculation!L32</f>
        <v>0.0377065988372093</v>
      </c>
      <c r="K5" s="11">
        <f>calculation!M32</f>
        <v>0.044969387209302325</v>
      </c>
      <c r="L5" s="11">
        <f>calculation!N32</f>
        <v>0.04441038546511627</v>
      </c>
      <c r="M5" s="11">
        <f>calculation!O32</f>
        <v>0.06251096999999999</v>
      </c>
      <c r="N5" s="11">
        <f>calculation!P32</f>
        <v>0.0524072206976744</v>
      </c>
      <c r="O5" s="11">
        <f>calculation!Q32</f>
        <v>0.050344525174418606</v>
      </c>
      <c r="P5" s="12">
        <f>calculation!R32</f>
        <v>0.05302260174418603</v>
      </c>
      <c r="Q5" t="s">
        <v>0</v>
      </c>
    </row>
    <row r="6" spans="1:16" ht="12.75">
      <c r="A6" s="6" t="s">
        <v>62</v>
      </c>
      <c r="B6" s="11">
        <f>calculation!D33</f>
        <v>0.548643705882353</v>
      </c>
      <c r="C6" s="11">
        <f>calculation!E33</f>
        <v>0.4867396176470588</v>
      </c>
      <c r="D6" s="11">
        <f>calculation!F33</f>
        <v>0.3335279607941177</v>
      </c>
      <c r="E6" s="11">
        <f>calculation!G33</f>
        <v>0.35840626470588255</v>
      </c>
      <c r="F6" s="11">
        <f>calculation!H33</f>
        <v>0.451236205882353</v>
      </c>
      <c r="G6" s="11">
        <f>calculation!I33</f>
        <v>0.35108295882352936</v>
      </c>
      <c r="H6" s="11">
        <f>calculation!J33</f>
        <v>0.28382039117647057</v>
      </c>
      <c r="I6" s="11">
        <f>calculation!K33</f>
        <v>0.23317229411764706</v>
      </c>
      <c r="J6" s="11">
        <f>calculation!L33</f>
        <v>0.19856970588235295</v>
      </c>
      <c r="K6" s="11">
        <f>calculation!M33</f>
        <v>0.1705818775588235</v>
      </c>
      <c r="L6" s="11">
        <f>calculation!N33</f>
        <v>0.1798397617647059</v>
      </c>
      <c r="M6" s="11">
        <f>calculation!O33</f>
        <v>0.202302385074184</v>
      </c>
      <c r="N6" s="11">
        <f>calculation!P33</f>
        <v>0.16504955914705885</v>
      </c>
      <c r="O6" s="11">
        <f>calculation!Q33</f>
        <v>0.15375598153354636</v>
      </c>
      <c r="P6" s="12">
        <f>calculation!R33</f>
        <v>0.16563748120401342</v>
      </c>
    </row>
    <row r="7" spans="1:16" ht="12.75">
      <c r="A7" s="6" t="s">
        <v>34</v>
      </c>
      <c r="B7" s="11">
        <f>calculation!D34</f>
        <v>0.9114984655172411</v>
      </c>
      <c r="C7" s="11">
        <f>calculation!E34</f>
        <v>0.9338723048275861</v>
      </c>
      <c r="D7" s="11">
        <f>calculation!F34</f>
        <v>0.7216847089655171</v>
      </c>
      <c r="E7" s="11">
        <f>calculation!G34</f>
        <v>0.6496097762068964</v>
      </c>
      <c r="F7" s="11">
        <f>calculation!H34</f>
        <v>0.4765571575862069</v>
      </c>
      <c r="G7" s="11">
        <f>calculation!I34</f>
        <v>0.45451708493103443</v>
      </c>
      <c r="H7" s="11">
        <f>calculation!J34</f>
        <v>0.34763335551724145</v>
      </c>
      <c r="I7" s="11">
        <f>calculation!K34</f>
        <v>0.31725835655172413</v>
      </c>
      <c r="J7" s="11">
        <f>calculation!L34</f>
        <v>0.30011511758620696</v>
      </c>
      <c r="K7" s="11">
        <f>calculation!M34</f>
        <v>0.287320084137931</v>
      </c>
      <c r="L7" s="11">
        <f>calculation!N34</f>
        <v>0.28330417448275863</v>
      </c>
      <c r="M7" s="11">
        <f>calculation!O34</f>
        <v>0.3479351855172413</v>
      </c>
      <c r="N7" s="11">
        <f>calculation!P34</f>
        <v>0.2861404862068965</v>
      </c>
      <c r="O7" s="11">
        <f>calculation!Q34</f>
        <v>0.3047316231034483</v>
      </c>
      <c r="P7" s="12">
        <f>calculation!R34</f>
        <v>0.2698206645418326</v>
      </c>
    </row>
    <row r="8" spans="1:16" ht="12.75">
      <c r="A8" s="6" t="s">
        <v>63</v>
      </c>
      <c r="B8" s="11"/>
      <c r="C8" s="11"/>
      <c r="D8" s="11"/>
      <c r="E8" s="11"/>
      <c r="F8" s="11"/>
      <c r="G8" s="11"/>
      <c r="H8" s="11"/>
      <c r="I8" s="11"/>
      <c r="J8" s="11">
        <f>calculation!L35</f>
        <v>0.9269052137244888</v>
      </c>
      <c r="K8" s="11">
        <f>calculation!M35</f>
        <v>0.5501326666326539</v>
      </c>
      <c r="L8" s="11">
        <f>calculation!N35</f>
        <v>0.7632213447193891</v>
      </c>
      <c r="M8" s="11">
        <f>calculation!O35</f>
        <v>0.5318799340306136</v>
      </c>
      <c r="N8" s="11">
        <f>calculation!P35</f>
        <v>0.5799498571173481</v>
      </c>
      <c r="O8" s="11">
        <f>calculation!Q35</f>
        <v>0.9195891962005265</v>
      </c>
      <c r="P8" s="12">
        <f>calculation!R35</f>
        <v>0.7035471532044741</v>
      </c>
    </row>
    <row r="9" spans="1:16" ht="12.75">
      <c r="A9" s="8" t="s">
        <v>35</v>
      </c>
      <c r="B9" s="13"/>
      <c r="C9" s="13"/>
      <c r="D9" s="13"/>
      <c r="E9" s="13"/>
      <c r="F9" s="13"/>
      <c r="G9" s="13"/>
      <c r="H9" s="13"/>
      <c r="I9" s="13"/>
      <c r="J9" s="13"/>
      <c r="K9" s="13">
        <f>calculation!M36</f>
        <v>0.8703477094262297</v>
      </c>
      <c r="L9" s="13">
        <f>calculation!N36</f>
        <v>0.7713095750000002</v>
      </c>
      <c r="M9" s="13">
        <f>calculation!O36</f>
        <v>0.7118185217213118</v>
      </c>
      <c r="N9" s="13">
        <f>calculation!P36</f>
        <v>0.5994759303278689</v>
      </c>
      <c r="O9" s="13">
        <f>calculation!Q36</f>
        <v>0.44535166229508183</v>
      </c>
      <c r="P9" s="14">
        <f>calculation!R36</f>
        <v>0.43390239247787615</v>
      </c>
    </row>
    <row r="10" spans="1:16" ht="12.75">
      <c r="A10" s="2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5" ht="12.75">
      <c r="A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ht="12.75">
      <c r="A12" s="3" t="s">
        <v>36</v>
      </c>
    </row>
    <row r="13" spans="1:16" ht="12.75">
      <c r="A13" s="4"/>
      <c r="B13" s="15">
        <v>1992</v>
      </c>
      <c r="C13" s="15">
        <v>1993</v>
      </c>
      <c r="D13" s="15">
        <v>1994</v>
      </c>
      <c r="E13" s="15">
        <v>1995</v>
      </c>
      <c r="F13" s="15">
        <v>1996</v>
      </c>
      <c r="G13" s="15">
        <v>1997</v>
      </c>
      <c r="H13" s="15">
        <v>1998</v>
      </c>
      <c r="I13" s="15">
        <v>1999</v>
      </c>
      <c r="J13" s="15">
        <v>2000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6">
        <v>2006</v>
      </c>
    </row>
    <row r="14" spans="1:17" ht="12.75">
      <c r="A14" s="6" t="s">
        <v>33</v>
      </c>
      <c r="B14" s="5">
        <f>calculation!D40</f>
        <v>46.39941488372094</v>
      </c>
      <c r="C14" s="5">
        <f>calculation!E40</f>
        <v>59.976336279069734</v>
      </c>
      <c r="D14" s="5">
        <f>calculation!F40</f>
        <v>48.11600459302325</v>
      </c>
      <c r="E14" s="5">
        <f>calculation!G40</f>
        <v>43.41702627906976</v>
      </c>
      <c r="F14" s="5">
        <f>calculation!H40</f>
        <v>62.86441622093024</v>
      </c>
      <c r="G14" s="5">
        <f>calculation!I40</f>
        <v>54.800414476744194</v>
      </c>
      <c r="H14" s="5">
        <f>calculation!J40</f>
        <v>45.3535590116279</v>
      </c>
      <c r="I14" s="5">
        <f>calculation!K40</f>
        <v>44.80071697674419</v>
      </c>
      <c r="J14" s="5">
        <f>calculation!L40</f>
        <v>37.706598837209306</v>
      </c>
      <c r="K14" s="5">
        <f>calculation!M40</f>
        <v>44.969387209302326</v>
      </c>
      <c r="L14" s="5">
        <f>calculation!N40</f>
        <v>44.41038546511627</v>
      </c>
      <c r="M14" s="5">
        <f>calculation!O40</f>
        <v>62.510969999999986</v>
      </c>
      <c r="N14" s="5">
        <f>calculation!P40</f>
        <v>52.407220697674404</v>
      </c>
      <c r="O14" s="5">
        <f>calculation!Q40</f>
        <v>50.34452517441861</v>
      </c>
      <c r="P14" s="7">
        <f>calculation!R40</f>
        <v>53.02260174418603</v>
      </c>
      <c r="Q14" t="s">
        <v>61</v>
      </c>
    </row>
    <row r="15" spans="1:16" ht="12.75">
      <c r="A15" s="6" t="s">
        <v>73</v>
      </c>
      <c r="B15" s="5">
        <f>calculation!D41</f>
        <v>548.6437058823531</v>
      </c>
      <c r="C15" s="5">
        <f>calculation!E41</f>
        <v>486.7396176470588</v>
      </c>
      <c r="D15" s="5">
        <f>calculation!F41</f>
        <v>333.5279607941177</v>
      </c>
      <c r="E15" s="5">
        <f>calculation!G41</f>
        <v>358.40626470588256</v>
      </c>
      <c r="F15" s="5">
        <f>calculation!H41</f>
        <v>451.23620588235303</v>
      </c>
      <c r="G15" s="5">
        <f>calculation!I41</f>
        <v>351.08295882352934</v>
      </c>
      <c r="H15" s="5">
        <f>calculation!J41</f>
        <v>283.8203911764706</v>
      </c>
      <c r="I15" s="5">
        <f>calculation!K41</f>
        <v>233.17229411764706</v>
      </c>
      <c r="J15" s="5">
        <f>calculation!L41</f>
        <v>198.56970588235296</v>
      </c>
      <c r="K15" s="5">
        <f>calculation!M41</f>
        <v>170.58187755882352</v>
      </c>
      <c r="L15" s="5">
        <f>calculation!N41</f>
        <v>179.83976176470588</v>
      </c>
      <c r="M15" s="5">
        <f>calculation!O41</f>
        <v>202.302385074184</v>
      </c>
      <c r="N15" s="5">
        <f>calculation!P41</f>
        <v>165.04955914705886</v>
      </c>
      <c r="O15" s="5">
        <f>calculation!Q41</f>
        <v>153.75598153354636</v>
      </c>
      <c r="P15" s="7">
        <f>calculation!R41</f>
        <v>165.63748120401343</v>
      </c>
    </row>
    <row r="16" spans="1:16" ht="12.75">
      <c r="A16" s="6" t="s">
        <v>34</v>
      </c>
      <c r="B16" s="5">
        <f>calculation!D42</f>
        <v>911.4984655172411</v>
      </c>
      <c r="C16" s="5">
        <f>calculation!E42</f>
        <v>933.872304827586</v>
      </c>
      <c r="D16" s="5">
        <f>calculation!F42</f>
        <v>721.6847089655171</v>
      </c>
      <c r="E16" s="5">
        <f>calculation!G42</f>
        <v>649.6097762068964</v>
      </c>
      <c r="F16" s="5">
        <f>calculation!H42</f>
        <v>476.5571575862069</v>
      </c>
      <c r="G16" s="5">
        <f>calculation!I42</f>
        <v>454.51708493103445</v>
      </c>
      <c r="H16" s="5">
        <f>calculation!J42</f>
        <v>347.63335551724145</v>
      </c>
      <c r="I16" s="5">
        <f>calculation!K42</f>
        <v>317.25835655172415</v>
      </c>
      <c r="J16" s="5">
        <f>calculation!L42</f>
        <v>300.11511758620696</v>
      </c>
      <c r="K16" s="5">
        <f>calculation!M42</f>
        <v>287.32008413793096</v>
      </c>
      <c r="L16" s="5">
        <f>calculation!N42</f>
        <v>283.30417448275864</v>
      </c>
      <c r="M16" s="5">
        <f>calculation!O42</f>
        <v>347.9351855172413</v>
      </c>
      <c r="N16" s="5">
        <f>calculation!P42</f>
        <v>286.1404862068965</v>
      </c>
      <c r="O16" s="5">
        <f>calculation!Q42</f>
        <v>304.7316231034483</v>
      </c>
      <c r="P16" s="7">
        <f>calculation!R42</f>
        <v>269.8206645418326</v>
      </c>
    </row>
    <row r="17" spans="1:16" ht="12.75">
      <c r="A17" s="6" t="s">
        <v>72</v>
      </c>
      <c r="B17" s="5"/>
      <c r="C17" s="5"/>
      <c r="D17" s="5"/>
      <c r="E17" s="5"/>
      <c r="F17" s="5"/>
      <c r="G17" s="5"/>
      <c r="H17" s="5"/>
      <c r="I17" s="5"/>
      <c r="J17" s="5">
        <f>calculation!L43</f>
        <v>926.9052137244887</v>
      </c>
      <c r="K17" s="5">
        <f>calculation!M43</f>
        <v>550.1326666326539</v>
      </c>
      <c r="L17" s="5">
        <f>calculation!N43</f>
        <v>763.2213447193891</v>
      </c>
      <c r="M17" s="5">
        <f>calculation!O43</f>
        <v>531.8799340306136</v>
      </c>
      <c r="N17" s="5">
        <f>calculation!P43</f>
        <v>579.9498571173482</v>
      </c>
      <c r="O17" s="5">
        <f>calculation!Q43</f>
        <v>919.5891962005264</v>
      </c>
      <c r="P17" s="7">
        <f>calculation!R43</f>
        <v>703.5471532044742</v>
      </c>
    </row>
    <row r="18" spans="1:16" ht="12.75">
      <c r="A18" s="8" t="s">
        <v>35</v>
      </c>
      <c r="B18" s="9"/>
      <c r="C18" s="9"/>
      <c r="D18" s="9"/>
      <c r="E18" s="9"/>
      <c r="F18" s="9"/>
      <c r="G18" s="9"/>
      <c r="H18" s="9"/>
      <c r="I18" s="9"/>
      <c r="J18" s="9"/>
      <c r="K18" s="9">
        <f>calculation!M44</f>
        <v>870.3477094262297</v>
      </c>
      <c r="L18" s="9">
        <f>calculation!N44</f>
        <v>771.3095750000002</v>
      </c>
      <c r="M18" s="9">
        <f>calculation!O44</f>
        <v>711.8185217213118</v>
      </c>
      <c r="N18" s="9">
        <f>calculation!P44</f>
        <v>599.4759303278689</v>
      </c>
      <c r="O18" s="9">
        <f>calculation!Q44</f>
        <v>445.35166229508184</v>
      </c>
      <c r="P18" s="10">
        <f>calculation!R44</f>
        <v>433.90239247787616</v>
      </c>
    </row>
    <row r="20" ht="12.75">
      <c r="P2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38" sqref="A38"/>
    </sheetView>
  </sheetViews>
  <sheetFormatPr defaultColWidth="9.00390625" defaultRowHeight="12.75"/>
  <cols>
    <col min="1" max="1" width="7.75390625" style="18" customWidth="1"/>
    <col min="2" max="2" width="6.75390625" style="18" customWidth="1"/>
    <col min="3" max="3" width="6.875" style="18" customWidth="1"/>
    <col min="4" max="18" width="9.125" style="18" customWidth="1"/>
    <col min="19" max="19" width="9.75390625" style="18" customWidth="1"/>
    <col min="20" max="20" width="9.625" style="18" customWidth="1"/>
    <col min="21" max="16384" width="9.125" style="18" customWidth="1"/>
  </cols>
  <sheetData>
    <row r="2" ht="12.75">
      <c r="A2" s="18" t="s">
        <v>30</v>
      </c>
    </row>
    <row r="3" spans="1:21" ht="13.5" thickBot="1">
      <c r="A3" s="23"/>
      <c r="B3" s="83" t="s">
        <v>28</v>
      </c>
      <c r="C3" s="83" t="s">
        <v>29</v>
      </c>
      <c r="D3" s="54">
        <v>1992</v>
      </c>
      <c r="E3" s="54">
        <v>1993</v>
      </c>
      <c r="F3" s="54">
        <v>1994</v>
      </c>
      <c r="G3" s="54">
        <v>1995</v>
      </c>
      <c r="H3" s="54">
        <v>1996</v>
      </c>
      <c r="I3" s="54">
        <v>1997</v>
      </c>
      <c r="J3" s="54">
        <v>1998</v>
      </c>
      <c r="K3" s="54">
        <v>1999</v>
      </c>
      <c r="L3" s="54">
        <v>2000</v>
      </c>
      <c r="M3" s="54">
        <v>2001</v>
      </c>
      <c r="N3" s="54">
        <v>2002</v>
      </c>
      <c r="O3" s="54">
        <v>2003</v>
      </c>
      <c r="P3" s="54">
        <v>2004</v>
      </c>
      <c r="Q3" s="54">
        <v>2005</v>
      </c>
      <c r="R3" s="54">
        <v>2006</v>
      </c>
      <c r="S3" s="54" t="s">
        <v>40</v>
      </c>
      <c r="T3" s="54" t="s">
        <v>32</v>
      </c>
      <c r="U3" s="83" t="s">
        <v>31</v>
      </c>
    </row>
    <row r="4" spans="1:21" ht="12.75">
      <c r="A4" s="24" t="s">
        <v>3</v>
      </c>
      <c r="B4" s="41" t="s">
        <v>14</v>
      </c>
      <c r="C4" s="41">
        <v>52</v>
      </c>
      <c r="D4" s="42">
        <v>0.05409038461538459</v>
      </c>
      <c r="E4" s="42">
        <v>0.0712576923076923</v>
      </c>
      <c r="F4" s="42">
        <v>0.06386346153846151</v>
      </c>
      <c r="G4" s="42">
        <v>0.053746153846153825</v>
      </c>
      <c r="H4" s="42">
        <v>0.06297307692307694</v>
      </c>
      <c r="I4" s="42">
        <v>0.05612115384615384</v>
      </c>
      <c r="J4" s="42">
        <v>0.054974999999999996</v>
      </c>
      <c r="K4" s="42">
        <v>0.04962884615384615</v>
      </c>
      <c r="L4" s="42">
        <v>0.043861538461538445</v>
      </c>
      <c r="M4" s="42">
        <v>0.042148076923076934</v>
      </c>
      <c r="N4" s="42">
        <v>0.038082692307692304</v>
      </c>
      <c r="O4" s="42">
        <v>0.0698923076923077</v>
      </c>
      <c r="P4" s="42">
        <v>0.0513173076923077</v>
      </c>
      <c r="Q4" s="42">
        <v>0.042448076923076936</v>
      </c>
      <c r="R4" s="49">
        <v>0.047148076923076924</v>
      </c>
      <c r="S4" s="41">
        <v>52</v>
      </c>
      <c r="T4" s="84">
        <v>52</v>
      </c>
      <c r="U4" s="85">
        <v>52</v>
      </c>
    </row>
    <row r="5" spans="1:21" ht="12.75">
      <c r="A5" s="27" t="s">
        <v>3</v>
      </c>
      <c r="B5" s="38" t="s">
        <v>15</v>
      </c>
      <c r="C5" s="38">
        <v>10</v>
      </c>
      <c r="D5" s="39">
        <v>0.028840900000000003</v>
      </c>
      <c r="E5" s="39">
        <v>0.014750003000000001</v>
      </c>
      <c r="F5" s="39">
        <v>0.020033327</v>
      </c>
      <c r="G5" s="39">
        <v>0.018633326999999998</v>
      </c>
      <c r="H5" s="39">
        <v>0.02140242</v>
      </c>
      <c r="I5" s="39">
        <v>0.02297084</v>
      </c>
      <c r="J5" s="39">
        <v>0.018640148000000002</v>
      </c>
      <c r="K5" s="39">
        <v>0.018757253</v>
      </c>
      <c r="L5" s="39">
        <v>0.018120945</v>
      </c>
      <c r="M5" s="39">
        <v>0.01847346</v>
      </c>
      <c r="N5" s="39">
        <v>0.015028630000000005</v>
      </c>
      <c r="O5" s="39">
        <v>0.019748684</v>
      </c>
      <c r="P5" s="39">
        <v>0.021395836</v>
      </c>
      <c r="Q5" s="39">
        <v>0.014295833000000003</v>
      </c>
      <c r="R5" s="48">
        <v>0.009718750000000002</v>
      </c>
      <c r="S5" s="38">
        <v>10</v>
      </c>
      <c r="T5" s="44">
        <v>10</v>
      </c>
      <c r="U5" s="40">
        <v>10</v>
      </c>
    </row>
    <row r="6" spans="1:21" ht="13.5" thickBot="1">
      <c r="A6" s="43" t="s">
        <v>3</v>
      </c>
      <c r="B6" s="87" t="s">
        <v>6</v>
      </c>
      <c r="C6" s="87">
        <v>110</v>
      </c>
      <c r="D6" s="57">
        <v>0.044359912363636386</v>
      </c>
      <c r="E6" s="57">
        <v>0.05875481645454542</v>
      </c>
      <c r="F6" s="57">
        <v>0.0432247229090909</v>
      </c>
      <c r="G6" s="57">
        <v>0.04078722954545454</v>
      </c>
      <c r="H6" s="57">
        <v>0.06658232172727271</v>
      </c>
      <c r="I6" s="57">
        <v>0.057069662636363636</v>
      </c>
      <c r="J6" s="57">
        <v>0.043233733363636354</v>
      </c>
      <c r="K6" s="57">
        <v>0.044885916272727276</v>
      </c>
      <c r="L6" s="57">
        <v>0.036577505</v>
      </c>
      <c r="M6" s="57">
        <v>0.048711818181818176</v>
      </c>
      <c r="N6" s="57">
        <v>0.05007272727272726</v>
      </c>
      <c r="O6" s="57">
        <v>0.06290909090909089</v>
      </c>
      <c r="P6" s="57">
        <v>0.05574166909090906</v>
      </c>
      <c r="Q6" s="57">
        <v>0.05735454545454546</v>
      </c>
      <c r="R6" s="59">
        <v>0.059736363636363615</v>
      </c>
      <c r="S6" s="87">
        <v>110</v>
      </c>
      <c r="T6" s="88">
        <v>110</v>
      </c>
      <c r="U6" s="89">
        <v>110</v>
      </c>
    </row>
    <row r="7" spans="1:21" ht="12.75">
      <c r="A7" s="24" t="s">
        <v>5</v>
      </c>
      <c r="B7" s="41" t="s">
        <v>23</v>
      </c>
      <c r="C7" s="41">
        <v>92</v>
      </c>
      <c r="D7" s="42">
        <v>0.13119565217391302</v>
      </c>
      <c r="E7" s="42">
        <v>0.1593478260869565</v>
      </c>
      <c r="F7" s="42">
        <v>0.14516050728260863</v>
      </c>
      <c r="G7" s="42">
        <v>0.14</v>
      </c>
      <c r="H7" s="42">
        <v>0.11826086956521738</v>
      </c>
      <c r="I7" s="42">
        <v>0.13206521739130428</v>
      </c>
      <c r="J7" s="42">
        <v>0.113095652173913</v>
      </c>
      <c r="K7" s="42">
        <v>0.07908695652173911</v>
      </c>
      <c r="L7" s="42">
        <v>0.07381521739130435</v>
      </c>
      <c r="M7" s="42">
        <v>0.07959167793478261</v>
      </c>
      <c r="N7" s="42">
        <v>0.07968260869565218</v>
      </c>
      <c r="O7" s="42">
        <v>0.06990379206521738</v>
      </c>
      <c r="P7" s="42">
        <v>0.06755898706521739</v>
      </c>
      <c r="Q7" s="42">
        <v>0.0652853784782609</v>
      </c>
      <c r="R7" s="128">
        <v>0.06938139652173915</v>
      </c>
      <c r="S7" s="122">
        <v>92</v>
      </c>
      <c r="T7" s="41">
        <v>92</v>
      </c>
      <c r="U7" s="85">
        <v>92</v>
      </c>
    </row>
    <row r="8" spans="1:21" ht="12.75">
      <c r="A8" s="27" t="s">
        <v>5</v>
      </c>
      <c r="B8" s="38" t="s">
        <v>24</v>
      </c>
      <c r="C8" s="38">
        <v>8</v>
      </c>
      <c r="D8" s="39">
        <v>3.7162575000000007</v>
      </c>
      <c r="E8" s="39">
        <v>4.18617125</v>
      </c>
      <c r="F8" s="39">
        <v>2.77763</v>
      </c>
      <c r="G8" s="39">
        <v>3.3199662500000002</v>
      </c>
      <c r="H8" s="39">
        <v>3.67238875</v>
      </c>
      <c r="I8" s="39">
        <v>3.28215075</v>
      </c>
      <c r="J8" s="39">
        <v>1.9552041249999998</v>
      </c>
      <c r="K8" s="39">
        <v>1.9313099999999999</v>
      </c>
      <c r="L8" s="39">
        <v>1.5057999999999998</v>
      </c>
      <c r="M8" s="39">
        <v>0.9845005000000001</v>
      </c>
      <c r="N8" s="39">
        <v>1.118339875</v>
      </c>
      <c r="O8" s="39">
        <v>1.44184275</v>
      </c>
      <c r="P8" s="39">
        <v>1.11653575</v>
      </c>
      <c r="Q8" s="39">
        <v>0.9672171250000001</v>
      </c>
      <c r="R8" s="70">
        <v>0.995592375</v>
      </c>
      <c r="S8" s="123">
        <v>8</v>
      </c>
      <c r="T8" s="44">
        <v>8</v>
      </c>
      <c r="U8" s="40">
        <v>8</v>
      </c>
    </row>
    <row r="9" spans="1:21" ht="12.75">
      <c r="A9" s="27" t="s">
        <v>5</v>
      </c>
      <c r="B9" s="37" t="s">
        <v>25</v>
      </c>
      <c r="C9" s="38">
        <v>99</v>
      </c>
      <c r="D9" s="39">
        <v>0.8543838383838386</v>
      </c>
      <c r="E9" s="39">
        <v>0.6695656565656565</v>
      </c>
      <c r="F9" s="39">
        <v>0.40135353535353546</v>
      </c>
      <c r="G9" s="39">
        <v>0.3395858585858587</v>
      </c>
      <c r="H9" s="39">
        <v>0.5745353535353536</v>
      </c>
      <c r="I9" s="39">
        <v>0.39250505050505047</v>
      </c>
      <c r="J9" s="39">
        <v>0.3216666666666666</v>
      </c>
      <c r="K9" s="39">
        <v>0.2460707070707071</v>
      </c>
      <c r="L9" s="39">
        <v>0.19247474747474752</v>
      </c>
      <c r="M9" s="39">
        <v>0.1791818181818182</v>
      </c>
      <c r="N9" s="39">
        <v>0.15053535353535358</v>
      </c>
      <c r="O9" s="39">
        <v>0.17752525252525247</v>
      </c>
      <c r="P9" s="39">
        <v>0.1892828282828283</v>
      </c>
      <c r="Q9" s="39">
        <v>0.13546464646464648</v>
      </c>
      <c r="R9" s="70">
        <v>0.1623333333333334</v>
      </c>
      <c r="S9" s="123">
        <v>99</v>
      </c>
      <c r="T9" s="44">
        <v>99</v>
      </c>
      <c r="U9" s="40">
        <v>99</v>
      </c>
    </row>
    <row r="10" spans="1:21" ht="12.75">
      <c r="A10" s="27" t="s">
        <v>5</v>
      </c>
      <c r="B10" s="53" t="s">
        <v>38</v>
      </c>
      <c r="C10" s="38">
        <v>27</v>
      </c>
      <c r="D10" s="39">
        <v>0.16111111111111118</v>
      </c>
      <c r="E10" s="39">
        <v>0.1611111111111111</v>
      </c>
      <c r="F10" s="39">
        <v>0.14851851851851852</v>
      </c>
      <c r="G10" s="39">
        <v>0.5348148148148147</v>
      </c>
      <c r="H10" s="39">
        <v>0.30370370370370375</v>
      </c>
      <c r="I10" s="39">
        <v>0.15</v>
      </c>
      <c r="J10" s="39">
        <v>0.1262962962962963</v>
      </c>
      <c r="K10" s="39">
        <v>0.1358148148148148</v>
      </c>
      <c r="L10" s="39">
        <v>0.12962962962962962</v>
      </c>
      <c r="M10" s="39">
        <v>0.13962962962962963</v>
      </c>
      <c r="N10" s="39">
        <v>0.1412962962962963</v>
      </c>
      <c r="O10" s="39">
        <v>0.15337037037037043</v>
      </c>
      <c r="P10" s="39">
        <v>0.12092592592592591</v>
      </c>
      <c r="Q10" s="56"/>
      <c r="R10" s="121"/>
      <c r="S10" s="123">
        <v>27</v>
      </c>
      <c r="T10" s="38"/>
      <c r="U10" s="40"/>
    </row>
    <row r="11" spans="1:21" ht="12.75">
      <c r="A11" s="27" t="s">
        <v>5</v>
      </c>
      <c r="B11" s="38" t="s">
        <v>26</v>
      </c>
      <c r="C11" s="38">
        <v>97</v>
      </c>
      <c r="D11" s="39">
        <v>0.5323969072164946</v>
      </c>
      <c r="E11" s="39">
        <v>0.44619690721649485</v>
      </c>
      <c r="F11" s="39">
        <v>0.32724845360824745</v>
      </c>
      <c r="G11" s="39">
        <v>0.3136721649484538</v>
      </c>
      <c r="H11" s="39">
        <v>0.4422309278350517</v>
      </c>
      <c r="I11" s="39">
        <v>0.3640463917525773</v>
      </c>
      <c r="J11" s="39">
        <v>0.33291443298969076</v>
      </c>
      <c r="K11" s="39">
        <v>0.26589278350515466</v>
      </c>
      <c r="L11" s="39">
        <v>0.25300103092783494</v>
      </c>
      <c r="M11" s="39">
        <v>0.20035876288659785</v>
      </c>
      <c r="N11" s="39">
        <v>0.25036185567010305</v>
      </c>
      <c r="O11" s="39">
        <v>0.28322590618556703</v>
      </c>
      <c r="P11" s="39">
        <v>0.175155369072165</v>
      </c>
      <c r="Q11" s="39">
        <v>0.19199696391752585</v>
      </c>
      <c r="R11" s="70">
        <v>0.17575863195876293</v>
      </c>
      <c r="S11" s="123">
        <v>97</v>
      </c>
      <c r="T11" s="44">
        <v>97</v>
      </c>
      <c r="U11" s="40">
        <v>97</v>
      </c>
    </row>
    <row r="12" spans="1:21" ht="12.75">
      <c r="A12" s="27" t="s">
        <v>5</v>
      </c>
      <c r="B12" s="38" t="s">
        <v>27</v>
      </c>
      <c r="C12" s="38">
        <v>14</v>
      </c>
      <c r="D12" s="39">
        <v>0.061228571428571424</v>
      </c>
      <c r="E12" s="39">
        <v>0.09049285714285714</v>
      </c>
      <c r="F12" s="39">
        <v>0.10475714285714288</v>
      </c>
      <c r="G12" s="39">
        <v>0.14351428571428573</v>
      </c>
      <c r="H12" s="39">
        <v>0.1299142857142857</v>
      </c>
      <c r="I12" s="39">
        <v>0.09581428571428571</v>
      </c>
      <c r="J12" s="39">
        <v>0.07323571428571428</v>
      </c>
      <c r="K12" s="39">
        <v>0.08389285714285713</v>
      </c>
      <c r="L12" s="39">
        <v>0.05830714285714287</v>
      </c>
      <c r="M12" s="39">
        <v>0.07770714285714285</v>
      </c>
      <c r="N12" s="39">
        <v>0.057014285714285726</v>
      </c>
      <c r="O12" s="39">
        <v>0.0729357142857143</v>
      </c>
      <c r="P12" s="39">
        <v>0.08024285714285716</v>
      </c>
      <c r="Q12" s="39">
        <v>0.07578571428571432</v>
      </c>
      <c r="R12" s="70"/>
      <c r="S12" s="123">
        <v>14</v>
      </c>
      <c r="T12" s="44">
        <v>14</v>
      </c>
      <c r="U12" s="40"/>
    </row>
    <row r="13" spans="1:21" ht="13.5" thickBot="1">
      <c r="A13" s="29" t="s">
        <v>5</v>
      </c>
      <c r="B13" s="126" t="s">
        <v>39</v>
      </c>
      <c r="C13" s="71">
        <v>3</v>
      </c>
      <c r="D13" s="55">
        <v>1.1017</v>
      </c>
      <c r="E13" s="55">
        <v>0.7190333333333333</v>
      </c>
      <c r="F13" s="55">
        <v>0.29</v>
      </c>
      <c r="G13" s="55">
        <v>0.6413333333333333</v>
      </c>
      <c r="H13" s="55">
        <v>1.1223333333333334</v>
      </c>
      <c r="I13" s="55">
        <v>0.46636666666666665</v>
      </c>
      <c r="J13" s="55">
        <v>0.6265</v>
      </c>
      <c r="K13" s="55">
        <v>0.5193333333333333</v>
      </c>
      <c r="L13" s="55">
        <v>0.2546333333333333</v>
      </c>
      <c r="M13" s="55">
        <v>0.2559</v>
      </c>
      <c r="N13" s="55">
        <v>0.35556666666666664</v>
      </c>
      <c r="O13" s="69"/>
      <c r="P13" s="55">
        <v>0.2838888333333333</v>
      </c>
      <c r="Q13" s="55">
        <v>0.4286416333333334</v>
      </c>
      <c r="R13" s="74">
        <v>0.6860640333333333</v>
      </c>
      <c r="S13" s="124"/>
      <c r="T13" s="86">
        <v>3</v>
      </c>
      <c r="U13" s="72">
        <v>3</v>
      </c>
    </row>
    <row r="14" spans="1:21" ht="12.75">
      <c r="A14" s="24" t="s">
        <v>2</v>
      </c>
      <c r="B14" s="41" t="s">
        <v>2</v>
      </c>
      <c r="C14" s="41">
        <v>48</v>
      </c>
      <c r="D14" s="42">
        <v>0.2923229166666666</v>
      </c>
      <c r="E14" s="42">
        <v>0.1988416666666667</v>
      </c>
      <c r="F14" s="42">
        <v>0.19052083333333333</v>
      </c>
      <c r="G14" s="42">
        <v>0.11156041666666666</v>
      </c>
      <c r="H14" s="42">
        <v>0.11362916666666668</v>
      </c>
      <c r="I14" s="42">
        <v>0.06014166666666665</v>
      </c>
      <c r="J14" s="42">
        <v>0.06917708333333335</v>
      </c>
      <c r="K14" s="42">
        <v>0.07802500000000001</v>
      </c>
      <c r="L14" s="42">
        <v>0.05858541666666664</v>
      </c>
      <c r="M14" s="42">
        <v>0.06957708333333334</v>
      </c>
      <c r="N14" s="42">
        <v>0.08313958333333334</v>
      </c>
      <c r="O14" s="42">
        <v>0.110325</v>
      </c>
      <c r="P14" s="42">
        <v>0.06848958333333331</v>
      </c>
      <c r="Q14" s="42">
        <v>0.06705833333333332</v>
      </c>
      <c r="R14" s="49">
        <v>0.09685208333333334</v>
      </c>
      <c r="S14" s="41">
        <v>48</v>
      </c>
      <c r="T14" s="84">
        <v>48</v>
      </c>
      <c r="U14" s="85">
        <v>48</v>
      </c>
    </row>
    <row r="15" spans="1:21" ht="12.75">
      <c r="A15" s="27" t="s">
        <v>2</v>
      </c>
      <c r="B15" s="38" t="s">
        <v>9</v>
      </c>
      <c r="C15" s="38">
        <v>86</v>
      </c>
      <c r="D15" s="39">
        <v>1.510727906976744</v>
      </c>
      <c r="E15" s="39">
        <v>1.5840872093023253</v>
      </c>
      <c r="F15" s="39">
        <v>1.147588372093023</v>
      </c>
      <c r="G15" s="39">
        <v>1.0223058139534884</v>
      </c>
      <c r="H15" s="39">
        <v>0.4497500000000001</v>
      </c>
      <c r="I15" s="39">
        <v>0.5774093023255813</v>
      </c>
      <c r="J15" s="39">
        <v>0.4568104651162792</v>
      </c>
      <c r="K15" s="39">
        <v>0.3449813953488372</v>
      </c>
      <c r="L15" s="39">
        <v>0.3767267441860465</v>
      </c>
      <c r="M15" s="39">
        <v>0.3582662790697674</v>
      </c>
      <c r="N15" s="39">
        <v>0.41800930232558137</v>
      </c>
      <c r="O15" s="39">
        <v>0.48180839418604643</v>
      </c>
      <c r="P15" s="39">
        <v>0.3899265825581395</v>
      </c>
      <c r="Q15" s="39">
        <v>0.4074898732558141</v>
      </c>
      <c r="R15" s="48">
        <v>0.27161080116279074</v>
      </c>
      <c r="S15" s="38">
        <v>86</v>
      </c>
      <c r="T15" s="44">
        <v>86</v>
      </c>
      <c r="U15" s="40">
        <v>86</v>
      </c>
    </row>
    <row r="16" spans="1:21" ht="12.75">
      <c r="A16" s="27" t="s">
        <v>2</v>
      </c>
      <c r="B16" s="38" t="s">
        <v>10</v>
      </c>
      <c r="C16" s="38">
        <v>24</v>
      </c>
      <c r="D16" s="39">
        <v>0.4219583333333334</v>
      </c>
      <c r="E16" s="39">
        <v>0.39529166666666665</v>
      </c>
      <c r="F16" s="39">
        <v>0.43349304166666675</v>
      </c>
      <c r="G16" s="39">
        <v>0.3435625</v>
      </c>
      <c r="H16" s="39">
        <v>0.4852458333333333</v>
      </c>
      <c r="I16" s="39">
        <v>0.3829458333333333</v>
      </c>
      <c r="J16" s="39">
        <v>0.21683333333333332</v>
      </c>
      <c r="K16" s="39">
        <v>0.1383083333333333</v>
      </c>
      <c r="L16" s="39">
        <v>0.08423333333333334</v>
      </c>
      <c r="M16" s="39">
        <v>0.09755416666666666</v>
      </c>
      <c r="N16" s="39">
        <v>0.11670877500000003</v>
      </c>
      <c r="O16" s="39">
        <v>0.13109037916666663</v>
      </c>
      <c r="P16" s="39">
        <v>0.09491680000000001</v>
      </c>
      <c r="Q16" s="39">
        <v>0.08754166666666667</v>
      </c>
      <c r="R16" s="48">
        <v>0.11462741250000001</v>
      </c>
      <c r="S16" s="38">
        <v>24</v>
      </c>
      <c r="T16" s="44">
        <v>24</v>
      </c>
      <c r="U16" s="40">
        <v>24</v>
      </c>
    </row>
    <row r="17" spans="1:21" ht="12.75">
      <c r="A17" s="27" t="s">
        <v>2</v>
      </c>
      <c r="B17" s="38" t="s">
        <v>11</v>
      </c>
      <c r="C17" s="38">
        <v>39</v>
      </c>
      <c r="D17" s="39">
        <v>0.15360824871794873</v>
      </c>
      <c r="E17" s="39">
        <v>0.13696465897435894</v>
      </c>
      <c r="F17" s="39">
        <v>0.11956181025641026</v>
      </c>
      <c r="G17" s="39">
        <v>0.14326915897435896</v>
      </c>
      <c r="H17" s="39">
        <v>0.1556186256410256</v>
      </c>
      <c r="I17" s="39">
        <v>0.12545035384615386</v>
      </c>
      <c r="J17" s="39">
        <v>0.11047498461538463</v>
      </c>
      <c r="K17" s="39">
        <v>0.11153846153846156</v>
      </c>
      <c r="L17" s="39">
        <v>0.1030769230769231</v>
      </c>
      <c r="M17" s="39">
        <v>0.09865897435897439</v>
      </c>
      <c r="N17" s="39">
        <v>0.10086410256410257</v>
      </c>
      <c r="O17" s="39">
        <v>0.16293869743589742</v>
      </c>
      <c r="P17" s="39">
        <v>0.10537088717948716</v>
      </c>
      <c r="Q17" s="39">
        <v>0.11167286153846152</v>
      </c>
      <c r="R17" s="48"/>
      <c r="S17" s="38">
        <v>39</v>
      </c>
      <c r="T17" s="44">
        <v>39</v>
      </c>
      <c r="U17" s="40"/>
    </row>
    <row r="18" spans="1:21" ht="12.75">
      <c r="A18" s="27" t="s">
        <v>2</v>
      </c>
      <c r="B18" s="38" t="s">
        <v>12</v>
      </c>
      <c r="C18" s="38">
        <v>79</v>
      </c>
      <c r="D18" s="39">
        <v>1.272287548101265</v>
      </c>
      <c r="E18" s="39">
        <v>1.3327965658227845</v>
      </c>
      <c r="F18" s="39">
        <v>1.0446673632911392</v>
      </c>
      <c r="G18" s="39">
        <v>0.9740694164556959</v>
      </c>
      <c r="H18" s="39">
        <v>0.9097697379746836</v>
      </c>
      <c r="I18" s="39">
        <v>0.7546923269620254</v>
      </c>
      <c r="J18" s="39">
        <v>0.5904091607594937</v>
      </c>
      <c r="K18" s="39">
        <v>0.6158164556962025</v>
      </c>
      <c r="L18" s="39">
        <v>0.5550772151898735</v>
      </c>
      <c r="M18" s="39">
        <v>0.5132417721518986</v>
      </c>
      <c r="N18" s="39">
        <v>0.4213050632911393</v>
      </c>
      <c r="O18" s="39">
        <v>0.537886075949367</v>
      </c>
      <c r="P18" s="39">
        <v>0.4867099632911392</v>
      </c>
      <c r="Q18" s="39">
        <v>0.5367594936708862</v>
      </c>
      <c r="R18" s="48">
        <v>0.4542658227848099</v>
      </c>
      <c r="S18" s="38">
        <v>79</v>
      </c>
      <c r="T18" s="44">
        <v>79</v>
      </c>
      <c r="U18" s="40">
        <v>79</v>
      </c>
    </row>
    <row r="19" spans="1:21" ht="13.5" thickBot="1">
      <c r="A19" s="29" t="s">
        <v>2</v>
      </c>
      <c r="B19" s="71" t="s">
        <v>13</v>
      </c>
      <c r="C19" s="71">
        <v>14</v>
      </c>
      <c r="D19" s="55">
        <v>0.2680012142857143</v>
      </c>
      <c r="E19" s="55">
        <v>0.35196557142857143</v>
      </c>
      <c r="F19" s="55">
        <v>0.27539287857142863</v>
      </c>
      <c r="G19" s="55">
        <v>0.3092252857142857</v>
      </c>
      <c r="H19" s="55">
        <v>0.32014571428571426</v>
      </c>
      <c r="I19" s="55">
        <v>0.3972854999999999</v>
      </c>
      <c r="J19" s="55">
        <v>0.1466160714285714</v>
      </c>
      <c r="K19" s="55">
        <v>0.16231595714285715</v>
      </c>
      <c r="L19" s="55">
        <v>0.13786315000000002</v>
      </c>
      <c r="M19" s="55">
        <v>0.1740803142857143</v>
      </c>
      <c r="N19" s="55">
        <v>0.15720714285714288</v>
      </c>
      <c r="O19" s="55">
        <v>0.15545025714285715</v>
      </c>
      <c r="P19" s="55">
        <v>0.09442857142857142</v>
      </c>
      <c r="Q19" s="55">
        <v>0.0892142857142857</v>
      </c>
      <c r="R19" s="58">
        <v>0.07710714285714285</v>
      </c>
      <c r="S19" s="71">
        <v>14</v>
      </c>
      <c r="T19" s="86">
        <v>14</v>
      </c>
      <c r="U19" s="72">
        <v>14</v>
      </c>
    </row>
    <row r="20" spans="1:21" ht="12.75">
      <c r="A20" s="90" t="s">
        <v>6</v>
      </c>
      <c r="B20" s="91" t="s">
        <v>16</v>
      </c>
      <c r="C20" s="92">
        <v>313</v>
      </c>
      <c r="D20" s="93"/>
      <c r="E20" s="93"/>
      <c r="F20" s="93"/>
      <c r="G20" s="93"/>
      <c r="H20" s="93"/>
      <c r="I20" s="93"/>
      <c r="J20" s="93"/>
      <c r="K20" s="93"/>
      <c r="L20" s="94">
        <v>1.0963569496166121</v>
      </c>
      <c r="M20" s="94">
        <v>0.6511394966134197</v>
      </c>
      <c r="N20" s="94">
        <v>0.8926831946645383</v>
      </c>
      <c r="O20" s="94">
        <v>0.6229756810862637</v>
      </c>
      <c r="P20" s="94">
        <v>0.6881853702555926</v>
      </c>
      <c r="Q20" s="94">
        <v>1.0874848598083051</v>
      </c>
      <c r="R20" s="125">
        <v>0.7035471532044741</v>
      </c>
      <c r="S20" s="122">
        <v>313</v>
      </c>
      <c r="T20" s="41">
        <v>313</v>
      </c>
      <c r="U20" s="85">
        <v>313</v>
      </c>
    </row>
    <row r="21" spans="1:21" ht="12.75">
      <c r="A21" s="27" t="s">
        <v>6</v>
      </c>
      <c r="B21" s="95" t="s">
        <v>17</v>
      </c>
      <c r="C21" s="19">
        <v>13</v>
      </c>
      <c r="D21" s="17"/>
      <c r="E21" s="17"/>
      <c r="F21" s="17"/>
      <c r="G21" s="17"/>
      <c r="H21" s="17"/>
      <c r="I21" s="17"/>
      <c r="J21" s="17"/>
      <c r="K21" s="17"/>
      <c r="L21" s="39">
        <v>0.2992307692307692</v>
      </c>
      <c r="M21" s="39">
        <v>0.12615384615384617</v>
      </c>
      <c r="N21" s="39">
        <v>0.2107692307692307</v>
      </c>
      <c r="O21" s="39">
        <v>0.11198722307692306</v>
      </c>
      <c r="P21" s="39">
        <v>0.25673194615384615</v>
      </c>
      <c r="Q21" s="21"/>
      <c r="R21" s="76"/>
      <c r="S21" s="119">
        <v>13</v>
      </c>
      <c r="T21" s="46"/>
      <c r="U21" s="28"/>
    </row>
    <row r="22" spans="1:21" ht="13.5" thickBot="1">
      <c r="A22" s="29" t="s">
        <v>6</v>
      </c>
      <c r="B22" s="33" t="s">
        <v>18</v>
      </c>
      <c r="C22" s="30">
        <v>66</v>
      </c>
      <c r="D22" s="32"/>
      <c r="E22" s="32"/>
      <c r="F22" s="32"/>
      <c r="G22" s="32"/>
      <c r="H22" s="32"/>
      <c r="I22" s="32"/>
      <c r="J22" s="32"/>
      <c r="K22" s="32"/>
      <c r="L22" s="39">
        <v>0.2469260386363637</v>
      </c>
      <c r="M22" s="39">
        <v>0.1546264072727272</v>
      </c>
      <c r="N22" s="39">
        <v>0.25807465454545453</v>
      </c>
      <c r="O22" s="39">
        <v>0.1825713948484849</v>
      </c>
      <c r="P22" s="39">
        <v>0.1303152696969697</v>
      </c>
      <c r="Q22" s="39">
        <v>0.123356730909091</v>
      </c>
      <c r="R22" s="127"/>
      <c r="S22" s="120">
        <v>66</v>
      </c>
      <c r="T22" s="47">
        <v>66</v>
      </c>
      <c r="U22" s="31"/>
    </row>
    <row r="23" spans="1:21" ht="12.75">
      <c r="A23" s="24" t="s">
        <v>4</v>
      </c>
      <c r="B23" s="25" t="s">
        <v>19</v>
      </c>
      <c r="C23" s="25">
        <v>18</v>
      </c>
      <c r="D23" s="34"/>
      <c r="E23" s="34"/>
      <c r="F23" s="34"/>
      <c r="G23" s="34"/>
      <c r="H23" s="34"/>
      <c r="I23" s="34"/>
      <c r="J23" s="34"/>
      <c r="K23" s="34"/>
      <c r="L23" s="25"/>
      <c r="M23" s="35">
        <v>0.5685742833333333</v>
      </c>
      <c r="N23" s="35">
        <v>0.3298286833333333</v>
      </c>
      <c r="O23" s="35">
        <v>0.7754519055555555</v>
      </c>
      <c r="P23" s="35">
        <v>0.73</v>
      </c>
      <c r="Q23" s="35">
        <v>0.4874722222222222</v>
      </c>
      <c r="R23" s="50"/>
      <c r="S23" s="25">
        <v>18</v>
      </c>
      <c r="T23" s="45">
        <v>18</v>
      </c>
      <c r="U23" s="26"/>
    </row>
    <row r="24" spans="1:21" ht="12.75">
      <c r="A24" s="27" t="s">
        <v>4</v>
      </c>
      <c r="B24" s="19" t="s">
        <v>20</v>
      </c>
      <c r="C24" s="19">
        <v>104</v>
      </c>
      <c r="D24" s="17"/>
      <c r="E24" s="17"/>
      <c r="F24" s="17"/>
      <c r="G24" s="17"/>
      <c r="H24" s="17"/>
      <c r="I24" s="17"/>
      <c r="J24" s="17"/>
      <c r="K24" s="17"/>
      <c r="L24" s="19"/>
      <c r="M24" s="20">
        <v>0.7084213846153846</v>
      </c>
      <c r="N24" s="20">
        <v>0.7171509615384616</v>
      </c>
      <c r="O24" s="20">
        <v>0.5576041634615387</v>
      </c>
      <c r="P24" s="20">
        <v>0.3971073750000001</v>
      </c>
      <c r="Q24" s="20">
        <v>0.3253653846153845</v>
      </c>
      <c r="R24" s="51">
        <v>0.3767115384615385</v>
      </c>
      <c r="S24" s="19">
        <v>104</v>
      </c>
      <c r="T24" s="46">
        <v>104</v>
      </c>
      <c r="U24" s="28">
        <v>104</v>
      </c>
    </row>
    <row r="25" spans="1:21" ht="12.75">
      <c r="A25" s="27" t="s">
        <v>4</v>
      </c>
      <c r="B25" s="19" t="s">
        <v>21</v>
      </c>
      <c r="C25" s="19">
        <v>18</v>
      </c>
      <c r="D25" s="17"/>
      <c r="E25" s="17"/>
      <c r="F25" s="17"/>
      <c r="G25" s="17"/>
      <c r="H25" s="17"/>
      <c r="I25" s="17"/>
      <c r="J25" s="17"/>
      <c r="K25" s="17"/>
      <c r="L25" s="19"/>
      <c r="M25" s="20">
        <v>1.0394444444444444</v>
      </c>
      <c r="N25" s="20">
        <v>0.5616</v>
      </c>
      <c r="O25" s="20">
        <v>0.4249106666666667</v>
      </c>
      <c r="P25" s="20">
        <v>0.3726644444444444</v>
      </c>
      <c r="Q25" s="20">
        <v>0.26135031111111107</v>
      </c>
      <c r="R25" s="51">
        <v>0.3448855944444444</v>
      </c>
      <c r="S25" s="19">
        <v>18</v>
      </c>
      <c r="T25" s="46">
        <v>18</v>
      </c>
      <c r="U25" s="28">
        <v>18</v>
      </c>
    </row>
    <row r="26" spans="1:21" ht="13.5" thickBot="1">
      <c r="A26" s="29" t="s">
        <v>4</v>
      </c>
      <c r="B26" s="33" t="s">
        <v>22</v>
      </c>
      <c r="C26" s="30">
        <v>104</v>
      </c>
      <c r="D26" s="32"/>
      <c r="E26" s="32"/>
      <c r="F26" s="32"/>
      <c r="G26" s="32"/>
      <c r="H26" s="32"/>
      <c r="I26" s="32"/>
      <c r="J26" s="32"/>
      <c r="K26" s="32"/>
      <c r="L26" s="30"/>
      <c r="M26" s="36">
        <v>1.055237307692308</v>
      </c>
      <c r="N26" s="36">
        <v>0.9381742307692311</v>
      </c>
      <c r="O26" s="36">
        <v>0.9046765384615387</v>
      </c>
      <c r="P26" s="36">
        <v>0.8185096153846152</v>
      </c>
      <c r="Q26" s="36">
        <v>0.5898942307692308</v>
      </c>
      <c r="R26" s="52">
        <v>0.5065000000000001</v>
      </c>
      <c r="S26" s="30">
        <v>104</v>
      </c>
      <c r="T26" s="47">
        <v>104</v>
      </c>
      <c r="U26" s="31">
        <v>104</v>
      </c>
    </row>
    <row r="28" spans="3:19" ht="12.75"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="96" customFormat="1" ht="12.75"/>
    <row r="30" spans="1:2" ht="12.75">
      <c r="A30" s="18" t="s">
        <v>37</v>
      </c>
      <c r="B30" s="80"/>
    </row>
    <row r="31" spans="2:19" ht="12.75">
      <c r="B31" s="17" t="s">
        <v>8</v>
      </c>
      <c r="C31" s="97" t="s">
        <v>29</v>
      </c>
      <c r="D31" s="98">
        <v>1992</v>
      </c>
      <c r="E31" s="98">
        <v>1993</v>
      </c>
      <c r="F31" s="98">
        <v>1994</v>
      </c>
      <c r="G31" s="98">
        <v>1995</v>
      </c>
      <c r="H31" s="98">
        <v>1996</v>
      </c>
      <c r="I31" s="98">
        <v>1997</v>
      </c>
      <c r="J31" s="98">
        <v>1998</v>
      </c>
      <c r="K31" s="98">
        <v>1999</v>
      </c>
      <c r="L31" s="98">
        <v>2000</v>
      </c>
      <c r="M31" s="98">
        <v>2001</v>
      </c>
      <c r="N31" s="98">
        <v>2002</v>
      </c>
      <c r="O31" s="98">
        <v>2003</v>
      </c>
      <c r="P31" s="98">
        <v>2004</v>
      </c>
      <c r="Q31" s="98">
        <v>2005</v>
      </c>
      <c r="R31" s="98">
        <v>2006</v>
      </c>
      <c r="S31" s="99"/>
    </row>
    <row r="32" spans="2:19" ht="12.75">
      <c r="B32" s="17" t="s">
        <v>3</v>
      </c>
      <c r="C32" s="95">
        <f>SUM(C4:C6)</f>
        <v>172</v>
      </c>
      <c r="D32" s="21">
        <f>SUMPRODUCT(D4:D6,$C$4:$C$6)/SUM($C$4:$C$6)</f>
        <v>0.04639941488372094</v>
      </c>
      <c r="E32" s="21">
        <f aca="true" t="shared" si="0" ref="E32:R32">SUMPRODUCT(E4:E6,$C$4:$C$6)/SUM($C$4:$C$6)</f>
        <v>0.05997633627906974</v>
      </c>
      <c r="F32" s="21">
        <f t="shared" si="0"/>
        <v>0.048116004593023246</v>
      </c>
      <c r="G32" s="21">
        <f t="shared" si="0"/>
        <v>0.04341702627906976</v>
      </c>
      <c r="H32" s="21">
        <f t="shared" si="0"/>
        <v>0.06286441622093024</v>
      </c>
      <c r="I32" s="21">
        <f t="shared" si="0"/>
        <v>0.05480041447674419</v>
      </c>
      <c r="J32" s="21">
        <f t="shared" si="0"/>
        <v>0.0453535590116279</v>
      </c>
      <c r="K32" s="21">
        <f t="shared" si="0"/>
        <v>0.04480071697674419</v>
      </c>
      <c r="L32" s="21">
        <f t="shared" si="0"/>
        <v>0.0377065988372093</v>
      </c>
      <c r="M32" s="21">
        <f t="shared" si="0"/>
        <v>0.044969387209302325</v>
      </c>
      <c r="N32" s="21">
        <f t="shared" si="0"/>
        <v>0.04441038546511627</v>
      </c>
      <c r="O32" s="21">
        <f t="shared" si="0"/>
        <v>0.06251096999999999</v>
      </c>
      <c r="P32" s="21">
        <f>SUMPRODUCT(P4:P6,$C$4:$C$6)/SUM($C$4:$C$6)</f>
        <v>0.0524072206976744</v>
      </c>
      <c r="Q32" s="21">
        <f t="shared" si="0"/>
        <v>0.050344525174418606</v>
      </c>
      <c r="R32" s="21">
        <f t="shared" si="0"/>
        <v>0.05302260174418603</v>
      </c>
      <c r="S32" s="18" t="s">
        <v>0</v>
      </c>
    </row>
    <row r="33" spans="2:18" ht="12.75">
      <c r="B33" s="17" t="s">
        <v>5</v>
      </c>
      <c r="C33" s="95">
        <f>SUM(C7:C13)</f>
        <v>340</v>
      </c>
      <c r="D33" s="21">
        <f>SUMPRODUCT(D7:D13,$C$7:$C$13)/SUM($C$7:$C$13)</f>
        <v>0.548643705882353</v>
      </c>
      <c r="E33" s="21">
        <f aca="true" t="shared" si="1" ref="E33:N33">SUMPRODUCT(E7:E13,$C$7:$C$13)/SUM($C$7:$C$13)</f>
        <v>0.4867396176470588</v>
      </c>
      <c r="F33" s="21">
        <f t="shared" si="1"/>
        <v>0.3335279607941177</v>
      </c>
      <c r="G33" s="21">
        <f t="shared" si="1"/>
        <v>0.35840626470588255</v>
      </c>
      <c r="H33" s="21">
        <f t="shared" si="1"/>
        <v>0.451236205882353</v>
      </c>
      <c r="I33" s="21">
        <f>SUMPRODUCT(I7:I13,$C$7:$C$13)/SUM($C$7:$C$13)</f>
        <v>0.35108295882352936</v>
      </c>
      <c r="J33" s="21">
        <f t="shared" si="1"/>
        <v>0.28382039117647057</v>
      </c>
      <c r="K33" s="21">
        <f t="shared" si="1"/>
        <v>0.23317229411764706</v>
      </c>
      <c r="L33" s="21">
        <f t="shared" si="1"/>
        <v>0.19856970588235295</v>
      </c>
      <c r="M33" s="21">
        <f>SUMPRODUCT(M7:M13,$C$7:$C$13)/SUM($C$7:$C$13)</f>
        <v>0.1705818775588235</v>
      </c>
      <c r="N33" s="21">
        <f t="shared" si="1"/>
        <v>0.1798397617647059</v>
      </c>
      <c r="O33" s="21">
        <f>SUMPRODUCT(O7:O13,S7:S13)/SUM(S7:S13)</f>
        <v>0.202302385074184</v>
      </c>
      <c r="P33" s="21">
        <f>SUMPRODUCT(P7:P13,$C$7:$C$13)/SUM($C$7:$C$13)</f>
        <v>0.16504955914705885</v>
      </c>
      <c r="Q33" s="21">
        <f>SUMPRODUCT(Q7:Q13,T7:T13)/SUM(T7:T13)</f>
        <v>0.15375598153354636</v>
      </c>
      <c r="R33" s="21">
        <f>SUMPRODUCT(R7:R13,U7:U13)/SUM(U7:U13)</f>
        <v>0.16563748120401342</v>
      </c>
    </row>
    <row r="34" spans="2:18" ht="12.75">
      <c r="B34" s="17" t="s">
        <v>2</v>
      </c>
      <c r="C34" s="95">
        <f>SUM(C14:C19)</f>
        <v>290</v>
      </c>
      <c r="D34" s="21">
        <f>SUMPRODUCT(D14:D19,$C$14:$C$19)/SUM($C$14:$C$19)</f>
        <v>0.9114984655172411</v>
      </c>
      <c r="E34" s="21">
        <f aca="true" t="shared" si="2" ref="E34:Q34">SUMPRODUCT(E14:E19,$C$14:$C$19)/SUM($C$14:$C$19)</f>
        <v>0.9338723048275861</v>
      </c>
      <c r="F34" s="21">
        <f t="shared" si="2"/>
        <v>0.7216847089655171</v>
      </c>
      <c r="G34" s="21">
        <f t="shared" si="2"/>
        <v>0.6496097762068964</v>
      </c>
      <c r="H34" s="21">
        <f t="shared" si="2"/>
        <v>0.4765571575862069</v>
      </c>
      <c r="I34" s="21">
        <f t="shared" si="2"/>
        <v>0.45451708493103443</v>
      </c>
      <c r="J34" s="21">
        <f t="shared" si="2"/>
        <v>0.34763335551724145</v>
      </c>
      <c r="K34" s="21">
        <f t="shared" si="2"/>
        <v>0.31725835655172413</v>
      </c>
      <c r="L34" s="21">
        <f t="shared" si="2"/>
        <v>0.30011511758620696</v>
      </c>
      <c r="M34" s="21">
        <f t="shared" si="2"/>
        <v>0.287320084137931</v>
      </c>
      <c r="N34" s="21">
        <f t="shared" si="2"/>
        <v>0.28330417448275863</v>
      </c>
      <c r="O34" s="21">
        <f>SUMPRODUCT(O14:O19,$C$14:$C$19)/SUM($C$14:$C$19)</f>
        <v>0.3479351855172413</v>
      </c>
      <c r="P34" s="21">
        <f t="shared" si="2"/>
        <v>0.2861404862068965</v>
      </c>
      <c r="Q34" s="21">
        <f t="shared" si="2"/>
        <v>0.3047316231034483</v>
      </c>
      <c r="R34" s="21">
        <f>SUMPRODUCT(R14:R19,U14:U19)/SUM(U14:U19)</f>
        <v>0.2698206645418326</v>
      </c>
    </row>
    <row r="35" spans="2:18" ht="12.75">
      <c r="B35" s="17" t="s">
        <v>6</v>
      </c>
      <c r="C35" s="95">
        <f>SUM(C20:C22)</f>
        <v>392</v>
      </c>
      <c r="D35" s="21"/>
      <c r="E35" s="21"/>
      <c r="F35" s="21"/>
      <c r="G35" s="21"/>
      <c r="H35" s="21"/>
      <c r="I35" s="21"/>
      <c r="J35" s="21"/>
      <c r="K35" s="21"/>
      <c r="L35" s="21">
        <f>SUMPRODUCT(L20:L22,$C$20:$C$22)/SUM($C$20:$C$22)</f>
        <v>0.9269052137244888</v>
      </c>
      <c r="M35" s="21">
        <f>SUMPRODUCT(M20:M22,$C$20:$C$22)/SUM($C$20:$C$22)</f>
        <v>0.5501326666326539</v>
      </c>
      <c r="N35" s="21">
        <f>SUMPRODUCT(N20:N22,$C$20:$C$22)/SUM($C$20:$C$22)</f>
        <v>0.7632213447193891</v>
      </c>
      <c r="O35" s="21">
        <f>SUMPRODUCT(O20:O22,$C$20:$C$22)/SUM($C$20:$C$22)</f>
        <v>0.5318799340306136</v>
      </c>
      <c r="P35" s="21">
        <f>SUMPRODUCT(P20:P22,$C$20:$C$22)/SUM($C$20:$C$22)</f>
        <v>0.5799498571173481</v>
      </c>
      <c r="Q35" s="21">
        <f>SUMPRODUCT(Q20:Q22,T20:T22)/SUM(T20:T22)</f>
        <v>0.9195891962005265</v>
      </c>
      <c r="R35" s="21">
        <f>SUMPRODUCT(R20:R22,U20:U22)/SUM(U20:U22)</f>
        <v>0.7035471532044741</v>
      </c>
    </row>
    <row r="36" spans="2:18" ht="12.75">
      <c r="B36" s="17" t="s">
        <v>4</v>
      </c>
      <c r="C36" s="95">
        <f>SUM(C23:C26)</f>
        <v>244</v>
      </c>
      <c r="D36" s="21"/>
      <c r="E36" s="21"/>
      <c r="F36" s="21"/>
      <c r="G36" s="21"/>
      <c r="H36" s="21"/>
      <c r="I36" s="21"/>
      <c r="J36" s="21"/>
      <c r="K36" s="21"/>
      <c r="L36" s="21"/>
      <c r="M36" s="21">
        <f>SUMPRODUCT(M23:M26,$C$23:$C$26)/SUM($C$23:$C$26)</f>
        <v>0.8703477094262297</v>
      </c>
      <c r="N36" s="21">
        <f>SUMPRODUCT(N23:N26,$C$23:$C$26)/SUM($C$23:$C$26)</f>
        <v>0.7713095750000002</v>
      </c>
      <c r="O36" s="21">
        <f>SUMPRODUCT(O23:O26,$C$23:$C$26)/SUM($C$23:$C$26)</f>
        <v>0.7118185217213118</v>
      </c>
      <c r="P36" s="21">
        <f>SUMPRODUCT(P23:P26,$C$23:$C$26)/SUM($C$23:$C$26)</f>
        <v>0.5994759303278689</v>
      </c>
      <c r="Q36" s="21">
        <f>SUMPRODUCT(Q23:Q26,$C$23:$C$26)/SUM($C$23:$C$26)</f>
        <v>0.44535166229508183</v>
      </c>
      <c r="R36" s="21">
        <f>SUMPRODUCT(R23:R26,U23:U26)/SUM(U23:U26)</f>
        <v>0.43390239247787615</v>
      </c>
    </row>
    <row r="37" spans="2:18" ht="12.7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2" ht="12.75">
      <c r="A38" s="18" t="s">
        <v>37</v>
      </c>
      <c r="B38" s="80"/>
    </row>
    <row r="39" spans="2:18" ht="12.75">
      <c r="B39" s="17" t="s">
        <v>8</v>
      </c>
      <c r="C39" s="97" t="s">
        <v>29</v>
      </c>
      <c r="D39" s="98">
        <v>1992</v>
      </c>
      <c r="E39" s="98">
        <v>1993</v>
      </c>
      <c r="F39" s="98">
        <v>1994</v>
      </c>
      <c r="G39" s="98">
        <v>1995</v>
      </c>
      <c r="H39" s="98">
        <v>1996</v>
      </c>
      <c r="I39" s="98">
        <v>1997</v>
      </c>
      <c r="J39" s="98">
        <v>1998</v>
      </c>
      <c r="K39" s="98">
        <v>1999</v>
      </c>
      <c r="L39" s="98">
        <v>2000</v>
      </c>
      <c r="M39" s="98">
        <v>2001</v>
      </c>
      <c r="N39" s="98">
        <v>2002</v>
      </c>
      <c r="O39" s="98">
        <v>2003</v>
      </c>
      <c r="P39" s="98">
        <v>2004</v>
      </c>
      <c r="Q39" s="98">
        <v>2005</v>
      </c>
      <c r="R39" s="98">
        <v>2006</v>
      </c>
    </row>
    <row r="40" spans="2:19" ht="12.75">
      <c r="B40" s="17" t="s">
        <v>3</v>
      </c>
      <c r="C40" s="100">
        <f>C32</f>
        <v>172</v>
      </c>
      <c r="D40" s="100">
        <f>D32*1000</f>
        <v>46.39941488372094</v>
      </c>
      <c r="E40" s="100">
        <f aca="true" t="shared" si="3" ref="E40:R40">E32*1000</f>
        <v>59.976336279069734</v>
      </c>
      <c r="F40" s="100">
        <f t="shared" si="3"/>
        <v>48.11600459302325</v>
      </c>
      <c r="G40" s="100">
        <f t="shared" si="3"/>
        <v>43.41702627906976</v>
      </c>
      <c r="H40" s="100">
        <f t="shared" si="3"/>
        <v>62.86441622093024</v>
      </c>
      <c r="I40" s="100">
        <f t="shared" si="3"/>
        <v>54.800414476744194</v>
      </c>
      <c r="J40" s="100">
        <f t="shared" si="3"/>
        <v>45.3535590116279</v>
      </c>
      <c r="K40" s="100">
        <f t="shared" si="3"/>
        <v>44.80071697674419</v>
      </c>
      <c r="L40" s="100">
        <f t="shared" si="3"/>
        <v>37.706598837209306</v>
      </c>
      <c r="M40" s="100">
        <f t="shared" si="3"/>
        <v>44.969387209302326</v>
      </c>
      <c r="N40" s="100">
        <f t="shared" si="3"/>
        <v>44.41038546511627</v>
      </c>
      <c r="O40" s="100">
        <f t="shared" si="3"/>
        <v>62.510969999999986</v>
      </c>
      <c r="P40" s="100">
        <f t="shared" si="3"/>
        <v>52.407220697674404</v>
      </c>
      <c r="Q40" s="100">
        <f t="shared" si="3"/>
        <v>50.34452517441861</v>
      </c>
      <c r="R40" s="100">
        <f t="shared" si="3"/>
        <v>53.02260174418603</v>
      </c>
      <c r="S40" s="18" t="s">
        <v>61</v>
      </c>
    </row>
    <row r="41" spans="2:19" ht="12.75">
      <c r="B41" s="17" t="s">
        <v>5</v>
      </c>
      <c r="C41" s="100">
        <f>C33</f>
        <v>340</v>
      </c>
      <c r="D41" s="100">
        <f>D33*1000</f>
        <v>548.6437058823531</v>
      </c>
      <c r="E41" s="100">
        <f aca="true" t="shared" si="4" ref="E41:R41">E33*1000</f>
        <v>486.7396176470588</v>
      </c>
      <c r="F41" s="100">
        <f t="shared" si="4"/>
        <v>333.5279607941177</v>
      </c>
      <c r="G41" s="100">
        <f t="shared" si="4"/>
        <v>358.40626470588256</v>
      </c>
      <c r="H41" s="100">
        <f t="shared" si="4"/>
        <v>451.23620588235303</v>
      </c>
      <c r="I41" s="100">
        <f t="shared" si="4"/>
        <v>351.08295882352934</v>
      </c>
      <c r="J41" s="100">
        <f t="shared" si="4"/>
        <v>283.8203911764706</v>
      </c>
      <c r="K41" s="100">
        <f t="shared" si="4"/>
        <v>233.17229411764706</v>
      </c>
      <c r="L41" s="100">
        <f t="shared" si="4"/>
        <v>198.56970588235296</v>
      </c>
      <c r="M41" s="100">
        <f t="shared" si="4"/>
        <v>170.58187755882352</v>
      </c>
      <c r="N41" s="100">
        <f t="shared" si="4"/>
        <v>179.83976176470588</v>
      </c>
      <c r="O41" s="100">
        <f t="shared" si="4"/>
        <v>202.302385074184</v>
      </c>
      <c r="P41" s="100">
        <f t="shared" si="4"/>
        <v>165.04955914705886</v>
      </c>
      <c r="Q41" s="100">
        <f t="shared" si="4"/>
        <v>153.75598153354636</v>
      </c>
      <c r="R41" s="100">
        <f t="shared" si="4"/>
        <v>165.63748120401343</v>
      </c>
      <c r="S41" s="101"/>
    </row>
    <row r="42" spans="2:21" ht="12.75">
      <c r="B42" s="17" t="s">
        <v>2</v>
      </c>
      <c r="C42" s="100">
        <f>C34</f>
        <v>290</v>
      </c>
      <c r="D42" s="100">
        <f>D34*1000</f>
        <v>911.4984655172411</v>
      </c>
      <c r="E42" s="100">
        <f aca="true" t="shared" si="5" ref="E42:R42">E34*1000</f>
        <v>933.872304827586</v>
      </c>
      <c r="F42" s="100">
        <f t="shared" si="5"/>
        <v>721.6847089655171</v>
      </c>
      <c r="G42" s="100">
        <f t="shared" si="5"/>
        <v>649.6097762068964</v>
      </c>
      <c r="H42" s="100">
        <f t="shared" si="5"/>
        <v>476.5571575862069</v>
      </c>
      <c r="I42" s="100">
        <f t="shared" si="5"/>
        <v>454.51708493103445</v>
      </c>
      <c r="J42" s="100">
        <f t="shared" si="5"/>
        <v>347.63335551724145</v>
      </c>
      <c r="K42" s="100">
        <f t="shared" si="5"/>
        <v>317.25835655172415</v>
      </c>
      <c r="L42" s="100">
        <f t="shared" si="5"/>
        <v>300.11511758620696</v>
      </c>
      <c r="M42" s="100">
        <f t="shared" si="5"/>
        <v>287.32008413793096</v>
      </c>
      <c r="N42" s="100">
        <f t="shared" si="5"/>
        <v>283.30417448275864</v>
      </c>
      <c r="O42" s="100">
        <f t="shared" si="5"/>
        <v>347.9351855172413</v>
      </c>
      <c r="P42" s="100">
        <f t="shared" si="5"/>
        <v>286.1404862068965</v>
      </c>
      <c r="Q42" s="100">
        <f t="shared" si="5"/>
        <v>304.7316231034483</v>
      </c>
      <c r="R42" s="100">
        <f t="shared" si="5"/>
        <v>269.8206645418326</v>
      </c>
      <c r="S42" s="101"/>
      <c r="U42" s="80"/>
    </row>
    <row r="43" spans="2:21" ht="12.75">
      <c r="B43" s="17" t="s">
        <v>6</v>
      </c>
      <c r="C43" s="100">
        <f>C35</f>
        <v>392</v>
      </c>
      <c r="D43" s="100"/>
      <c r="E43" s="100"/>
      <c r="F43" s="100"/>
      <c r="G43" s="100"/>
      <c r="H43" s="100"/>
      <c r="I43" s="100"/>
      <c r="J43" s="100"/>
      <c r="K43" s="100"/>
      <c r="L43" s="100">
        <f aca="true" t="shared" si="6" ref="L43:R43">L35*1000</f>
        <v>926.9052137244887</v>
      </c>
      <c r="M43" s="100">
        <f t="shared" si="6"/>
        <v>550.1326666326539</v>
      </c>
      <c r="N43" s="100">
        <f t="shared" si="6"/>
        <v>763.2213447193891</v>
      </c>
      <c r="O43" s="100">
        <f t="shared" si="6"/>
        <v>531.8799340306136</v>
      </c>
      <c r="P43" s="100">
        <f t="shared" si="6"/>
        <v>579.9498571173482</v>
      </c>
      <c r="Q43" s="100">
        <f t="shared" si="6"/>
        <v>919.5891962005264</v>
      </c>
      <c r="R43" s="100">
        <f t="shared" si="6"/>
        <v>703.5471532044742</v>
      </c>
      <c r="S43" s="101"/>
      <c r="T43" s="81"/>
      <c r="U43" s="82"/>
    </row>
    <row r="44" spans="2:21" ht="12.75">
      <c r="B44" s="17" t="s">
        <v>4</v>
      </c>
      <c r="C44" s="100">
        <f>C36</f>
        <v>244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>
        <f aca="true" t="shared" si="7" ref="M44:R44">M36*1000</f>
        <v>870.3477094262297</v>
      </c>
      <c r="N44" s="100">
        <f t="shared" si="7"/>
        <v>771.3095750000002</v>
      </c>
      <c r="O44" s="100">
        <f t="shared" si="7"/>
        <v>711.8185217213118</v>
      </c>
      <c r="P44" s="100">
        <f t="shared" si="7"/>
        <v>599.4759303278689</v>
      </c>
      <c r="Q44" s="100">
        <f t="shared" si="7"/>
        <v>445.35166229508184</v>
      </c>
      <c r="R44" s="100">
        <f t="shared" si="7"/>
        <v>433.90239247787616</v>
      </c>
      <c r="S44" s="101"/>
      <c r="T44" s="81"/>
      <c r="U44" s="82"/>
    </row>
    <row r="47" spans="1:19" ht="12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102"/>
      <c r="S47" s="96"/>
    </row>
    <row r="48" spans="1:19" ht="12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102"/>
      <c r="S48" s="96"/>
    </row>
    <row r="49" spans="1:19" ht="12.7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:19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ht="12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ht="12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ht="12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49">
      <selection activeCell="A3" sqref="A3"/>
    </sheetView>
  </sheetViews>
  <sheetFormatPr defaultColWidth="9.00390625" defaultRowHeight="12.75"/>
  <cols>
    <col min="1" max="1" width="14.75390625" style="96" customWidth="1"/>
    <col min="2" max="16384" width="9.125" style="96" customWidth="1"/>
  </cols>
  <sheetData>
    <row r="1" spans="1:2" ht="12.75">
      <c r="A1" s="96" t="s">
        <v>1</v>
      </c>
      <c r="B1" s="18" t="s">
        <v>74</v>
      </c>
    </row>
    <row r="3" s="18" customFormat="1" ht="12.75">
      <c r="A3" s="103" t="s">
        <v>60</v>
      </c>
    </row>
    <row r="4" spans="1:9" s="63" customFormat="1" ht="13.5" thickBot="1">
      <c r="A4" s="23" t="s">
        <v>8</v>
      </c>
      <c r="B4" s="83"/>
      <c r="C4" s="54">
        <v>2001</v>
      </c>
      <c r="D4" s="54">
        <v>2002</v>
      </c>
      <c r="E4" s="54">
        <v>2003</v>
      </c>
      <c r="F4" s="54">
        <v>2004</v>
      </c>
      <c r="G4" s="54">
        <v>2005</v>
      </c>
      <c r="H4" s="54">
        <v>2006</v>
      </c>
      <c r="I4" s="83" t="s">
        <v>29</v>
      </c>
    </row>
    <row r="5" spans="1:10" s="63" customFormat="1" ht="12.75">
      <c r="A5" s="24" t="s">
        <v>3</v>
      </c>
      <c r="B5" s="104" t="s">
        <v>41</v>
      </c>
      <c r="C5" s="42">
        <v>0.042148076923076934</v>
      </c>
      <c r="D5" s="42">
        <v>0.038082692307692304</v>
      </c>
      <c r="E5" s="42">
        <v>0.0698923076923077</v>
      </c>
      <c r="F5" s="42">
        <v>0.0513173076923077</v>
      </c>
      <c r="G5" s="42">
        <v>0.042448076923076936</v>
      </c>
      <c r="H5" s="42">
        <v>0.047148076923076924</v>
      </c>
      <c r="I5" s="85">
        <v>52</v>
      </c>
      <c r="J5" s="63" t="s">
        <v>0</v>
      </c>
    </row>
    <row r="6" spans="1:9" s="63" customFormat="1" ht="12.75">
      <c r="A6" s="27" t="s">
        <v>3</v>
      </c>
      <c r="B6" s="105" t="s">
        <v>43</v>
      </c>
      <c r="C6" s="39">
        <v>0.048711818181818176</v>
      </c>
      <c r="D6" s="39">
        <v>0.05007272727272726</v>
      </c>
      <c r="E6" s="39">
        <v>0.06290909090909089</v>
      </c>
      <c r="F6" s="39">
        <v>0.05574166909090906</v>
      </c>
      <c r="G6" s="39">
        <v>0.05735454545454546</v>
      </c>
      <c r="H6" s="39">
        <v>0.059736363636363615</v>
      </c>
      <c r="I6" s="40">
        <v>110</v>
      </c>
    </row>
    <row r="7" spans="1:9" s="63" customFormat="1" ht="13.5" thickBot="1">
      <c r="A7" s="29" t="s">
        <v>3</v>
      </c>
      <c r="B7" s="106" t="s">
        <v>42</v>
      </c>
      <c r="C7" s="55">
        <v>0.01847346</v>
      </c>
      <c r="D7" s="55">
        <v>0.015028630000000005</v>
      </c>
      <c r="E7" s="55">
        <v>0.019748684</v>
      </c>
      <c r="F7" s="55">
        <v>0.021395836</v>
      </c>
      <c r="G7" s="55">
        <v>0.014295833000000003</v>
      </c>
      <c r="H7" s="55">
        <v>0.009718750000000002</v>
      </c>
      <c r="I7" s="72">
        <v>10</v>
      </c>
    </row>
    <row r="8" spans="1:9" s="63" customFormat="1" ht="13.5" thickBot="1">
      <c r="A8" s="65"/>
      <c r="B8" s="107"/>
      <c r="C8" s="108"/>
      <c r="D8" s="108"/>
      <c r="E8" s="108"/>
      <c r="F8" s="108"/>
      <c r="G8" s="108"/>
      <c r="H8" s="108"/>
      <c r="I8" s="107"/>
    </row>
    <row r="9" spans="1:9" s="63" customFormat="1" ht="12.75">
      <c r="A9" s="24" t="s">
        <v>5</v>
      </c>
      <c r="B9" s="109" t="s">
        <v>65</v>
      </c>
      <c r="C9" s="42">
        <v>0.8164585000000001</v>
      </c>
      <c r="D9" s="42">
        <v>0.567188</v>
      </c>
      <c r="E9" s="41"/>
      <c r="F9" s="110"/>
      <c r="G9" s="110"/>
      <c r="H9" s="110"/>
      <c r="I9" s="85">
        <v>8</v>
      </c>
    </row>
    <row r="10" spans="1:9" s="63" customFormat="1" ht="12.75">
      <c r="A10" s="27" t="s">
        <v>5</v>
      </c>
      <c r="B10" s="105" t="s">
        <v>52</v>
      </c>
      <c r="C10" s="39">
        <v>0.2559</v>
      </c>
      <c r="D10" s="39">
        <v>0.35556666666666664</v>
      </c>
      <c r="E10" s="56"/>
      <c r="F10" s="39">
        <v>0.2838888333333333</v>
      </c>
      <c r="G10" s="39">
        <v>0.4286416333333334</v>
      </c>
      <c r="H10" s="39">
        <v>0.6860640333333333</v>
      </c>
      <c r="I10" s="40">
        <v>3</v>
      </c>
    </row>
    <row r="11" spans="1:9" s="63" customFormat="1" ht="12.75">
      <c r="A11" s="27" t="s">
        <v>5</v>
      </c>
      <c r="B11" s="105" t="s">
        <v>44</v>
      </c>
      <c r="C11" s="39">
        <v>0.20035876288659785</v>
      </c>
      <c r="D11" s="39">
        <v>0.25036185567010305</v>
      </c>
      <c r="E11" s="39">
        <v>0.28322590618556703</v>
      </c>
      <c r="F11" s="39">
        <v>0.175155369072165</v>
      </c>
      <c r="G11" s="39">
        <v>0.19199696391752585</v>
      </c>
      <c r="H11" s="39">
        <v>0.17575863195876293</v>
      </c>
      <c r="I11" s="40">
        <v>97</v>
      </c>
    </row>
    <row r="12" spans="1:9" s="63" customFormat="1" ht="12.75">
      <c r="A12" s="27" t="s">
        <v>5</v>
      </c>
      <c r="B12" s="17" t="s">
        <v>54</v>
      </c>
      <c r="C12" s="39">
        <v>0.1791818181818182</v>
      </c>
      <c r="D12" s="39">
        <v>0.15053535353535358</v>
      </c>
      <c r="E12" s="39">
        <v>0.17752525252525247</v>
      </c>
      <c r="F12" s="39">
        <v>0.1892828282828283</v>
      </c>
      <c r="G12" s="39">
        <v>0.13546464646464648</v>
      </c>
      <c r="H12" s="39">
        <v>0.1623333333333334</v>
      </c>
      <c r="I12" s="40">
        <v>99</v>
      </c>
    </row>
    <row r="13" spans="1:9" s="63" customFormat="1" ht="12.75">
      <c r="A13" s="27" t="s">
        <v>5</v>
      </c>
      <c r="B13" s="17" t="s">
        <v>53</v>
      </c>
      <c r="C13" s="39">
        <v>0.13962962962962963</v>
      </c>
      <c r="D13" s="39">
        <v>0.1412962962962963</v>
      </c>
      <c r="E13" s="39">
        <v>0.15337037037037043</v>
      </c>
      <c r="F13" s="39">
        <v>0.12092592592592591</v>
      </c>
      <c r="G13" s="56"/>
      <c r="H13" s="56"/>
      <c r="I13" s="40">
        <v>27</v>
      </c>
    </row>
    <row r="14" spans="1:9" s="63" customFormat="1" ht="12.75">
      <c r="A14" s="27" t="s">
        <v>5</v>
      </c>
      <c r="B14" s="105" t="s">
        <v>70</v>
      </c>
      <c r="C14" s="39">
        <v>0.07959167793478261</v>
      </c>
      <c r="D14" s="39">
        <v>0.07968260869565218</v>
      </c>
      <c r="E14" s="39">
        <v>0.06990379206521738</v>
      </c>
      <c r="F14" s="39">
        <v>0.06755898706521739</v>
      </c>
      <c r="G14" s="39">
        <v>0.0652853784782609</v>
      </c>
      <c r="H14" s="39">
        <v>0.06938139652173915</v>
      </c>
      <c r="I14" s="40">
        <v>92</v>
      </c>
    </row>
    <row r="15" spans="1:9" s="63" customFormat="1" ht="13.5" thickBot="1">
      <c r="A15" s="29" t="s">
        <v>5</v>
      </c>
      <c r="B15" s="106" t="s">
        <v>45</v>
      </c>
      <c r="C15" s="55">
        <v>0.07770714285714285</v>
      </c>
      <c r="D15" s="55">
        <v>0.057014285714285726</v>
      </c>
      <c r="E15" s="55">
        <v>0.0729357142857143</v>
      </c>
      <c r="F15" s="55">
        <v>0.08024285714285716</v>
      </c>
      <c r="G15" s="55">
        <v>0.07578571428571432</v>
      </c>
      <c r="H15" s="55"/>
      <c r="I15" s="72">
        <v>14</v>
      </c>
    </row>
    <row r="16" spans="1:9" s="63" customFormat="1" ht="13.5" thickBot="1">
      <c r="A16" s="65"/>
      <c r="B16" s="107"/>
      <c r="C16" s="108"/>
      <c r="D16" s="108"/>
      <c r="E16" s="108"/>
      <c r="F16" s="108"/>
      <c r="G16" s="108"/>
      <c r="H16" s="108"/>
      <c r="I16" s="107"/>
    </row>
    <row r="17" spans="1:9" s="63" customFormat="1" ht="12.75">
      <c r="A17" s="24" t="s">
        <v>2</v>
      </c>
      <c r="B17" s="104" t="s">
        <v>50</v>
      </c>
      <c r="C17" s="42">
        <v>0.5132417721518986</v>
      </c>
      <c r="D17" s="42">
        <v>0.4213050632911393</v>
      </c>
      <c r="E17" s="42">
        <v>0.537886075949367</v>
      </c>
      <c r="F17" s="42">
        <v>0.4867099632911392</v>
      </c>
      <c r="G17" s="42">
        <v>0.5367594936708862</v>
      </c>
      <c r="H17" s="42">
        <v>0.4542658227848099</v>
      </c>
      <c r="I17" s="85">
        <v>79</v>
      </c>
    </row>
    <row r="18" spans="1:9" s="63" customFormat="1" ht="12.75">
      <c r="A18" s="27" t="s">
        <v>2</v>
      </c>
      <c r="B18" s="105" t="s">
        <v>47</v>
      </c>
      <c r="C18" s="39">
        <v>0.3582662790697674</v>
      </c>
      <c r="D18" s="39">
        <v>0.41800930232558137</v>
      </c>
      <c r="E18" s="39">
        <v>0.48180839418604643</v>
      </c>
      <c r="F18" s="39">
        <v>0.3899265825581395</v>
      </c>
      <c r="G18" s="39">
        <v>0.4074898732558141</v>
      </c>
      <c r="H18" s="39">
        <v>0.27161080116279074</v>
      </c>
      <c r="I18" s="40">
        <v>86</v>
      </c>
    </row>
    <row r="19" spans="1:9" s="63" customFormat="1" ht="12.75">
      <c r="A19" s="27" t="s">
        <v>2</v>
      </c>
      <c r="B19" s="105" t="s">
        <v>51</v>
      </c>
      <c r="C19" s="39">
        <v>0.1740803142857143</v>
      </c>
      <c r="D19" s="39">
        <v>0.15720714285714288</v>
      </c>
      <c r="E19" s="39">
        <v>0.15545025714285715</v>
      </c>
      <c r="F19" s="39">
        <v>0.09442857142857142</v>
      </c>
      <c r="G19" s="39">
        <v>0.0892142857142857</v>
      </c>
      <c r="H19" s="39">
        <v>0.07710714285714285</v>
      </c>
      <c r="I19" s="40">
        <v>14</v>
      </c>
    </row>
    <row r="20" spans="1:9" s="63" customFormat="1" ht="12.75">
      <c r="A20" s="27" t="s">
        <v>2</v>
      </c>
      <c r="B20" s="105" t="s">
        <v>49</v>
      </c>
      <c r="C20" s="39">
        <v>0.09865897435897439</v>
      </c>
      <c r="D20" s="39">
        <v>0.10086410256410257</v>
      </c>
      <c r="E20" s="39">
        <v>0.16293869743589742</v>
      </c>
      <c r="F20" s="39">
        <v>0.10537088717948716</v>
      </c>
      <c r="G20" s="39">
        <v>0.11167286153846152</v>
      </c>
      <c r="H20" s="39"/>
      <c r="I20" s="40">
        <v>39</v>
      </c>
    </row>
    <row r="21" spans="1:9" s="63" customFormat="1" ht="12.75">
      <c r="A21" s="27" t="s">
        <v>2</v>
      </c>
      <c r="B21" s="105" t="s">
        <v>48</v>
      </c>
      <c r="C21" s="39">
        <v>0.09755416666666666</v>
      </c>
      <c r="D21" s="39">
        <v>0.11670877500000003</v>
      </c>
      <c r="E21" s="39">
        <v>0.13109037916666663</v>
      </c>
      <c r="F21" s="39">
        <v>0.09491680000000001</v>
      </c>
      <c r="G21" s="39">
        <v>0.08754166666666667</v>
      </c>
      <c r="H21" s="39">
        <v>0.11462741250000001</v>
      </c>
      <c r="I21" s="40">
        <v>24</v>
      </c>
    </row>
    <row r="22" spans="1:9" s="63" customFormat="1" ht="12.75">
      <c r="A22" s="27" t="s">
        <v>2</v>
      </c>
      <c r="B22" s="105" t="s">
        <v>46</v>
      </c>
      <c r="C22" s="39">
        <v>0.06957708333333334</v>
      </c>
      <c r="D22" s="39">
        <v>0.08313958333333334</v>
      </c>
      <c r="E22" s="39">
        <v>0.110325</v>
      </c>
      <c r="F22" s="39">
        <v>0.06848958333333331</v>
      </c>
      <c r="G22" s="39">
        <v>0.06705833333333332</v>
      </c>
      <c r="H22" s="39">
        <v>0.09685208333333334</v>
      </c>
      <c r="I22" s="40">
        <v>48</v>
      </c>
    </row>
    <row r="23" spans="1:9" s="63" customFormat="1" ht="13.5" thickBot="1">
      <c r="A23" s="29" t="s">
        <v>2</v>
      </c>
      <c r="B23" s="106" t="s">
        <v>69</v>
      </c>
      <c r="C23" s="55"/>
      <c r="D23" s="55"/>
      <c r="E23" s="55"/>
      <c r="F23" s="55">
        <v>0.29041408450704226</v>
      </c>
      <c r="G23" s="55">
        <v>0.22920281690140848</v>
      </c>
      <c r="H23" s="55">
        <v>0.24225352112676055</v>
      </c>
      <c r="I23" s="72">
        <v>71</v>
      </c>
    </row>
    <row r="24" spans="2:9" s="63" customFormat="1" ht="13.5" thickBot="1">
      <c r="B24" s="111"/>
      <c r="C24" s="66"/>
      <c r="D24" s="66"/>
      <c r="E24" s="66"/>
      <c r="F24" s="66"/>
      <c r="G24" s="66"/>
      <c r="H24" s="66"/>
      <c r="I24" s="112"/>
    </row>
    <row r="25" spans="1:9" s="63" customFormat="1" ht="12.75">
      <c r="A25" s="24" t="s">
        <v>6</v>
      </c>
      <c r="B25" s="34" t="s">
        <v>71</v>
      </c>
      <c r="C25" s="42">
        <v>0.6511394966134197</v>
      </c>
      <c r="D25" s="42">
        <v>0.8926831946645383</v>
      </c>
      <c r="E25" s="42">
        <v>0.6229756810862637</v>
      </c>
      <c r="F25" s="42">
        <v>0.6881853702555926</v>
      </c>
      <c r="G25" s="42">
        <v>1.0874848598083051</v>
      </c>
      <c r="H25" s="42">
        <v>0.7035471532044741</v>
      </c>
      <c r="I25" s="85">
        <v>313</v>
      </c>
    </row>
    <row r="26" spans="1:9" s="63" customFormat="1" ht="12.75">
      <c r="A26" s="27" t="s">
        <v>6</v>
      </c>
      <c r="B26" s="17" t="s">
        <v>64</v>
      </c>
      <c r="C26" s="39">
        <v>0.12615384615384617</v>
      </c>
      <c r="D26" s="39">
        <v>0.2107692307692307</v>
      </c>
      <c r="E26" s="39">
        <v>0.11198722307692306</v>
      </c>
      <c r="F26" s="39">
        <v>0.25673194615384615</v>
      </c>
      <c r="G26" s="21"/>
      <c r="H26" s="21"/>
      <c r="I26" s="28">
        <v>13</v>
      </c>
    </row>
    <row r="27" spans="1:9" s="63" customFormat="1" ht="13.5" thickBot="1">
      <c r="A27" s="29" t="s">
        <v>6</v>
      </c>
      <c r="B27" s="32" t="s">
        <v>55</v>
      </c>
      <c r="C27" s="55">
        <v>0.1546264072727272</v>
      </c>
      <c r="D27" s="55">
        <v>0.25807465454545453</v>
      </c>
      <c r="E27" s="55">
        <v>0.1825713948484849</v>
      </c>
      <c r="F27" s="55">
        <v>0.1303152696969697</v>
      </c>
      <c r="G27" s="55">
        <v>0.12335673090909091</v>
      </c>
      <c r="H27" s="78"/>
      <c r="I27" s="31">
        <v>66</v>
      </c>
    </row>
    <row r="28" spans="1:9" s="18" customFormat="1" ht="13.5" thickBot="1">
      <c r="A28" s="63"/>
      <c r="B28" s="63"/>
      <c r="C28" s="66"/>
      <c r="D28" s="66"/>
      <c r="E28" s="66"/>
      <c r="F28" s="66"/>
      <c r="G28" s="66"/>
      <c r="H28" s="67"/>
      <c r="I28" s="64"/>
    </row>
    <row r="29" spans="1:9" s="18" customFormat="1" ht="12.75">
      <c r="A29" s="24" t="s">
        <v>4</v>
      </c>
      <c r="B29" s="34" t="s">
        <v>59</v>
      </c>
      <c r="C29" s="35">
        <v>1.055237307692308</v>
      </c>
      <c r="D29" s="35">
        <v>0.9381742307692311</v>
      </c>
      <c r="E29" s="35">
        <v>0.9046765384615387</v>
      </c>
      <c r="F29" s="35">
        <v>0.8185096153846152</v>
      </c>
      <c r="G29" s="35">
        <v>0.5898942307692308</v>
      </c>
      <c r="H29" s="77">
        <v>0.5065000000000001</v>
      </c>
      <c r="I29" s="61">
        <v>104</v>
      </c>
    </row>
    <row r="30" spans="1:9" s="18" customFormat="1" ht="12.75">
      <c r="A30" s="27" t="s">
        <v>4</v>
      </c>
      <c r="B30" s="17" t="s">
        <v>58</v>
      </c>
      <c r="C30" s="20">
        <v>1.0394444444444444</v>
      </c>
      <c r="D30" s="20">
        <v>0.5616</v>
      </c>
      <c r="E30" s="20">
        <v>0.4249106666666667</v>
      </c>
      <c r="F30" s="20">
        <v>0.3726644444444444</v>
      </c>
      <c r="G30" s="20">
        <v>0.26135031111111107</v>
      </c>
      <c r="H30" s="68">
        <v>0.3448855944444444</v>
      </c>
      <c r="I30" s="62">
        <v>18</v>
      </c>
    </row>
    <row r="31" spans="1:9" s="18" customFormat="1" ht="12.75">
      <c r="A31" s="27" t="s">
        <v>4</v>
      </c>
      <c r="B31" s="17" t="s">
        <v>57</v>
      </c>
      <c r="C31" s="20">
        <v>0.7084213846153846</v>
      </c>
      <c r="D31" s="20">
        <v>0.7171509615384616</v>
      </c>
      <c r="E31" s="20">
        <v>0.5576041634615387</v>
      </c>
      <c r="F31" s="20">
        <v>0.3971073750000001</v>
      </c>
      <c r="G31" s="20">
        <v>0.3253653846153845</v>
      </c>
      <c r="H31" s="68">
        <v>0.3767115384615385</v>
      </c>
      <c r="I31" s="62">
        <v>104</v>
      </c>
    </row>
    <row r="32" spans="1:9" s="18" customFormat="1" ht="12.75">
      <c r="A32" s="27" t="s">
        <v>4</v>
      </c>
      <c r="B32" s="17" t="s">
        <v>56</v>
      </c>
      <c r="C32" s="20">
        <v>0.5685742833333333</v>
      </c>
      <c r="D32" s="20">
        <v>0.3298286833333333</v>
      </c>
      <c r="E32" s="20">
        <v>0.7754519055555555</v>
      </c>
      <c r="F32" s="20">
        <v>0.73</v>
      </c>
      <c r="G32" s="20">
        <v>0.4874722222222222</v>
      </c>
      <c r="H32" s="76"/>
      <c r="I32" s="62">
        <v>18</v>
      </c>
    </row>
    <row r="33" spans="1:9" s="18" customFormat="1" ht="12.75">
      <c r="A33" s="27" t="s">
        <v>4</v>
      </c>
      <c r="B33" s="75" t="s">
        <v>66</v>
      </c>
      <c r="C33" s="39">
        <v>0.05502105263157894</v>
      </c>
      <c r="D33" s="39">
        <v>0.09099473684210527</v>
      </c>
      <c r="E33" s="56"/>
      <c r="F33" s="56"/>
      <c r="G33" s="39">
        <v>0.0981315789473684</v>
      </c>
      <c r="H33" s="70">
        <v>0.14087719473684213</v>
      </c>
      <c r="I33" s="60">
        <v>19</v>
      </c>
    </row>
    <row r="34" spans="1:9" s="18" customFormat="1" ht="12.75">
      <c r="A34" s="27" t="s">
        <v>4</v>
      </c>
      <c r="B34" s="38" t="s">
        <v>68</v>
      </c>
      <c r="C34" s="56"/>
      <c r="D34" s="56"/>
      <c r="E34" s="39">
        <v>0.2594594594594595</v>
      </c>
      <c r="F34" s="39">
        <v>0.22184338351351354</v>
      </c>
      <c r="G34" s="39">
        <v>0.1893509675675676</v>
      </c>
      <c r="H34" s="70">
        <v>0.19071081081081084</v>
      </c>
      <c r="I34" s="60">
        <v>37</v>
      </c>
    </row>
    <row r="35" spans="1:9" s="18" customFormat="1" ht="13.5" thickBot="1">
      <c r="A35" s="29" t="s">
        <v>4</v>
      </c>
      <c r="B35" s="71" t="s">
        <v>67</v>
      </c>
      <c r="C35" s="69"/>
      <c r="D35" s="69"/>
      <c r="E35" s="55">
        <v>0.12773488372093</v>
      </c>
      <c r="F35" s="55">
        <v>0.10266046511627908</v>
      </c>
      <c r="G35" s="55">
        <v>0.09920697674418603</v>
      </c>
      <c r="H35" s="74">
        <v>0.08618837209302328</v>
      </c>
      <c r="I35" s="73">
        <v>43</v>
      </c>
    </row>
    <row r="38" ht="12.75">
      <c r="A38" s="18"/>
    </row>
    <row r="39" spans="1:9" ht="13.5" thickBot="1">
      <c r="A39" s="23" t="s">
        <v>8</v>
      </c>
      <c r="B39" s="83"/>
      <c r="C39" s="54">
        <v>2001</v>
      </c>
      <c r="D39" s="54">
        <v>2002</v>
      </c>
      <c r="E39" s="54">
        <v>2003</v>
      </c>
      <c r="F39" s="54">
        <v>2004</v>
      </c>
      <c r="G39" s="54">
        <v>2005</v>
      </c>
      <c r="H39" s="54">
        <v>2006</v>
      </c>
      <c r="I39" s="83" t="s">
        <v>29</v>
      </c>
    </row>
    <row r="40" spans="1:9" ht="12.75">
      <c r="A40" s="24" t="s">
        <v>3</v>
      </c>
      <c r="B40" s="104" t="s">
        <v>41</v>
      </c>
      <c r="C40" s="113">
        <f aca="true" t="shared" si="0" ref="C40:H40">C5*1000</f>
        <v>42.148076923076935</v>
      </c>
      <c r="D40" s="113">
        <f t="shared" si="0"/>
        <v>38.082692307692305</v>
      </c>
      <c r="E40" s="113">
        <f t="shared" si="0"/>
        <v>69.8923076923077</v>
      </c>
      <c r="F40" s="113">
        <f t="shared" si="0"/>
        <v>51.31730769230769</v>
      </c>
      <c r="G40" s="113">
        <f t="shared" si="0"/>
        <v>42.44807692307693</v>
      </c>
      <c r="H40" s="113">
        <f t="shared" si="0"/>
        <v>47.14807692307692</v>
      </c>
      <c r="I40" s="85">
        <v>52</v>
      </c>
    </row>
    <row r="41" spans="1:9" ht="12.75">
      <c r="A41" s="27" t="s">
        <v>3</v>
      </c>
      <c r="B41" s="105" t="s">
        <v>43</v>
      </c>
      <c r="C41" s="114">
        <f aca="true" t="shared" si="1" ref="C41:H42">C6*1000</f>
        <v>48.711818181818174</v>
      </c>
      <c r="D41" s="114">
        <f t="shared" si="1"/>
        <v>50.07272727272726</v>
      </c>
      <c r="E41" s="114">
        <f t="shared" si="1"/>
        <v>62.909090909090885</v>
      </c>
      <c r="F41" s="114">
        <f t="shared" si="1"/>
        <v>55.741669090909056</v>
      </c>
      <c r="G41" s="114">
        <f t="shared" si="1"/>
        <v>57.35454545454546</v>
      </c>
      <c r="H41" s="114">
        <f t="shared" si="1"/>
        <v>59.73636363636361</v>
      </c>
      <c r="I41" s="40">
        <v>110</v>
      </c>
    </row>
    <row r="42" spans="1:9" ht="13.5" thickBot="1">
      <c r="A42" s="29" t="s">
        <v>3</v>
      </c>
      <c r="B42" s="106" t="s">
        <v>42</v>
      </c>
      <c r="C42" s="115">
        <f t="shared" si="1"/>
        <v>18.47346</v>
      </c>
      <c r="D42" s="115">
        <f t="shared" si="1"/>
        <v>15.028630000000005</v>
      </c>
      <c r="E42" s="115">
        <f t="shared" si="1"/>
        <v>19.748683999999997</v>
      </c>
      <c r="F42" s="115">
        <f t="shared" si="1"/>
        <v>21.395836000000003</v>
      </c>
      <c r="G42" s="115">
        <f t="shared" si="1"/>
        <v>14.295833000000002</v>
      </c>
      <c r="H42" s="115">
        <f t="shared" si="1"/>
        <v>9.718750000000002</v>
      </c>
      <c r="I42" s="72">
        <v>10</v>
      </c>
    </row>
    <row r="43" spans="1:9" ht="13.5" thickBot="1">
      <c r="A43" s="65"/>
      <c r="B43" s="107"/>
      <c r="C43" s="116"/>
      <c r="D43" s="116"/>
      <c r="E43" s="116"/>
      <c r="F43" s="116"/>
      <c r="G43" s="116"/>
      <c r="H43" s="116"/>
      <c r="I43" s="107"/>
    </row>
    <row r="44" spans="1:9" ht="12.75">
      <c r="A44" s="24" t="s">
        <v>5</v>
      </c>
      <c r="B44" s="109" t="s">
        <v>65</v>
      </c>
      <c r="C44" s="113">
        <f aca="true" t="shared" si="2" ref="C44:D50">C9*1000</f>
        <v>816.4585000000001</v>
      </c>
      <c r="D44" s="113">
        <f t="shared" si="2"/>
        <v>567.188</v>
      </c>
      <c r="E44" s="113"/>
      <c r="F44" s="113"/>
      <c r="G44" s="113"/>
      <c r="H44" s="113"/>
      <c r="I44" s="85">
        <v>8</v>
      </c>
    </row>
    <row r="45" spans="1:9" ht="12.75">
      <c r="A45" s="27" t="s">
        <v>5</v>
      </c>
      <c r="B45" s="105" t="s">
        <v>52</v>
      </c>
      <c r="C45" s="114">
        <f t="shared" si="2"/>
        <v>255.9</v>
      </c>
      <c r="D45" s="114">
        <f t="shared" si="2"/>
        <v>355.56666666666666</v>
      </c>
      <c r="E45" s="114"/>
      <c r="F45" s="114">
        <f aca="true" t="shared" si="3" ref="F45:H49">F10*1000</f>
        <v>283.8888333333333</v>
      </c>
      <c r="G45" s="114">
        <f t="shared" si="3"/>
        <v>428.6416333333334</v>
      </c>
      <c r="H45" s="114">
        <f t="shared" si="3"/>
        <v>686.0640333333333</v>
      </c>
      <c r="I45" s="40">
        <v>3</v>
      </c>
    </row>
    <row r="46" spans="1:9" ht="12.75">
      <c r="A46" s="27" t="s">
        <v>5</v>
      </c>
      <c r="B46" s="105" t="s">
        <v>44</v>
      </c>
      <c r="C46" s="114">
        <f t="shared" si="2"/>
        <v>200.35876288659784</v>
      </c>
      <c r="D46" s="114">
        <f t="shared" si="2"/>
        <v>250.36185567010304</v>
      </c>
      <c r="E46" s="114">
        <f>E11*1000</f>
        <v>283.22590618556706</v>
      </c>
      <c r="F46" s="114">
        <f t="shared" si="3"/>
        <v>175.155369072165</v>
      </c>
      <c r="G46" s="114">
        <f t="shared" si="3"/>
        <v>191.99696391752585</v>
      </c>
      <c r="H46" s="114">
        <f t="shared" si="3"/>
        <v>175.75863195876292</v>
      </c>
      <c r="I46" s="40">
        <v>97</v>
      </c>
    </row>
    <row r="47" spans="1:9" ht="12.75">
      <c r="A47" s="27" t="s">
        <v>5</v>
      </c>
      <c r="B47" s="17" t="s">
        <v>54</v>
      </c>
      <c r="C47" s="114">
        <f t="shared" si="2"/>
        <v>179.1818181818182</v>
      </c>
      <c r="D47" s="114">
        <f t="shared" si="2"/>
        <v>150.53535353535358</v>
      </c>
      <c r="E47" s="114">
        <f>E12*1000</f>
        <v>177.52525252525248</v>
      </c>
      <c r="F47" s="114">
        <f t="shared" si="3"/>
        <v>189.2828282828283</v>
      </c>
      <c r="G47" s="114">
        <f t="shared" si="3"/>
        <v>135.46464646464648</v>
      </c>
      <c r="H47" s="114">
        <f t="shared" si="3"/>
        <v>162.3333333333334</v>
      </c>
      <c r="I47" s="40">
        <v>99</v>
      </c>
    </row>
    <row r="48" spans="1:9" ht="12.75">
      <c r="A48" s="27" t="s">
        <v>5</v>
      </c>
      <c r="B48" s="17" t="s">
        <v>53</v>
      </c>
      <c r="C48" s="114">
        <f t="shared" si="2"/>
        <v>139.62962962962962</v>
      </c>
      <c r="D48" s="114">
        <f t="shared" si="2"/>
        <v>141.2962962962963</v>
      </c>
      <c r="E48" s="114">
        <f>E13*1000</f>
        <v>153.37037037037044</v>
      </c>
      <c r="F48" s="114">
        <f t="shared" si="3"/>
        <v>120.92592592592591</v>
      </c>
      <c r="G48" s="114">
        <f t="shared" si="3"/>
        <v>0</v>
      </c>
      <c r="H48" s="114">
        <f t="shared" si="3"/>
        <v>0</v>
      </c>
      <c r="I48" s="40">
        <v>27</v>
      </c>
    </row>
    <row r="49" spans="1:9" ht="12.75">
      <c r="A49" s="27" t="s">
        <v>5</v>
      </c>
      <c r="B49" s="105" t="s">
        <v>70</v>
      </c>
      <c r="C49" s="114">
        <f t="shared" si="2"/>
        <v>79.59167793478261</v>
      </c>
      <c r="D49" s="114">
        <f t="shared" si="2"/>
        <v>79.68260869565218</v>
      </c>
      <c r="E49" s="114">
        <f>E14*1000</f>
        <v>69.90379206521737</v>
      </c>
      <c r="F49" s="114">
        <f t="shared" si="3"/>
        <v>67.5589870652174</v>
      </c>
      <c r="G49" s="114">
        <f t="shared" si="3"/>
        <v>65.2853784782609</v>
      </c>
      <c r="H49" s="114">
        <f t="shared" si="3"/>
        <v>69.38139652173915</v>
      </c>
      <c r="I49" s="40">
        <v>92</v>
      </c>
    </row>
    <row r="50" spans="1:9" ht="13.5" thickBot="1">
      <c r="A50" s="29" t="s">
        <v>5</v>
      </c>
      <c r="B50" s="106" t="s">
        <v>45</v>
      </c>
      <c r="C50" s="115">
        <f t="shared" si="2"/>
        <v>77.70714285714286</v>
      </c>
      <c r="D50" s="115">
        <f t="shared" si="2"/>
        <v>57.01428571428573</v>
      </c>
      <c r="E50" s="115">
        <f>E15*1000</f>
        <v>72.9357142857143</v>
      </c>
      <c r="F50" s="115">
        <f>F15*1000</f>
        <v>80.24285714285716</v>
      </c>
      <c r="G50" s="115">
        <f>G15*1000</f>
        <v>75.78571428571432</v>
      </c>
      <c r="H50" s="115"/>
      <c r="I50" s="72">
        <v>14</v>
      </c>
    </row>
    <row r="51" spans="1:9" ht="13.5" thickBot="1">
      <c r="A51" s="65"/>
      <c r="B51" s="107"/>
      <c r="C51" s="116"/>
      <c r="D51" s="116"/>
      <c r="E51" s="116"/>
      <c r="F51" s="116"/>
      <c r="G51" s="116"/>
      <c r="H51" s="116"/>
      <c r="I51" s="107"/>
    </row>
    <row r="52" spans="1:9" ht="12.75">
      <c r="A52" s="24" t="s">
        <v>2</v>
      </c>
      <c r="B52" s="104" t="s">
        <v>50</v>
      </c>
      <c r="C52" s="113">
        <f aca="true" t="shared" si="4" ref="C52:H54">C17*1000</f>
        <v>513.2417721518985</v>
      </c>
      <c r="D52" s="113">
        <f t="shared" si="4"/>
        <v>421.30506329113933</v>
      </c>
      <c r="E52" s="113">
        <f t="shared" si="4"/>
        <v>537.886075949367</v>
      </c>
      <c r="F52" s="113">
        <f t="shared" si="4"/>
        <v>486.7099632911392</v>
      </c>
      <c r="G52" s="113">
        <f t="shared" si="4"/>
        <v>536.7594936708862</v>
      </c>
      <c r="H52" s="113">
        <f t="shared" si="4"/>
        <v>454.2658227848099</v>
      </c>
      <c r="I52" s="85">
        <v>79</v>
      </c>
    </row>
    <row r="53" spans="1:9" ht="12.75">
      <c r="A53" s="27" t="s">
        <v>2</v>
      </c>
      <c r="B53" s="105" t="s">
        <v>47</v>
      </c>
      <c r="C53" s="114">
        <f t="shared" si="4"/>
        <v>358.2662790697674</v>
      </c>
      <c r="D53" s="114">
        <f t="shared" si="4"/>
        <v>418.00930232558136</v>
      </c>
      <c r="E53" s="114">
        <f t="shared" si="4"/>
        <v>481.8083941860464</v>
      </c>
      <c r="F53" s="114">
        <f t="shared" si="4"/>
        <v>389.9265825581395</v>
      </c>
      <c r="G53" s="114">
        <f t="shared" si="4"/>
        <v>407.4898732558141</v>
      </c>
      <c r="H53" s="114">
        <f t="shared" si="4"/>
        <v>271.6108011627907</v>
      </c>
      <c r="I53" s="40">
        <v>86</v>
      </c>
    </row>
    <row r="54" spans="1:9" ht="12.75">
      <c r="A54" s="27" t="s">
        <v>2</v>
      </c>
      <c r="B54" s="105" t="s">
        <v>51</v>
      </c>
      <c r="C54" s="114">
        <f t="shared" si="4"/>
        <v>174.0803142857143</v>
      </c>
      <c r="D54" s="114">
        <f t="shared" si="4"/>
        <v>157.20714285714288</v>
      </c>
      <c r="E54" s="114">
        <f t="shared" si="4"/>
        <v>155.45025714285714</v>
      </c>
      <c r="F54" s="114">
        <f t="shared" si="4"/>
        <v>94.42857142857142</v>
      </c>
      <c r="G54" s="114">
        <f t="shared" si="4"/>
        <v>89.21428571428571</v>
      </c>
      <c r="H54" s="114">
        <f t="shared" si="4"/>
        <v>77.10714285714285</v>
      </c>
      <c r="I54" s="40">
        <v>14</v>
      </c>
    </row>
    <row r="55" spans="1:9" ht="12.75">
      <c r="A55" s="27" t="s">
        <v>2</v>
      </c>
      <c r="B55" s="105" t="s">
        <v>49</v>
      </c>
      <c r="C55" s="114">
        <f aca="true" t="shared" si="5" ref="C55:G56">C20*1000</f>
        <v>98.65897435897439</v>
      </c>
      <c r="D55" s="114">
        <f t="shared" si="5"/>
        <v>100.86410256410257</v>
      </c>
      <c r="E55" s="114">
        <f t="shared" si="5"/>
        <v>162.9386974358974</v>
      </c>
      <c r="F55" s="114">
        <f t="shared" si="5"/>
        <v>105.37088717948716</v>
      </c>
      <c r="G55" s="114">
        <f t="shared" si="5"/>
        <v>111.67286153846152</v>
      </c>
      <c r="H55" s="114"/>
      <c r="I55" s="40">
        <v>39</v>
      </c>
    </row>
    <row r="56" spans="1:9" ht="12.75">
      <c r="A56" s="27" t="s">
        <v>2</v>
      </c>
      <c r="B56" s="105" t="s">
        <v>48</v>
      </c>
      <c r="C56" s="114">
        <f t="shared" si="5"/>
        <v>97.55416666666666</v>
      </c>
      <c r="D56" s="114">
        <f t="shared" si="5"/>
        <v>116.70877500000003</v>
      </c>
      <c r="E56" s="114">
        <f t="shared" si="5"/>
        <v>131.09037916666662</v>
      </c>
      <c r="F56" s="114">
        <f t="shared" si="5"/>
        <v>94.91680000000001</v>
      </c>
      <c r="G56" s="114">
        <f t="shared" si="5"/>
        <v>87.54166666666667</v>
      </c>
      <c r="H56" s="114">
        <f>H21*1000</f>
        <v>114.6274125</v>
      </c>
      <c r="I56" s="40">
        <v>24</v>
      </c>
    </row>
    <row r="57" spans="1:9" ht="12.75">
      <c r="A57" s="27" t="s">
        <v>2</v>
      </c>
      <c r="B57" s="105" t="s">
        <v>46</v>
      </c>
      <c r="C57" s="114">
        <f aca="true" t="shared" si="6" ref="C57:H57">C22*1000</f>
        <v>69.57708333333335</v>
      </c>
      <c r="D57" s="114">
        <f t="shared" si="6"/>
        <v>83.13958333333333</v>
      </c>
      <c r="E57" s="114">
        <f t="shared" si="6"/>
        <v>110.325</v>
      </c>
      <c r="F57" s="114">
        <f t="shared" si="6"/>
        <v>68.48958333333331</v>
      </c>
      <c r="G57" s="114">
        <f t="shared" si="6"/>
        <v>67.05833333333332</v>
      </c>
      <c r="H57" s="114">
        <f t="shared" si="6"/>
        <v>96.85208333333334</v>
      </c>
      <c r="I57" s="40">
        <v>48</v>
      </c>
    </row>
    <row r="58" spans="1:9" ht="13.5" thickBot="1">
      <c r="A58" s="29" t="s">
        <v>2</v>
      </c>
      <c r="B58" s="106" t="s">
        <v>69</v>
      </c>
      <c r="C58" s="115"/>
      <c r="D58" s="115"/>
      <c r="E58" s="115"/>
      <c r="F58" s="115">
        <f>F23*1000</f>
        <v>290.4140845070423</v>
      </c>
      <c r="G58" s="115">
        <f>G23*1000</f>
        <v>229.20281690140848</v>
      </c>
      <c r="H58" s="115">
        <f>H23*1000</f>
        <v>242.25352112676055</v>
      </c>
      <c r="I58" s="72">
        <v>71</v>
      </c>
    </row>
    <row r="59" spans="1:9" ht="13.5" thickBot="1">
      <c r="A59" s="65"/>
      <c r="B59" s="117"/>
      <c r="C59" s="116"/>
      <c r="D59" s="116"/>
      <c r="E59" s="116"/>
      <c r="F59" s="116"/>
      <c r="G59" s="116"/>
      <c r="H59" s="116"/>
      <c r="I59" s="118"/>
    </row>
    <row r="60" spans="1:9" ht="12.75">
      <c r="A60" s="24" t="s">
        <v>6</v>
      </c>
      <c r="B60" s="34" t="s">
        <v>71</v>
      </c>
      <c r="C60" s="113">
        <f aca="true" t="shared" si="7" ref="C60:H60">C25*1000</f>
        <v>651.1394966134197</v>
      </c>
      <c r="D60" s="113">
        <f t="shared" si="7"/>
        <v>892.6831946645383</v>
      </c>
      <c r="E60" s="113">
        <f t="shared" si="7"/>
        <v>622.9756810862636</v>
      </c>
      <c r="F60" s="113">
        <f t="shared" si="7"/>
        <v>688.1853702555926</v>
      </c>
      <c r="G60" s="113">
        <f t="shared" si="7"/>
        <v>1087.4848598083051</v>
      </c>
      <c r="H60" s="113">
        <f t="shared" si="7"/>
        <v>703.5471532044742</v>
      </c>
      <c r="I60" s="85">
        <v>313</v>
      </c>
    </row>
    <row r="61" spans="1:9" ht="12.75">
      <c r="A61" s="27" t="s">
        <v>6</v>
      </c>
      <c r="B61" s="17" t="s">
        <v>64</v>
      </c>
      <c r="C61" s="114">
        <f aca="true" t="shared" si="8" ref="C61:F62">C26*1000</f>
        <v>126.15384615384617</v>
      </c>
      <c r="D61" s="114">
        <f t="shared" si="8"/>
        <v>210.76923076923072</v>
      </c>
      <c r="E61" s="114">
        <f t="shared" si="8"/>
        <v>111.98722307692306</v>
      </c>
      <c r="F61" s="114">
        <f t="shared" si="8"/>
        <v>256.73194615384614</v>
      </c>
      <c r="G61" s="114"/>
      <c r="H61" s="114"/>
      <c r="I61" s="28">
        <v>13</v>
      </c>
    </row>
    <row r="62" spans="1:9" ht="13.5" thickBot="1">
      <c r="A62" s="29" t="s">
        <v>6</v>
      </c>
      <c r="B62" s="32" t="s">
        <v>55</v>
      </c>
      <c r="C62" s="115">
        <f t="shared" si="8"/>
        <v>154.6264072727272</v>
      </c>
      <c r="D62" s="115">
        <f t="shared" si="8"/>
        <v>258.0746545454545</v>
      </c>
      <c r="E62" s="115">
        <f t="shared" si="8"/>
        <v>182.57139484848489</v>
      </c>
      <c r="F62" s="115">
        <f t="shared" si="8"/>
        <v>130.3152696969697</v>
      </c>
      <c r="G62" s="115">
        <f>G27*1000</f>
        <v>123.35673090909091</v>
      </c>
      <c r="H62" s="115"/>
      <c r="I62" s="31">
        <v>66</v>
      </c>
    </row>
    <row r="63" spans="1:9" ht="13.5" thickBot="1">
      <c r="A63" s="65"/>
      <c r="B63" s="65"/>
      <c r="C63" s="116"/>
      <c r="D63" s="116"/>
      <c r="E63" s="116"/>
      <c r="F63" s="116"/>
      <c r="G63" s="116"/>
      <c r="H63" s="116"/>
      <c r="I63" s="79"/>
    </row>
    <row r="64" spans="1:9" ht="12.75">
      <c r="A64" s="24" t="s">
        <v>4</v>
      </c>
      <c r="B64" s="34" t="s">
        <v>59</v>
      </c>
      <c r="C64" s="113">
        <f aca="true" t="shared" si="9" ref="C64:H66">C29*1000</f>
        <v>1055.2373076923081</v>
      </c>
      <c r="D64" s="113">
        <f t="shared" si="9"/>
        <v>938.1742307692311</v>
      </c>
      <c r="E64" s="113">
        <f t="shared" si="9"/>
        <v>904.6765384615387</v>
      </c>
      <c r="F64" s="113">
        <f t="shared" si="9"/>
        <v>818.5096153846152</v>
      </c>
      <c r="G64" s="113">
        <f t="shared" si="9"/>
        <v>589.8942307692307</v>
      </c>
      <c r="H64" s="113">
        <f t="shared" si="9"/>
        <v>506.50000000000006</v>
      </c>
      <c r="I64" s="26">
        <v>104</v>
      </c>
    </row>
    <row r="65" spans="1:9" ht="12.75">
      <c r="A65" s="27" t="s">
        <v>4</v>
      </c>
      <c r="B65" s="17" t="s">
        <v>58</v>
      </c>
      <c r="C65" s="114">
        <f t="shared" si="9"/>
        <v>1039.4444444444443</v>
      </c>
      <c r="D65" s="114">
        <f t="shared" si="9"/>
        <v>561.6</v>
      </c>
      <c r="E65" s="114">
        <f t="shared" si="9"/>
        <v>424.9106666666667</v>
      </c>
      <c r="F65" s="114">
        <f t="shared" si="9"/>
        <v>372.6644444444444</v>
      </c>
      <c r="G65" s="114">
        <f t="shared" si="9"/>
        <v>261.35031111111107</v>
      </c>
      <c r="H65" s="114">
        <f t="shared" si="9"/>
        <v>344.8855944444444</v>
      </c>
      <c r="I65" s="28">
        <v>18</v>
      </c>
    </row>
    <row r="66" spans="1:9" ht="12.75">
      <c r="A66" s="27" t="s">
        <v>4</v>
      </c>
      <c r="B66" s="17" t="s">
        <v>57</v>
      </c>
      <c r="C66" s="114">
        <f t="shared" si="9"/>
        <v>708.4213846153846</v>
      </c>
      <c r="D66" s="114">
        <f t="shared" si="9"/>
        <v>717.1509615384616</v>
      </c>
      <c r="E66" s="114">
        <f t="shared" si="9"/>
        <v>557.6041634615387</v>
      </c>
      <c r="F66" s="114">
        <f t="shared" si="9"/>
        <v>397.1073750000001</v>
      </c>
      <c r="G66" s="114">
        <f t="shared" si="9"/>
        <v>325.3653846153845</v>
      </c>
      <c r="H66" s="114">
        <f t="shared" si="9"/>
        <v>376.7115384615385</v>
      </c>
      <c r="I66" s="28">
        <v>104</v>
      </c>
    </row>
    <row r="67" spans="1:9" ht="12.75">
      <c r="A67" s="27" t="s">
        <v>4</v>
      </c>
      <c r="B67" s="17" t="s">
        <v>56</v>
      </c>
      <c r="C67" s="114">
        <f>C32*1000</f>
        <v>568.5742833333333</v>
      </c>
      <c r="D67" s="114">
        <f>D32*1000</f>
        <v>329.82868333333334</v>
      </c>
      <c r="E67" s="114">
        <f>E32*1000</f>
        <v>775.4519055555555</v>
      </c>
      <c r="F67" s="114">
        <f>F32*1000</f>
        <v>730</v>
      </c>
      <c r="G67" s="114">
        <f>G32*1000</f>
        <v>487.4722222222222</v>
      </c>
      <c r="H67" s="114"/>
      <c r="I67" s="28">
        <v>18</v>
      </c>
    </row>
    <row r="68" spans="1:9" ht="12.75">
      <c r="A68" s="27" t="s">
        <v>4</v>
      </c>
      <c r="B68" s="75" t="s">
        <v>66</v>
      </c>
      <c r="C68" s="114">
        <f>C33*1000</f>
        <v>55.02105263157894</v>
      </c>
      <c r="D68" s="114">
        <f>D33*1000</f>
        <v>90.99473684210527</v>
      </c>
      <c r="E68" s="114"/>
      <c r="F68" s="114"/>
      <c r="G68" s="114">
        <f aca="true" t="shared" si="10" ref="G68:H70">G33*1000</f>
        <v>98.1315789473684</v>
      </c>
      <c r="H68" s="114">
        <f t="shared" si="10"/>
        <v>140.8771947368421</v>
      </c>
      <c r="I68" s="40">
        <v>19</v>
      </c>
    </row>
    <row r="69" spans="1:9" ht="12.75">
      <c r="A69" s="27" t="s">
        <v>4</v>
      </c>
      <c r="B69" s="38" t="s">
        <v>68</v>
      </c>
      <c r="C69" s="114"/>
      <c r="D69" s="114"/>
      <c r="E69" s="114">
        <f>E34*1000</f>
        <v>259.4594594594595</v>
      </c>
      <c r="F69" s="114">
        <f>F34*1000</f>
        <v>221.84338351351354</v>
      </c>
      <c r="G69" s="114">
        <f t="shared" si="10"/>
        <v>189.3509675675676</v>
      </c>
      <c r="H69" s="114">
        <f t="shared" si="10"/>
        <v>190.71081081081084</v>
      </c>
      <c r="I69" s="40">
        <v>37</v>
      </c>
    </row>
    <row r="70" spans="1:9" ht="13.5" thickBot="1">
      <c r="A70" s="29" t="s">
        <v>4</v>
      </c>
      <c r="B70" s="71" t="s">
        <v>67</v>
      </c>
      <c r="C70" s="115"/>
      <c r="D70" s="115"/>
      <c r="E70" s="115">
        <f>E35*1000</f>
        <v>127.73488372093</v>
      </c>
      <c r="F70" s="115">
        <f>F35*1000</f>
        <v>102.66046511627907</v>
      </c>
      <c r="G70" s="115">
        <f t="shared" si="10"/>
        <v>99.20697674418604</v>
      </c>
      <c r="H70" s="115">
        <f t="shared" si="10"/>
        <v>86.18837209302329</v>
      </c>
      <c r="I70" s="72">
        <v>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dcterms:created xsi:type="dcterms:W3CDTF">2007-10-31T18:58:12Z</dcterms:created>
  <dcterms:modified xsi:type="dcterms:W3CDTF">2008-07-09T09:14:40Z</dcterms:modified>
  <cp:category/>
  <cp:version/>
  <cp:contentType/>
  <cp:contentStatus/>
</cp:coreProperties>
</file>