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5480" windowHeight="9435" firstSheet="1" activeTab="1"/>
  </bookViews>
  <sheets>
    <sheet name="cover" sheetId="1" r:id="rId1"/>
    <sheet name="Sheet1" sheetId="2" r:id="rId2"/>
    <sheet name="fao" sheetId="3" r:id="rId3"/>
    <sheet name="tot catch fao" sheetId="4" r:id="rId4"/>
    <sheet name="tot aqua fao" sheetId="5" r:id="rId5"/>
    <sheet name="import-export fao" sheetId="6" r:id="rId6"/>
    <sheet name="per cap consumption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<sst xmlns="http://schemas.openxmlformats.org/spreadsheetml/2006/main" count="798" uniqueCount="150">
  <si>
    <t>Year</t>
  </si>
  <si>
    <t>Aquaculture Production (1000 tonnes)</t>
  </si>
  <si>
    <t>Catch (1000 tonnes)</t>
  </si>
  <si>
    <t>Import (1000 tonnes)</t>
  </si>
  <si>
    <t>Export (1000 tonnes)</t>
  </si>
  <si>
    <t>FAO</t>
  </si>
  <si>
    <t>EU 27</t>
  </si>
  <si>
    <t>Norway</t>
  </si>
  <si>
    <t>Iceland</t>
  </si>
  <si>
    <t>Faroe Islands</t>
  </si>
  <si>
    <t xml:space="preserve"> Aquaculture Production (1000 tonnes)</t>
  </si>
  <si>
    <t xml:space="preserve">Norway </t>
  </si>
  <si>
    <t>Sum</t>
  </si>
  <si>
    <t>Netto Import (1000 tonnes)</t>
  </si>
  <si>
    <t>Source: FAO Fishstat database http://www.fao.org/fishery/statistics/software/fishstat/en</t>
  </si>
  <si>
    <t>import</t>
  </si>
  <si>
    <t>sum (excluding netto import)</t>
  </si>
  <si>
    <t>export</t>
  </si>
  <si>
    <t>data is for all fishing areas</t>
  </si>
  <si>
    <t>and all species</t>
  </si>
  <si>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</si>
  <si>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</si>
  <si>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</si>
  <si>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</si>
  <si>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</si>
  <si>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</si>
  <si>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</si>
  <si>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</si>
  <si>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</si>
  <si>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</si>
  <si>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</si>
  <si>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</si>
  <si>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</si>
  <si>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</si>
  <si>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</si>
  <si>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</si>
  <si>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</si>
  <si>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</si>
  <si>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</si>
  <si>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</si>
  <si>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</si>
  <si>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</si>
  <si>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</si>
  <si>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</si>
  <si>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</si>
  <si>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</si>
  <si>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Switzerland</t>
  </si>
  <si>
    <t>Montenegro</t>
  </si>
  <si>
    <t>Croatia</t>
  </si>
  <si>
    <t>Turkey</t>
  </si>
  <si>
    <t>Albania</t>
  </si>
  <si>
    <t>Bosnia and Herzegovina</t>
  </si>
  <si>
    <t>Isle of Man</t>
  </si>
  <si>
    <t>Serbia</t>
  </si>
  <si>
    <t>-</t>
  </si>
  <si>
    <t>not available</t>
  </si>
  <si>
    <t>UNIT</t>
  </si>
  <si>
    <t>Tonnes live weight</t>
  </si>
  <si>
    <t>Germany</t>
  </si>
  <si>
    <t>Total</t>
  </si>
  <si>
    <t xml:space="preserve">unit </t>
  </si>
  <si>
    <t>tonnes live weight</t>
  </si>
  <si>
    <t>FAOstat</t>
  </si>
  <si>
    <t>Date</t>
  </si>
  <si>
    <t>Time</t>
  </si>
  <si>
    <t>16.32.00</t>
  </si>
  <si>
    <t>kg/capita/year</t>
  </si>
  <si>
    <t>countries</t>
  </si>
  <si>
    <t>country codes</t>
  </si>
  <si>
    <t>item</t>
  </si>
  <si>
    <t>item codes</t>
  </si>
  <si>
    <t>element</t>
  </si>
  <si>
    <t>element codes</t>
  </si>
  <si>
    <t>Fish, Seafood + (Total)</t>
  </si>
  <si>
    <t>Food supply quantity (kg/capita/yr)</t>
  </si>
  <si>
    <t>Average (28 countries)</t>
  </si>
  <si>
    <t>unless otherwise indicated</t>
  </si>
  <si>
    <t>Greenland</t>
  </si>
  <si>
    <t>Balkan countries*</t>
  </si>
  <si>
    <t>*Balkan countries = Albania+Croatia+Bosnia and Herzegovina+Serbia+Montenegro+FYROM</t>
  </si>
  <si>
    <t>Country (Country)</t>
  </si>
  <si>
    <t>6585 F</t>
  </si>
  <si>
    <t>Channel Islands</t>
  </si>
  <si>
    <t>2854 F</t>
  </si>
  <si>
    <t>2949 F</t>
  </si>
  <si>
    <t>Sum (1000 tonnes):</t>
  </si>
  <si>
    <t>2500 F</t>
  </si>
  <si>
    <t>2100 F</t>
  </si>
  <si>
    <t>1501 F</t>
  </si>
  <si>
    <t>2002 F</t>
  </si>
  <si>
    <t>2003 F</t>
  </si>
  <si>
    <t>2004 F</t>
  </si>
  <si>
    <t>2005 F</t>
  </si>
  <si>
    <t>2300.8 F</t>
  </si>
  <si>
    <t>2301 F</t>
  </si>
  <si>
    <t>2301.2 F</t>
  </si>
  <si>
    <t>Serbia and Montenegro</t>
  </si>
  <si>
    <t>1698 F</t>
  </si>
  <si>
    <t>1592.58 F</t>
  </si>
  <si>
    <t>Macedonia, Fmr Yug Rp of</t>
  </si>
  <si>
    <t>1000 tonnes:</t>
  </si>
  <si>
    <t>1261 F</t>
  </si>
  <si>
    <t>414 F</t>
  </si>
  <si>
    <t>126 F</t>
  </si>
  <si>
    <t>576 F</t>
  </si>
  <si>
    <t>6100 F</t>
  </si>
  <si>
    <t>4615 F</t>
  </si>
  <si>
    <t>4727 F</t>
  </si>
  <si>
    <t>660 F</t>
  </si>
  <si>
    <t>21100 F</t>
  </si>
  <si>
    <t>20400 F</t>
  </si>
  <si>
    <t>19830 F</t>
  </si>
  <si>
    <t>13900 F</t>
  </si>
  <si>
    <t>181838 F</t>
  </si>
  <si>
    <t>389 F</t>
  </si>
  <si>
    <t>395 F</t>
  </si>
  <si>
    <t>...</t>
  </si>
  <si>
    <t>7620 F</t>
  </si>
  <si>
    <t>664 F</t>
  </si>
  <si>
    <t>669 F</t>
  </si>
  <si>
    <t>680 F</t>
  </si>
  <si>
    <t>4554 F</t>
  </si>
  <si>
    <t>sum 1000 tonnes</t>
  </si>
  <si>
    <t>1000 tonnes</t>
  </si>
  <si>
    <t>Trade flow (Trade flow)</t>
  </si>
  <si>
    <t>Import</t>
  </si>
  <si>
    <t>Moldova, Republic of</t>
  </si>
  <si>
    <t>Export</t>
  </si>
  <si>
    <t>Import/Export in tonnes</t>
  </si>
  <si>
    <t>07 March 2012</t>
  </si>
  <si>
    <t xml:space="preserve">Data from FishStatJ, the FishStat Plus next generation: http://www.fao.org/fishery/topic/18238/en </t>
  </si>
  <si>
    <t>Notes: 1999 and earlier data is combined for Belgum and Luxembourg</t>
  </si>
  <si>
    <t>Hungary not included - no data</t>
  </si>
  <si>
    <t xml:space="preserve">More info: </t>
  </si>
  <si>
    <t xml:space="preserve">http://www.fao.org/fishery/statistics/global-consumption/en </t>
  </si>
  <si>
    <t>average</t>
  </si>
  <si>
    <t>total (26)</t>
  </si>
  <si>
    <t>total (28)</t>
  </si>
  <si>
    <t>The former Yugoslav Republic of Macedonia</t>
  </si>
  <si>
    <t>European Union + (Total)</t>
  </si>
  <si>
    <t xml:space="preserve">Sum (kilo-tonnes) </t>
  </si>
  <si>
    <t>Consumption (1000 tonnes)</t>
  </si>
  <si>
    <t>WB</t>
  </si>
  <si>
    <t>norway</t>
  </si>
  <si>
    <t>iceland</t>
  </si>
  <si>
    <t>net import</t>
  </si>
  <si>
    <t>Serbia + montenegro</t>
  </si>
  <si>
    <t>*no consumption data for Lichtenstein</t>
  </si>
  <si>
    <t>*consumption data only includes fish consumed as food, not for other uses (e.g. fish meal) or waste</t>
  </si>
  <si>
    <t>To include as footnotes: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</si>
</sst>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dd\.mm\.yy"/>
    <numFmt numFmtId="186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8"/>
      <color indexed="63"/>
      <name val="Calibri"/>
      <family val="2"/>
    </font>
    <font>
      <b/>
      <sz val="8"/>
      <color indexed="57"/>
      <name val="Calibri"/>
      <family val="2"/>
    </font>
    <font>
      <b/>
      <sz val="8"/>
      <color indexed="30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Calibri"/>
      <family val="2"/>
    </font>
    <font>
      <sz val="8"/>
      <color rgb="FF333333"/>
      <name val="Calibri"/>
      <family val="2"/>
    </font>
    <font>
      <b/>
      <sz val="8"/>
      <color rgb="FF60845F"/>
      <name val="Calibri"/>
      <family val="2"/>
    </font>
    <font>
      <b/>
      <sz val="8"/>
      <color rgb="FF1445A8"/>
      <name val="Calibri"/>
      <family val="2"/>
    </font>
    <font>
      <b/>
      <u val="single"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FF3F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BC9E6"/>
        <bgColor indexed="64"/>
      </patternFill>
    </fill>
    <fill>
      <patternFill patternType="solid">
        <fgColor theme="2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EFEFEF"/>
      </right>
      <top>
        <color indexed="63"/>
      </top>
      <bottom style="medium">
        <color rgb="FFEFEFEF"/>
      </bottom>
    </border>
    <border>
      <left style="medium">
        <color rgb="FFEFEFEF"/>
      </left>
      <right style="medium">
        <color rgb="FFEFEFEF"/>
      </right>
      <top>
        <color indexed="63"/>
      </top>
      <bottom style="medium">
        <color rgb="FFEFEFEF"/>
      </bottom>
    </border>
    <border>
      <left style="medium">
        <color rgb="FFEFEFEF"/>
      </left>
      <right>
        <color indexed="63"/>
      </right>
      <top>
        <color indexed="63"/>
      </top>
      <bottom style="medium">
        <color rgb="FFEFEFEF"/>
      </bottom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>
        <color indexed="63"/>
      </bottom>
    </border>
    <border>
      <left style="medium">
        <color rgb="FFCCCCCC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CCCCCC"/>
      </left>
      <right style="medium">
        <color rgb="FFCCCCCC"/>
      </right>
      <top>
        <color indexed="63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" fontId="0" fillId="35" borderId="0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0" fontId="40" fillId="0" borderId="0" xfId="53" applyAlignment="1" applyProtection="1">
      <alignment/>
      <protection/>
    </xf>
    <xf numFmtId="0" fontId="46" fillId="0" borderId="0" xfId="0" applyFont="1" applyAlignment="1">
      <alignment/>
    </xf>
    <xf numFmtId="18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6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11" fontId="0" fillId="0" borderId="0" xfId="0" applyNumberFormat="1" applyAlignment="1">
      <alignment/>
    </xf>
    <xf numFmtId="16" fontId="0" fillId="0" borderId="0" xfId="0" applyNumberFormat="1" applyAlignment="1">
      <alignment/>
    </xf>
    <xf numFmtId="2" fontId="46" fillId="0" borderId="0" xfId="0" applyNumberFormat="1" applyFont="1" applyAlignment="1">
      <alignment/>
    </xf>
    <xf numFmtId="0" fontId="0" fillId="0" borderId="10" xfId="0" applyBorder="1" applyAlignment="1">
      <alignment horizontal="center" wrapText="1"/>
    </xf>
    <xf numFmtId="0" fontId="0" fillId="36" borderId="0" xfId="0" applyFill="1" applyAlignment="1">
      <alignment/>
    </xf>
    <xf numFmtId="1" fontId="0" fillId="36" borderId="0" xfId="0" applyNumberFormat="1" applyFill="1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1" fontId="0" fillId="0" borderId="10" xfId="0" applyNumberFormat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/>
    </xf>
    <xf numFmtId="1" fontId="0" fillId="37" borderId="10" xfId="0" applyNumberFormat="1" applyFill="1" applyBorder="1" applyAlignment="1">
      <alignment/>
    </xf>
    <xf numFmtId="0" fontId="2" fillId="0" borderId="11" xfId="0" applyFont="1" applyBorder="1" applyAlignment="1">
      <alignment wrapText="1"/>
    </xf>
    <xf numFmtId="1" fontId="0" fillId="38" borderId="10" xfId="0" applyNumberFormat="1" applyFill="1" applyBorder="1" applyAlignment="1">
      <alignment horizontal="center"/>
    </xf>
    <xf numFmtId="1" fontId="0" fillId="38" borderId="10" xfId="0" applyNumberForma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48" fillId="39" borderId="0" xfId="0" applyFont="1" applyFill="1" applyAlignment="1">
      <alignment horizontal="right" vertical="center" indent="1"/>
    </xf>
    <xf numFmtId="0" fontId="49" fillId="39" borderId="12" xfId="0" applyFont="1" applyFill="1" applyBorder="1" applyAlignment="1">
      <alignment horizontal="right" vertical="center" indent="1"/>
    </xf>
    <xf numFmtId="0" fontId="50" fillId="40" borderId="0" xfId="0" applyFont="1" applyFill="1" applyAlignment="1">
      <alignment horizontal="right" vertical="center" indent="1"/>
    </xf>
    <xf numFmtId="0" fontId="49" fillId="40" borderId="12" xfId="0" applyFont="1" applyFill="1" applyBorder="1" applyAlignment="1">
      <alignment horizontal="right" vertical="center" indent="1"/>
    </xf>
    <xf numFmtId="0" fontId="51" fillId="41" borderId="13" xfId="0" applyFont="1" applyFill="1" applyBorder="1" applyAlignment="1">
      <alignment horizontal="center" vertical="center" wrapText="1"/>
    </xf>
    <xf numFmtId="0" fontId="51" fillId="41" borderId="14" xfId="0" applyFont="1" applyFill="1" applyBorder="1" applyAlignment="1">
      <alignment horizontal="center" vertical="center" wrapText="1"/>
    </xf>
    <xf numFmtId="0" fontId="51" fillId="41" borderId="15" xfId="0" applyFont="1" applyFill="1" applyBorder="1" applyAlignment="1">
      <alignment horizontal="center" vertical="center" wrapText="1"/>
    </xf>
    <xf numFmtId="0" fontId="49" fillId="39" borderId="16" xfId="0" applyFont="1" applyFill="1" applyBorder="1" applyAlignment="1">
      <alignment horizontal="right" vertical="center" indent="1"/>
    </xf>
    <xf numFmtId="0" fontId="49" fillId="40" borderId="16" xfId="0" applyFont="1" applyFill="1" applyBorder="1" applyAlignment="1">
      <alignment horizontal="right" vertical="center" indent="1"/>
    </xf>
    <xf numFmtId="0" fontId="49" fillId="40" borderId="17" xfId="0" applyFont="1" applyFill="1" applyBorder="1" applyAlignment="1">
      <alignment horizontal="right" vertical="center" indent="1"/>
    </xf>
    <xf numFmtId="0" fontId="49" fillId="40" borderId="18" xfId="0" applyFont="1" applyFill="1" applyBorder="1" applyAlignment="1">
      <alignment horizontal="right" vertical="center" indent="1"/>
    </xf>
    <xf numFmtId="0" fontId="24" fillId="39" borderId="19" xfId="0" applyFont="1" applyFill="1" applyBorder="1" applyAlignment="1">
      <alignment horizontal="right" vertical="center" indent="1"/>
    </xf>
    <xf numFmtId="0" fontId="25" fillId="40" borderId="19" xfId="0" applyFont="1" applyFill="1" applyBorder="1" applyAlignment="1">
      <alignment horizontal="right" vertical="center" indent="1"/>
    </xf>
    <xf numFmtId="0" fontId="25" fillId="40" borderId="20" xfId="0" applyFont="1" applyFill="1" applyBorder="1" applyAlignment="1">
      <alignment horizontal="right" vertical="center" indent="1"/>
    </xf>
    <xf numFmtId="0" fontId="24" fillId="39" borderId="21" xfId="0" applyFont="1" applyFill="1" applyBorder="1" applyAlignment="1">
      <alignment horizontal="right" vertical="center" indent="1"/>
    </xf>
    <xf numFmtId="0" fontId="0" fillId="36" borderId="10" xfId="0" applyFill="1" applyBorder="1" applyAlignment="1">
      <alignment horizontal="center" vertical="center" wrapText="1"/>
    </xf>
    <xf numFmtId="0" fontId="0" fillId="42" borderId="10" xfId="0" applyFill="1" applyBorder="1" applyAlignment="1">
      <alignment horizontal="center" vertical="center" wrapText="1"/>
    </xf>
    <xf numFmtId="0" fontId="2" fillId="0" borderId="22" xfId="0" applyFont="1" applyFill="1" applyBorder="1" applyAlignment="1">
      <alignment wrapText="1"/>
    </xf>
    <xf numFmtId="0" fontId="0" fillId="0" borderId="22" xfId="0" applyFill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42" borderId="0" xfId="0" applyNumberFormat="1" applyFill="1" applyBorder="1" applyAlignment="1">
      <alignment horizontal="center"/>
    </xf>
    <xf numFmtId="0" fontId="49" fillId="39" borderId="21" xfId="0" applyFont="1" applyFill="1" applyBorder="1" applyAlignment="1">
      <alignment horizontal="right" vertical="center" indent="1"/>
    </xf>
    <xf numFmtId="0" fontId="49" fillId="39" borderId="23" xfId="0" applyFont="1" applyFill="1" applyBorder="1" applyAlignment="1">
      <alignment horizontal="right" vertical="center" indent="1"/>
    </xf>
    <xf numFmtId="0" fontId="49" fillId="39" borderId="24" xfId="0" applyFont="1" applyFill="1" applyBorder="1" applyAlignment="1">
      <alignment horizontal="right" vertical="center" indent="1"/>
    </xf>
    <xf numFmtId="0" fontId="52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Fish products, production &amp; trade -  EEA-32 + Western Balkans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8025"/>
          <c:w val="0.93375"/>
          <c:h val="0.66325"/>
        </c:manualLayout>
      </c:layout>
      <c:lineChart>
        <c:grouping val="standard"/>
        <c:varyColors val="0"/>
        <c:ser>
          <c:idx val="1"/>
          <c:order val="0"/>
          <c:tx>
            <c:v>Catch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Sheet1!$C$9:$C$23</c:f>
              <c:numCache/>
            </c:numRef>
          </c:cat>
          <c:val>
            <c:numRef>
              <c:f>Sheet1!$T$9:$T$23</c:f>
              <c:numCache/>
            </c:numRef>
          </c:val>
          <c:smooth val="0"/>
        </c:ser>
        <c:ser>
          <c:idx val="2"/>
          <c:order val="1"/>
          <c:tx>
            <c:v>Aquaculture production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Sheet1!$C$9:$C$23</c:f>
              <c:numCache/>
            </c:numRef>
          </c:cat>
          <c:val>
            <c:numRef>
              <c:f>Sheet1!$U$9:$U$23</c:f>
              <c:numCache/>
            </c:numRef>
          </c:val>
          <c:smooth val="0"/>
        </c:ser>
        <c:ser>
          <c:idx val="4"/>
          <c:order val="2"/>
          <c:tx>
            <c:v>Consumption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Sheet1!$C$9:$C$23</c:f>
              <c:numCache/>
            </c:numRef>
          </c:cat>
          <c:val>
            <c:numRef>
              <c:f>Sheet1!$AJ$9:$AJ$21</c:f>
              <c:numCache/>
            </c:numRef>
          </c:val>
          <c:smooth val="0"/>
        </c:ser>
        <c:ser>
          <c:idx val="5"/>
          <c:order val="3"/>
          <c:tx>
            <c:v>Imports</c:v>
          </c:tx>
          <c:spPr>
            <a:ln w="254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Sheet1!$C$9:$C$23</c:f>
              <c:numCache/>
            </c:numRef>
          </c:cat>
          <c:val>
            <c:numRef>
              <c:f>Sheet1!$AB$9:$AB$22</c:f>
              <c:numCache/>
            </c:numRef>
          </c:val>
          <c:smooth val="0"/>
        </c:ser>
        <c:ser>
          <c:idx val="0"/>
          <c:order val="4"/>
          <c:tx>
            <c:v>Exports</c:v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Sheet1!$C$9:$C$23</c:f>
              <c:numCache/>
            </c:numRef>
          </c:cat>
          <c:val>
            <c:numRef>
              <c:f>Sheet1!$AC$9:$AC$22</c:f>
              <c:numCache/>
            </c:numRef>
          </c:val>
          <c:smooth val="0"/>
        </c:ser>
        <c:marker val="1"/>
        <c:axId val="52360762"/>
        <c:axId val="1484811"/>
      </c:lineChart>
      <c:catAx>
        <c:axId val="52360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4811"/>
        <c:crosses val="autoZero"/>
        <c:auto val="1"/>
        <c:lblOffset val="100"/>
        <c:tickLblSkip val="1"/>
        <c:noMultiLvlLbl val="0"/>
      </c:catAx>
      <c:valAx>
        <c:axId val="1484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607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275"/>
          <c:y val="0.9245"/>
          <c:w val="0.91275"/>
          <c:h val="0.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Fish products production &amp; trade -  EU27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0575"/>
          <c:w val="0.98175"/>
          <c:h val="0.813"/>
        </c:manualLayout>
      </c:layout>
      <c:lineChart>
        <c:grouping val="standard"/>
        <c:varyColors val="0"/>
        <c:ser>
          <c:idx val="0"/>
          <c:order val="0"/>
          <c:tx>
            <c:v>Import (1000 tonnes)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fao!$C$11:$C$27</c:f>
              <c:numCache/>
            </c:numRef>
          </c:cat>
          <c:val>
            <c:numRef>
              <c:f>fao!$R$11:$R$27</c:f>
              <c:numCache/>
            </c:numRef>
          </c:val>
          <c:smooth val="0"/>
        </c:ser>
        <c:ser>
          <c:idx val="1"/>
          <c:order val="1"/>
          <c:tx>
            <c:v>Export (1000 tonnes)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fao!$C$11:$C$27</c:f>
              <c:numCache/>
            </c:numRef>
          </c:cat>
          <c:val>
            <c:numRef>
              <c:f>fao!$AB$11:$AB$27</c:f>
              <c:numCache/>
            </c:numRef>
          </c:val>
          <c:smooth val="0"/>
        </c:ser>
        <c:ser>
          <c:idx val="2"/>
          <c:order val="2"/>
          <c:tx>
            <c:v>Catch (1000 tonnes)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fao!$C$11:$C$27</c:f>
              <c:numCache/>
            </c:numRef>
          </c:cat>
          <c:val>
            <c:numRef>
              <c:f>fao!$D$11:$D$27</c:f>
              <c:numCache/>
            </c:numRef>
          </c:val>
          <c:smooth val="0"/>
        </c:ser>
        <c:ser>
          <c:idx val="3"/>
          <c:order val="3"/>
          <c:tx>
            <c:v>Aquaculture production (1000 tonnes)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fao!$C$11:$C$27</c:f>
              <c:numCache/>
            </c:numRef>
          </c:cat>
          <c:val>
            <c:numRef>
              <c:f>fao!$K$11:$K$27</c:f>
              <c:numCache/>
            </c:numRef>
          </c:val>
          <c:smooth val="0"/>
        </c:ser>
        <c:marker val="1"/>
        <c:axId val="13363300"/>
        <c:axId val="53160837"/>
      </c:lineChart>
      <c:catAx>
        <c:axId val="1336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60837"/>
        <c:crosses val="autoZero"/>
        <c:auto val="1"/>
        <c:lblOffset val="100"/>
        <c:tickLblSkip val="1"/>
        <c:noMultiLvlLbl val="0"/>
      </c:catAx>
      <c:valAx>
        <c:axId val="531608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633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975"/>
          <c:y val="0.8915"/>
          <c:w val="0.91025"/>
          <c:h val="0.0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Fish products production &amp; trade -  EU27+others</a:t>
            </a:r>
          </a:p>
        </c:rich>
      </c:tx>
      <c:layout>
        <c:manualLayout>
          <c:xMode val="factor"/>
          <c:yMode val="factor"/>
          <c:x val="-0.00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0375"/>
          <c:w val="0.98275"/>
          <c:h val="0.81525"/>
        </c:manualLayout>
      </c:layout>
      <c:lineChart>
        <c:grouping val="standard"/>
        <c:varyColors val="0"/>
        <c:ser>
          <c:idx val="0"/>
          <c:order val="0"/>
          <c:tx>
            <c:v>Import (1000 tonnes)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fao!$C$11:$C$27</c:f>
              <c:numCache/>
            </c:numRef>
          </c:cat>
          <c:val>
            <c:numRef>
              <c:f>fao!$AA$11:$AA$27</c:f>
              <c:numCache/>
            </c:numRef>
          </c:val>
          <c:smooth val="0"/>
        </c:ser>
        <c:ser>
          <c:idx val="1"/>
          <c:order val="1"/>
          <c:tx>
            <c:v>Catch (1000 tonnes)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fao!$C$11:$C$27</c:f>
              <c:numCache/>
            </c:numRef>
          </c:cat>
          <c:val>
            <c:numRef>
              <c:f>fao!$Y$11:$Y$27</c:f>
              <c:numCache/>
            </c:numRef>
          </c:val>
          <c:smooth val="0"/>
        </c:ser>
        <c:ser>
          <c:idx val="2"/>
          <c:order val="2"/>
          <c:tx>
            <c:v>Aquaculture production (1000 tonnes)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fao!$C$11:$C$27</c:f>
              <c:numCache/>
            </c:numRef>
          </c:cat>
          <c:val>
            <c:numRef>
              <c:f>fao!$Z$11:$Z$27</c:f>
              <c:numCache/>
            </c:numRef>
          </c:val>
          <c:smooth val="0"/>
        </c:ser>
        <c:ser>
          <c:idx val="3"/>
          <c:order val="3"/>
          <c:tx>
            <c:v>Export (1000 tonnes)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fao!$C$11:$C$27</c:f>
              <c:numCache/>
            </c:numRef>
          </c:cat>
          <c:val>
            <c:numRef>
              <c:f>fao!$AJ$11:$AJ$27</c:f>
              <c:numCache/>
            </c:numRef>
          </c:val>
          <c:smooth val="0"/>
        </c:ser>
        <c:marker val="1"/>
        <c:axId val="8685486"/>
        <c:axId val="11060511"/>
      </c:lineChart>
      <c:catAx>
        <c:axId val="8685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60511"/>
        <c:crosses val="autoZero"/>
        <c:auto val="1"/>
        <c:lblOffset val="100"/>
        <c:tickLblSkip val="1"/>
        <c:noMultiLvlLbl val="0"/>
      </c:catAx>
      <c:valAx>
        <c:axId val="110605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854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325"/>
          <c:y val="0.9245"/>
          <c:w val="0.9095"/>
          <c:h val="0.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EU27 average per capita consumption</a:t>
            </a:r>
          </a:p>
        </c:rich>
      </c:tx>
      <c:layout>
        <c:manualLayout>
          <c:xMode val="factor"/>
          <c:yMode val="factor"/>
          <c:x val="-0.00175"/>
          <c:y val="0.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75"/>
          <c:y val="0.13675"/>
          <c:w val="0.90475"/>
          <c:h val="0.82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'[1]Sheet3'!$I$8:$W$8</c:f>
              <c:num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numCache>
            </c:numRef>
          </c:cat>
          <c:val>
            <c:numRef>
              <c:f>'per cap consumption'!$I$36:$W$36</c:f>
              <c:numCache/>
            </c:numRef>
          </c:val>
          <c:smooth val="0"/>
        </c:ser>
        <c:marker val="1"/>
        <c:axId val="32435736"/>
        <c:axId val="23486169"/>
      </c:lineChart>
      <c:catAx>
        <c:axId val="32435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86169"/>
        <c:crosses val="autoZero"/>
        <c:auto val="1"/>
        <c:lblOffset val="100"/>
        <c:tickLblSkip val="1"/>
        <c:noMultiLvlLbl val="0"/>
      </c:catAx>
      <c:valAx>
        <c:axId val="234861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Kg/capita/yr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35736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28</xdr:row>
      <xdr:rowOff>0</xdr:rowOff>
    </xdr:from>
    <xdr:to>
      <xdr:col>32</xdr:col>
      <xdr:colOff>0</xdr:colOff>
      <xdr:row>47</xdr:row>
      <xdr:rowOff>123825</xdr:rowOff>
    </xdr:to>
    <xdr:graphicFrame>
      <xdr:nvGraphicFramePr>
        <xdr:cNvPr id="1" name="Chart 3"/>
        <xdr:cNvGraphicFramePr/>
      </xdr:nvGraphicFramePr>
      <xdr:xfrm>
        <a:off x="13411200" y="6667500"/>
        <a:ext cx="60960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29</xdr:row>
      <xdr:rowOff>152400</xdr:rowOff>
    </xdr:from>
    <xdr:to>
      <xdr:col>19</xdr:col>
      <xdr:colOff>190500</xdr:colOff>
      <xdr:row>49</xdr:row>
      <xdr:rowOff>28575</xdr:rowOff>
    </xdr:to>
    <xdr:graphicFrame>
      <xdr:nvGraphicFramePr>
        <xdr:cNvPr id="1" name="Chart 2"/>
        <xdr:cNvGraphicFramePr/>
      </xdr:nvGraphicFramePr>
      <xdr:xfrm>
        <a:off x="7943850" y="6629400"/>
        <a:ext cx="72009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76200</xdr:colOff>
      <xdr:row>51</xdr:row>
      <xdr:rowOff>28575</xdr:rowOff>
    </xdr:from>
    <xdr:to>
      <xdr:col>19</xdr:col>
      <xdr:colOff>219075</xdr:colOff>
      <xdr:row>70</xdr:row>
      <xdr:rowOff>152400</xdr:rowOff>
    </xdr:to>
    <xdr:graphicFrame>
      <xdr:nvGraphicFramePr>
        <xdr:cNvPr id="2" name="Chart 3"/>
        <xdr:cNvGraphicFramePr/>
      </xdr:nvGraphicFramePr>
      <xdr:xfrm>
        <a:off x="7829550" y="10696575"/>
        <a:ext cx="73437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46</xdr:row>
      <xdr:rowOff>9525</xdr:rowOff>
    </xdr:from>
    <xdr:to>
      <xdr:col>11</xdr:col>
      <xdr:colOff>257175</xdr:colOff>
      <xdr:row>64</xdr:row>
      <xdr:rowOff>171450</xdr:rowOff>
    </xdr:to>
    <xdr:graphicFrame>
      <xdr:nvGraphicFramePr>
        <xdr:cNvPr id="1" name="Chart 2"/>
        <xdr:cNvGraphicFramePr/>
      </xdr:nvGraphicFramePr>
      <xdr:xfrm>
        <a:off x="5295900" y="8772525"/>
        <a:ext cx="53244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orenp\AppData\Local\Microsoft\Windows\Temporary%20Internet%20Files\Content.Outlook\SMPTCEVE\EEA_figure_5%202_EU27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Sheet2"/>
    </sheetNames>
    <sheetDataSet>
      <sheetData sheetId="1">
        <row r="8">
          <cell r="I8">
            <v>1993</v>
          </cell>
          <cell r="J8">
            <v>1994</v>
          </cell>
          <cell r="K8">
            <v>1995</v>
          </cell>
          <cell r="L8">
            <v>1996</v>
          </cell>
          <cell r="M8">
            <v>1997</v>
          </cell>
          <cell r="N8">
            <v>1998</v>
          </cell>
          <cell r="O8">
            <v>1999</v>
          </cell>
          <cell r="P8">
            <v>2000</v>
          </cell>
          <cell r="Q8">
            <v>2001</v>
          </cell>
          <cell r="R8">
            <v>2002</v>
          </cell>
          <cell r="S8">
            <v>2003</v>
          </cell>
          <cell r="T8">
            <v>2004</v>
          </cell>
          <cell r="U8">
            <v>2005</v>
          </cell>
          <cell r="V8">
            <v>2006</v>
          </cell>
          <cell r="W8">
            <v>2007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fao.org/fishery/statistics/global-consumption/en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8:D22"/>
  <sheetViews>
    <sheetView zoomScalePageLayoutView="0" workbookViewId="0" topLeftCell="A1">
      <selection activeCell="G10" sqref="G10"/>
    </sheetView>
  </sheetViews>
  <sheetFormatPr defaultColWidth="9.140625" defaultRowHeight="15"/>
  <sheetData>
    <row r="8" ht="15">
      <c r="C8" s="15" t="s">
        <v>129</v>
      </c>
    </row>
    <row r="9" ht="15">
      <c r="C9" s="15" t="s">
        <v>76</v>
      </c>
    </row>
    <row r="10" ht="15">
      <c r="C10" s="15" t="s">
        <v>18</v>
      </c>
    </row>
    <row r="11" ht="15">
      <c r="C11" s="15" t="s">
        <v>19</v>
      </c>
    </row>
    <row r="12" ht="15">
      <c r="C12" s="15"/>
    </row>
    <row r="13" spans="3:4" ht="15">
      <c r="C13" s="15" t="s">
        <v>60</v>
      </c>
      <c r="D13" s="15" t="s">
        <v>61</v>
      </c>
    </row>
    <row r="15" ht="15">
      <c r="C15" s="15" t="s">
        <v>130</v>
      </c>
    </row>
    <row r="19" ht="15">
      <c r="C19" s="14"/>
    </row>
    <row r="22" ht="15">
      <c r="C22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AJ51"/>
  <sheetViews>
    <sheetView tabSelected="1" zoomScalePageLayoutView="0" workbookViewId="0" topLeftCell="Q19">
      <selection activeCell="U32" sqref="U32"/>
    </sheetView>
  </sheetViews>
  <sheetFormatPr defaultColWidth="9.140625" defaultRowHeight="15"/>
  <sheetData>
    <row r="4" spans="3:27" ht="15">
      <c r="C4" s="1"/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5</v>
      </c>
      <c r="N4" t="s">
        <v>5</v>
      </c>
      <c r="O4" t="s">
        <v>5</v>
      </c>
      <c r="P4" t="s">
        <v>5</v>
      </c>
      <c r="Q4" t="s">
        <v>5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5</v>
      </c>
      <c r="X4" t="s">
        <v>5</v>
      </c>
      <c r="Y4" t="s">
        <v>5</v>
      </c>
      <c r="Z4" t="s">
        <v>5</v>
      </c>
      <c r="AA4" t="s">
        <v>5</v>
      </c>
    </row>
    <row r="5" spans="3:36" ht="45">
      <c r="C5" s="2" t="s">
        <v>0</v>
      </c>
      <c r="D5" s="3" t="s">
        <v>6</v>
      </c>
      <c r="E5" s="27" t="s">
        <v>78</v>
      </c>
      <c r="F5" s="3" t="s">
        <v>49</v>
      </c>
      <c r="G5" s="3" t="s">
        <v>7</v>
      </c>
      <c r="H5" s="3" t="s">
        <v>8</v>
      </c>
      <c r="I5" s="3" t="s">
        <v>6</v>
      </c>
      <c r="J5" s="27" t="s">
        <v>78</v>
      </c>
      <c r="K5" s="3" t="s">
        <v>49</v>
      </c>
      <c r="L5" s="3" t="s">
        <v>11</v>
      </c>
      <c r="M5" s="3" t="s">
        <v>8</v>
      </c>
      <c r="N5" s="3" t="s">
        <v>6</v>
      </c>
      <c r="O5" s="9" t="s">
        <v>6</v>
      </c>
      <c r="P5" s="27" t="s">
        <v>78</v>
      </c>
      <c r="Q5" s="3" t="s">
        <v>49</v>
      </c>
      <c r="R5" s="3" t="s">
        <v>7</v>
      </c>
      <c r="S5" s="3" t="s">
        <v>8</v>
      </c>
      <c r="T5" s="8" t="s">
        <v>12</v>
      </c>
      <c r="U5" s="8" t="s">
        <v>12</v>
      </c>
      <c r="V5" s="8" t="s">
        <v>12</v>
      </c>
      <c r="W5" s="9" t="s">
        <v>6</v>
      </c>
      <c r="X5" s="27" t="s">
        <v>78</v>
      </c>
      <c r="Y5" s="3" t="s">
        <v>49</v>
      </c>
      <c r="Z5" s="3" t="s">
        <v>7</v>
      </c>
      <c r="AA5" s="3" t="s">
        <v>8</v>
      </c>
      <c r="AB5" s="3" t="s">
        <v>16</v>
      </c>
      <c r="AC5" s="3"/>
      <c r="AD5" s="3"/>
      <c r="AE5" s="9" t="s">
        <v>6</v>
      </c>
      <c r="AF5" s="27" t="s">
        <v>78</v>
      </c>
      <c r="AG5" s="3" t="s">
        <v>49</v>
      </c>
      <c r="AH5" s="3" t="s">
        <v>7</v>
      </c>
      <c r="AI5" s="3" t="s">
        <v>8</v>
      </c>
      <c r="AJ5" s="60" t="s">
        <v>12</v>
      </c>
    </row>
    <row r="6" spans="3:36" ht="90">
      <c r="C6" s="2"/>
      <c r="D6" s="57" t="s">
        <v>2</v>
      </c>
      <c r="E6" s="57" t="s">
        <v>2</v>
      </c>
      <c r="F6" s="57" t="s">
        <v>2</v>
      </c>
      <c r="G6" s="57" t="s">
        <v>2</v>
      </c>
      <c r="H6" s="57" t="s">
        <v>2</v>
      </c>
      <c r="I6" s="58" t="s">
        <v>1</v>
      </c>
      <c r="J6" s="58" t="s">
        <v>1</v>
      </c>
      <c r="K6" s="58" t="s">
        <v>1</v>
      </c>
      <c r="L6" s="58" t="s">
        <v>10</v>
      </c>
      <c r="M6" s="58" t="s">
        <v>1</v>
      </c>
      <c r="N6" s="4" t="s">
        <v>13</v>
      </c>
      <c r="O6" s="11" t="s">
        <v>3</v>
      </c>
      <c r="P6" s="4" t="s">
        <v>3</v>
      </c>
      <c r="Q6" s="4" t="s">
        <v>3</v>
      </c>
      <c r="R6" s="4" t="s">
        <v>3</v>
      </c>
      <c r="S6" s="4" t="s">
        <v>3</v>
      </c>
      <c r="T6" s="10" t="s">
        <v>2</v>
      </c>
      <c r="U6" s="10" t="s">
        <v>1</v>
      </c>
      <c r="V6" s="11" t="s">
        <v>3</v>
      </c>
      <c r="W6" s="38" t="s">
        <v>4</v>
      </c>
      <c r="X6" s="38" t="s">
        <v>4</v>
      </c>
      <c r="Y6" s="38" t="s">
        <v>4</v>
      </c>
      <c r="Z6" s="38" t="s">
        <v>4</v>
      </c>
      <c r="AA6" s="38" t="s">
        <v>4</v>
      </c>
      <c r="AB6" s="41" t="s">
        <v>15</v>
      </c>
      <c r="AC6" s="41" t="s">
        <v>17</v>
      </c>
      <c r="AD6" s="59" t="s">
        <v>145</v>
      </c>
      <c r="AE6" s="59" t="s">
        <v>141</v>
      </c>
      <c r="AF6" s="59" t="s">
        <v>141</v>
      </c>
      <c r="AG6" s="59" t="s">
        <v>141</v>
      </c>
      <c r="AH6" s="59" t="s">
        <v>141</v>
      </c>
      <c r="AI6" s="59" t="s">
        <v>141</v>
      </c>
      <c r="AJ6" s="59" t="s">
        <v>141</v>
      </c>
    </row>
    <row r="7" spans="2:36" ht="15">
      <c r="B7" s="13"/>
      <c r="C7" s="2">
        <v>1993</v>
      </c>
      <c r="D7" s="6">
        <v>7527.9</v>
      </c>
      <c r="E7" s="6">
        <v>26.79427</v>
      </c>
      <c r="F7" s="6">
        <v>545.535</v>
      </c>
      <c r="G7" s="6">
        <v>2584.737</v>
      </c>
      <c r="H7" s="6">
        <v>1726.884</v>
      </c>
      <c r="I7" s="6">
        <v>978.145</v>
      </c>
      <c r="J7" s="32">
        <v>8.055</v>
      </c>
      <c r="K7" s="33">
        <v>12.438</v>
      </c>
      <c r="L7" s="6">
        <v>164.499</v>
      </c>
      <c r="M7" s="33">
        <v>2.917</v>
      </c>
      <c r="N7" s="6">
        <f aca="true" t="shared" si="0" ref="N7:N22">O7-W7</f>
        <v>2332.2650000000003</v>
      </c>
      <c r="O7" s="34">
        <v>7044.853</v>
      </c>
      <c r="P7" s="35">
        <v>52.386</v>
      </c>
      <c r="Q7" s="35">
        <v>33.905</v>
      </c>
      <c r="R7" s="35">
        <v>370.758</v>
      </c>
      <c r="S7" s="35">
        <v>19.644</v>
      </c>
      <c r="T7" s="6">
        <f aca="true" t="shared" si="1" ref="T7:T23">SUM(D7:H7)</f>
        <v>12411.85027</v>
      </c>
      <c r="U7" s="6">
        <f aca="true" t="shared" si="2" ref="U7:U23">SUM(I7:M7)</f>
        <v>1166.0539999999999</v>
      </c>
      <c r="V7" s="6">
        <f>SUM(O7,P7,Q7,R7,S7)</f>
        <v>7521.546</v>
      </c>
      <c r="W7" s="39">
        <v>4712.588</v>
      </c>
      <c r="X7" s="35">
        <v>27.476</v>
      </c>
      <c r="Y7" s="35">
        <v>10.786</v>
      </c>
      <c r="Z7" s="35">
        <v>1358.49</v>
      </c>
      <c r="AA7" s="35">
        <v>637.617</v>
      </c>
      <c r="AB7" s="6">
        <f>SUM(O7,P7,Q7,R7,S7)</f>
        <v>7521.546</v>
      </c>
      <c r="AC7" s="6">
        <f>SUM(W7,X7,Y7,Z7,AA7)</f>
        <v>6746.956999999999</v>
      </c>
      <c r="AD7" s="62">
        <f>AB7-AC7</f>
        <v>774.5890000000009</v>
      </c>
      <c r="AE7" s="13">
        <v>9269.65718</v>
      </c>
      <c r="AF7" s="13">
        <v>27.377959999999995</v>
      </c>
      <c r="AG7" s="13">
        <v>455.39107</v>
      </c>
      <c r="AH7" s="13">
        <v>192.44945</v>
      </c>
      <c r="AI7" s="13">
        <v>23.747580000000003</v>
      </c>
      <c r="AJ7" s="6">
        <f>SUM(AE7:AI7)</f>
        <v>9968.623239999999</v>
      </c>
    </row>
    <row r="8" spans="2:36" ht="15">
      <c r="B8" s="13"/>
      <c r="C8" s="2">
        <v>1994</v>
      </c>
      <c r="D8" s="6">
        <v>7788.152599999999</v>
      </c>
      <c r="E8" s="6">
        <v>17.67701</v>
      </c>
      <c r="F8" s="6">
        <v>587.576</v>
      </c>
      <c r="G8" s="6">
        <v>2551.184</v>
      </c>
      <c r="H8" s="6">
        <v>1570.944</v>
      </c>
      <c r="I8" s="6">
        <v>1078.366</v>
      </c>
      <c r="J8" s="32">
        <v>8.558</v>
      </c>
      <c r="K8" s="33">
        <v>15.998</v>
      </c>
      <c r="L8" s="6">
        <v>218.486</v>
      </c>
      <c r="M8" s="33">
        <v>3.222</v>
      </c>
      <c r="N8" s="6">
        <f t="shared" si="0"/>
        <v>3162.798</v>
      </c>
      <c r="O8" s="34">
        <v>8424.409</v>
      </c>
      <c r="P8" s="35">
        <v>68.189</v>
      </c>
      <c r="Q8" s="35">
        <v>53.372</v>
      </c>
      <c r="R8" s="35">
        <v>408.082</v>
      </c>
      <c r="S8" s="35">
        <v>21.707</v>
      </c>
      <c r="T8" s="6">
        <f t="shared" si="1"/>
        <v>12515.533609999999</v>
      </c>
      <c r="U8" s="6">
        <f t="shared" si="2"/>
        <v>1324.6299999999999</v>
      </c>
      <c r="V8" s="6">
        <f aca="true" t="shared" si="3" ref="V8:V22">SUM(O8,P8,Q8,R8,S8)</f>
        <v>8975.759</v>
      </c>
      <c r="W8" s="39">
        <v>5261.611</v>
      </c>
      <c r="X8" s="35">
        <v>21.761</v>
      </c>
      <c r="Y8" s="35">
        <v>29.631</v>
      </c>
      <c r="Z8" s="35">
        <v>1519.677</v>
      </c>
      <c r="AA8" s="35">
        <v>644.884</v>
      </c>
      <c r="AB8" s="6">
        <f aca="true" t="shared" si="4" ref="AB8:AB22">SUM(O8,P8,Q8,R8,S8)</f>
        <v>8975.759</v>
      </c>
      <c r="AC8" s="6">
        <f aca="true" t="shared" si="5" ref="AC8:AC22">SUM(W8,X8,Y8,Z8,AA8)</f>
        <v>7477.564</v>
      </c>
      <c r="AD8" s="62">
        <f aca="true" t="shared" si="6" ref="AD8:AD22">AB8-AC8</f>
        <v>1498.1949999999997</v>
      </c>
      <c r="AE8" s="13">
        <v>9600.84053</v>
      </c>
      <c r="AF8" s="13">
        <v>32.29839</v>
      </c>
      <c r="AG8" s="13">
        <v>488.84618</v>
      </c>
      <c r="AH8" s="13">
        <v>222.63514999999998</v>
      </c>
      <c r="AI8" s="13">
        <v>24.00438</v>
      </c>
      <c r="AJ8" s="6">
        <f aca="true" t="shared" si="7" ref="AJ8:AJ23">SUM(AE8:AI8)</f>
        <v>10368.62463</v>
      </c>
    </row>
    <row r="9" spans="2:36" ht="15">
      <c r="B9" s="13"/>
      <c r="C9" s="2">
        <v>1995</v>
      </c>
      <c r="D9" s="6">
        <v>8184.286</v>
      </c>
      <c r="E9" s="6">
        <v>19.301869999999994</v>
      </c>
      <c r="F9" s="6">
        <v>630.978</v>
      </c>
      <c r="G9" s="6">
        <v>2709.144</v>
      </c>
      <c r="H9" s="6">
        <v>1624.389</v>
      </c>
      <c r="I9" s="6">
        <v>1159.312</v>
      </c>
      <c r="J9" s="32">
        <v>8.047999999999998</v>
      </c>
      <c r="K9" s="33">
        <v>21.607</v>
      </c>
      <c r="L9" s="6">
        <v>277.615</v>
      </c>
      <c r="M9" s="33">
        <v>3.485</v>
      </c>
      <c r="N9" s="6">
        <f t="shared" si="0"/>
        <v>2689.965</v>
      </c>
      <c r="O9" s="34">
        <v>8021.474</v>
      </c>
      <c r="P9" s="35">
        <v>84.774</v>
      </c>
      <c r="Q9" s="35">
        <v>57.924</v>
      </c>
      <c r="R9" s="35">
        <v>538.929</v>
      </c>
      <c r="S9" s="35">
        <v>27.567</v>
      </c>
      <c r="T9" s="6">
        <f t="shared" si="1"/>
        <v>13168.098869999998</v>
      </c>
      <c r="U9" s="6">
        <f t="shared" si="2"/>
        <v>1470.0669999999998</v>
      </c>
      <c r="V9" s="6">
        <f t="shared" si="3"/>
        <v>8730.668</v>
      </c>
      <c r="W9" s="39">
        <v>5331.509</v>
      </c>
      <c r="X9" s="35">
        <v>17.63</v>
      </c>
      <c r="Y9" s="35">
        <v>37.664</v>
      </c>
      <c r="Z9" s="35">
        <v>1594.969</v>
      </c>
      <c r="AA9" s="35">
        <v>610.794</v>
      </c>
      <c r="AB9" s="6">
        <f t="shared" si="4"/>
        <v>8730.668</v>
      </c>
      <c r="AC9" s="6">
        <f t="shared" si="5"/>
        <v>7592.566</v>
      </c>
      <c r="AD9" s="62">
        <f t="shared" si="6"/>
        <v>1138.1019999999999</v>
      </c>
      <c r="AE9" s="13">
        <v>9695.92319</v>
      </c>
      <c r="AF9" s="13">
        <v>38.489909999999995</v>
      </c>
      <c r="AG9" s="13">
        <v>595.40508</v>
      </c>
      <c r="AH9" s="13">
        <v>223.06882000000002</v>
      </c>
      <c r="AI9" s="13">
        <v>24.308799999999998</v>
      </c>
      <c r="AJ9" s="6">
        <f t="shared" si="7"/>
        <v>10577.195800000001</v>
      </c>
    </row>
    <row r="10" spans="2:36" ht="15">
      <c r="B10" s="13"/>
      <c r="C10" s="2">
        <v>1996</v>
      </c>
      <c r="D10" s="6">
        <v>7521.5326</v>
      </c>
      <c r="E10" s="6">
        <v>22.05519</v>
      </c>
      <c r="F10" s="6">
        <v>520.4295</v>
      </c>
      <c r="G10" s="6">
        <v>2821.618</v>
      </c>
      <c r="H10" s="6">
        <v>2074.579</v>
      </c>
      <c r="I10" s="6">
        <v>1211.926</v>
      </c>
      <c r="J10" s="32">
        <v>6.985999999999999</v>
      </c>
      <c r="K10" s="33">
        <v>33.201</v>
      </c>
      <c r="L10" s="6">
        <v>321.516</v>
      </c>
      <c r="M10" s="33">
        <v>3.687</v>
      </c>
      <c r="N10" s="6">
        <f t="shared" si="0"/>
        <v>2407.9990000000007</v>
      </c>
      <c r="O10" s="34">
        <v>8089.39</v>
      </c>
      <c r="P10" s="35">
        <v>114.025</v>
      </c>
      <c r="Q10" s="35">
        <v>66.124</v>
      </c>
      <c r="R10" s="35">
        <v>573.395</v>
      </c>
      <c r="S10" s="35">
        <v>27.415</v>
      </c>
      <c r="T10" s="6">
        <f t="shared" si="1"/>
        <v>12960.21429</v>
      </c>
      <c r="U10" s="6">
        <f t="shared" si="2"/>
        <v>1577.316</v>
      </c>
      <c r="V10" s="6">
        <f t="shared" si="3"/>
        <v>8870.349000000002</v>
      </c>
      <c r="W10" s="39">
        <v>5681.391</v>
      </c>
      <c r="X10" s="35">
        <v>21.384</v>
      </c>
      <c r="Y10" s="35">
        <v>27.781</v>
      </c>
      <c r="Z10" s="35">
        <v>1789.596</v>
      </c>
      <c r="AA10" s="35">
        <v>783.228</v>
      </c>
      <c r="AB10" s="6">
        <f t="shared" si="4"/>
        <v>8870.349000000002</v>
      </c>
      <c r="AC10" s="6">
        <f t="shared" si="5"/>
        <v>8303.38</v>
      </c>
      <c r="AD10" s="62">
        <f t="shared" si="6"/>
        <v>566.9690000000028</v>
      </c>
      <c r="AE10" s="13">
        <v>9773.187240000001</v>
      </c>
      <c r="AF10" s="13">
        <v>54.33744</v>
      </c>
      <c r="AG10" s="13">
        <v>533.82149</v>
      </c>
      <c r="AH10" s="13">
        <v>230.53491</v>
      </c>
      <c r="AI10" s="13">
        <v>24.46274</v>
      </c>
      <c r="AJ10" s="6">
        <f t="shared" si="7"/>
        <v>10616.343820000002</v>
      </c>
    </row>
    <row r="11" spans="2:36" ht="15">
      <c r="B11" s="13"/>
      <c r="C11" s="2">
        <v>1997</v>
      </c>
      <c r="D11" s="6">
        <v>7619.7044000000005</v>
      </c>
      <c r="E11" s="6">
        <v>19.62367</v>
      </c>
      <c r="F11" s="6">
        <v>459.155</v>
      </c>
      <c r="G11" s="6">
        <v>3054.74</v>
      </c>
      <c r="H11" s="6">
        <v>2225.449</v>
      </c>
      <c r="I11" s="6">
        <v>1254.406</v>
      </c>
      <c r="J11" s="32">
        <v>7.976</v>
      </c>
      <c r="K11" s="33">
        <v>45.45</v>
      </c>
      <c r="L11" s="6">
        <v>367.617</v>
      </c>
      <c r="M11" s="33">
        <v>3.663</v>
      </c>
      <c r="N11" s="6">
        <f t="shared" si="0"/>
        <v>2546.245000000001</v>
      </c>
      <c r="O11" s="34">
        <v>8496.395</v>
      </c>
      <c r="P11" s="35">
        <v>112.501</v>
      </c>
      <c r="Q11" s="35">
        <v>87.874</v>
      </c>
      <c r="R11" s="35">
        <v>708.055</v>
      </c>
      <c r="S11" s="35">
        <v>54.884</v>
      </c>
      <c r="T11" s="6">
        <f t="shared" si="1"/>
        <v>13378.67207</v>
      </c>
      <c r="U11" s="6">
        <f t="shared" si="2"/>
        <v>1679.112</v>
      </c>
      <c r="V11" s="6">
        <f t="shared" si="3"/>
        <v>9459.709</v>
      </c>
      <c r="W11" s="39">
        <v>5950.15</v>
      </c>
      <c r="X11" s="35">
        <v>24.931</v>
      </c>
      <c r="Y11" s="35">
        <v>35.767</v>
      </c>
      <c r="Z11" s="35">
        <v>1949.594</v>
      </c>
      <c r="AA11" s="35">
        <v>794.97</v>
      </c>
      <c r="AB11" s="6">
        <f t="shared" si="4"/>
        <v>9459.709</v>
      </c>
      <c r="AC11" s="6">
        <f t="shared" si="5"/>
        <v>8755.411999999998</v>
      </c>
      <c r="AD11" s="62">
        <f t="shared" si="6"/>
        <v>704.2970000000023</v>
      </c>
      <c r="AE11" s="13">
        <v>9730.03408</v>
      </c>
      <c r="AF11" s="13">
        <v>60.79018</v>
      </c>
      <c r="AG11" s="13">
        <v>470.34348</v>
      </c>
      <c r="AH11" s="13">
        <v>226.48319</v>
      </c>
      <c r="AI11" s="13">
        <v>24.66752</v>
      </c>
      <c r="AJ11" s="6">
        <f t="shared" si="7"/>
        <v>10512.31845</v>
      </c>
    </row>
    <row r="12" spans="2:36" ht="15">
      <c r="B12" s="13"/>
      <c r="C12" s="2">
        <v>1998</v>
      </c>
      <c r="D12" s="6">
        <v>7374.3739</v>
      </c>
      <c r="E12" s="6">
        <v>26.02347</v>
      </c>
      <c r="F12" s="6">
        <v>487.201</v>
      </c>
      <c r="G12" s="6">
        <v>3040.985</v>
      </c>
      <c r="H12" s="6">
        <v>1699.721</v>
      </c>
      <c r="I12" s="6">
        <v>1376.359</v>
      </c>
      <c r="J12" s="32">
        <v>15.689</v>
      </c>
      <c r="K12" s="33">
        <v>56.7</v>
      </c>
      <c r="L12" s="6">
        <v>410.757</v>
      </c>
      <c r="M12" s="33">
        <v>3.868</v>
      </c>
      <c r="N12" s="6">
        <f t="shared" si="0"/>
        <v>2759.1809999999996</v>
      </c>
      <c r="O12" s="34">
        <v>8688.464</v>
      </c>
      <c r="P12" s="35">
        <v>115.58</v>
      </c>
      <c r="Q12" s="35">
        <v>75.08</v>
      </c>
      <c r="R12" s="35">
        <v>637.816</v>
      </c>
      <c r="S12" s="35">
        <v>245.41</v>
      </c>
      <c r="T12" s="6">
        <f t="shared" si="1"/>
        <v>12628.30437</v>
      </c>
      <c r="U12" s="6">
        <f t="shared" si="2"/>
        <v>1863.373</v>
      </c>
      <c r="V12" s="6">
        <f t="shared" si="3"/>
        <v>9762.35</v>
      </c>
      <c r="W12" s="39">
        <v>5929.283</v>
      </c>
      <c r="X12" s="35">
        <v>22.853</v>
      </c>
      <c r="Y12" s="35">
        <v>28.076</v>
      </c>
      <c r="Z12" s="35">
        <v>1908.514</v>
      </c>
      <c r="AA12" s="35">
        <v>718.755</v>
      </c>
      <c r="AB12" s="6">
        <f t="shared" si="4"/>
        <v>9762.35</v>
      </c>
      <c r="AC12" s="6">
        <f t="shared" si="5"/>
        <v>8607.481</v>
      </c>
      <c r="AD12" s="62">
        <f t="shared" si="6"/>
        <v>1154.8690000000006</v>
      </c>
      <c r="AE12" s="13">
        <v>10335.6665</v>
      </c>
      <c r="AF12" s="13">
        <v>69.56389</v>
      </c>
      <c r="AG12" s="13">
        <v>506.38621</v>
      </c>
      <c r="AH12" s="13">
        <v>234.61488</v>
      </c>
      <c r="AI12" s="13">
        <v>25.09103</v>
      </c>
      <c r="AJ12" s="6">
        <f t="shared" si="7"/>
        <v>11171.322509999998</v>
      </c>
    </row>
    <row r="13" spans="2:36" ht="15">
      <c r="B13" s="13"/>
      <c r="C13" s="2">
        <v>1999</v>
      </c>
      <c r="D13" s="6">
        <v>6957.2275</v>
      </c>
      <c r="E13" s="6">
        <v>23.016830000000002</v>
      </c>
      <c r="F13" s="6">
        <v>573.827</v>
      </c>
      <c r="G13" s="6">
        <v>2806.076</v>
      </c>
      <c r="H13" s="6">
        <v>1754.408</v>
      </c>
      <c r="I13" s="6">
        <v>1429.002</v>
      </c>
      <c r="J13" s="32">
        <v>12.698</v>
      </c>
      <c r="K13" s="33">
        <v>63</v>
      </c>
      <c r="L13" s="6">
        <v>475.932</v>
      </c>
      <c r="M13" s="33">
        <v>3.897</v>
      </c>
      <c r="N13" s="6">
        <f t="shared" si="0"/>
        <v>2813.6040000000003</v>
      </c>
      <c r="O13" s="34">
        <v>8832.441</v>
      </c>
      <c r="P13" s="35">
        <v>99.194</v>
      </c>
      <c r="Q13" s="35">
        <v>98.662</v>
      </c>
      <c r="R13" s="35">
        <v>734.193</v>
      </c>
      <c r="S13" s="35">
        <v>138.545</v>
      </c>
      <c r="T13" s="6">
        <f t="shared" si="1"/>
        <v>12114.55533</v>
      </c>
      <c r="U13" s="6">
        <f t="shared" si="2"/>
        <v>1984.529</v>
      </c>
      <c r="V13" s="6">
        <f t="shared" si="3"/>
        <v>9903.035</v>
      </c>
      <c r="W13" s="39">
        <v>6018.837</v>
      </c>
      <c r="X13" s="35">
        <v>21.566</v>
      </c>
      <c r="Y13" s="35">
        <v>31.005</v>
      </c>
      <c r="Z13" s="35">
        <v>2040.044</v>
      </c>
      <c r="AA13" s="35">
        <v>689.604</v>
      </c>
      <c r="AB13" s="6">
        <f t="shared" si="4"/>
        <v>9903.035</v>
      </c>
      <c r="AC13" s="6">
        <f t="shared" si="5"/>
        <v>8801.056</v>
      </c>
      <c r="AD13" s="62">
        <f t="shared" si="6"/>
        <v>1101.9789999999994</v>
      </c>
      <c r="AE13" s="13">
        <v>9979.98975</v>
      </c>
      <c r="AF13" s="13">
        <v>64.20031999999999</v>
      </c>
      <c r="AG13" s="13">
        <v>480.15614</v>
      </c>
      <c r="AH13" s="13">
        <v>221.87868</v>
      </c>
      <c r="AI13" s="13">
        <v>25.46398</v>
      </c>
      <c r="AJ13" s="6">
        <f t="shared" si="7"/>
        <v>10771.68887</v>
      </c>
    </row>
    <row r="14" spans="2:36" ht="15">
      <c r="B14" s="13"/>
      <c r="C14" s="2">
        <v>2000</v>
      </c>
      <c r="D14" s="6">
        <v>6835.65015</v>
      </c>
      <c r="E14" s="6">
        <v>25.876440000000002</v>
      </c>
      <c r="F14" s="6">
        <v>503.352</v>
      </c>
      <c r="G14" s="6">
        <v>2891.791</v>
      </c>
      <c r="H14" s="6">
        <v>2000.046</v>
      </c>
      <c r="I14" s="6">
        <v>1398.897</v>
      </c>
      <c r="J14" s="32">
        <v>12.523000000000001</v>
      </c>
      <c r="K14" s="33">
        <v>79.031</v>
      </c>
      <c r="L14" s="6">
        <v>491.329</v>
      </c>
      <c r="M14" s="33">
        <v>3.623</v>
      </c>
      <c r="N14" s="6">
        <f t="shared" si="0"/>
        <v>3003.9480000000003</v>
      </c>
      <c r="O14" s="34">
        <v>9184.207</v>
      </c>
      <c r="P14" s="35">
        <v>112.727</v>
      </c>
      <c r="Q14" s="35">
        <v>75.725</v>
      </c>
      <c r="R14" s="35">
        <v>902.533</v>
      </c>
      <c r="S14" s="35">
        <v>161.74</v>
      </c>
      <c r="T14" s="6">
        <f t="shared" si="1"/>
        <v>12256.715590000002</v>
      </c>
      <c r="U14" s="6">
        <f t="shared" si="2"/>
        <v>1985.4029999999998</v>
      </c>
      <c r="V14" s="6">
        <f t="shared" si="3"/>
        <v>10436.932</v>
      </c>
      <c r="W14" s="39">
        <v>6180.259</v>
      </c>
      <c r="X14" s="35">
        <v>20.992</v>
      </c>
      <c r="Y14" s="35">
        <v>39.433</v>
      </c>
      <c r="Z14" s="35">
        <v>2101.499</v>
      </c>
      <c r="AA14" s="35">
        <v>730.97</v>
      </c>
      <c r="AB14" s="6">
        <f t="shared" si="4"/>
        <v>10436.932</v>
      </c>
      <c r="AC14" s="6">
        <f t="shared" si="5"/>
        <v>9073.153</v>
      </c>
      <c r="AD14" s="62">
        <f t="shared" si="6"/>
        <v>1363.7790000000005</v>
      </c>
      <c r="AE14" s="13">
        <v>10093.00448</v>
      </c>
      <c r="AF14" s="13">
        <v>80.65504</v>
      </c>
      <c r="AG14" s="13">
        <v>506.63645</v>
      </c>
      <c r="AH14" s="13">
        <v>221.79489999999998</v>
      </c>
      <c r="AI14" s="13">
        <v>25.72091</v>
      </c>
      <c r="AJ14" s="6">
        <f t="shared" si="7"/>
        <v>10927.81178</v>
      </c>
    </row>
    <row r="15" spans="2:36" ht="15">
      <c r="B15" s="13"/>
      <c r="C15" s="2">
        <v>2001</v>
      </c>
      <c r="D15" s="6">
        <v>6983.115100000001</v>
      </c>
      <c r="E15" s="6">
        <v>23.083599999999997</v>
      </c>
      <c r="F15" s="6">
        <v>527.736</v>
      </c>
      <c r="G15" s="6">
        <v>2862.152</v>
      </c>
      <c r="H15" s="6">
        <v>2003.941</v>
      </c>
      <c r="I15" s="6">
        <v>1386.003</v>
      </c>
      <c r="J15" s="32">
        <v>15.342999999999998</v>
      </c>
      <c r="K15" s="33">
        <v>67.244</v>
      </c>
      <c r="L15" s="6">
        <v>510.748</v>
      </c>
      <c r="M15" s="33">
        <v>4.371</v>
      </c>
      <c r="N15" s="6">
        <f t="shared" si="0"/>
        <v>3081.245</v>
      </c>
      <c r="O15" s="34">
        <v>9635.224</v>
      </c>
      <c r="P15" s="35">
        <v>143.236</v>
      </c>
      <c r="Q15" s="35">
        <v>49.853</v>
      </c>
      <c r="R15" s="35">
        <v>819.398</v>
      </c>
      <c r="S15" s="35">
        <v>169.938</v>
      </c>
      <c r="T15" s="6">
        <f t="shared" si="1"/>
        <v>12400.0277</v>
      </c>
      <c r="U15" s="6">
        <f t="shared" si="2"/>
        <v>1983.709</v>
      </c>
      <c r="V15" s="6">
        <f t="shared" si="3"/>
        <v>10817.649</v>
      </c>
      <c r="W15" s="39">
        <v>6553.979</v>
      </c>
      <c r="X15" s="35">
        <v>24.141</v>
      </c>
      <c r="Y15" s="35">
        <v>27.476</v>
      </c>
      <c r="Z15" s="35">
        <v>2008.45</v>
      </c>
      <c r="AA15" s="35">
        <v>792.424</v>
      </c>
      <c r="AB15" s="6">
        <f t="shared" si="4"/>
        <v>10817.649</v>
      </c>
      <c r="AC15" s="6">
        <f t="shared" si="5"/>
        <v>9406.470000000001</v>
      </c>
      <c r="AD15" s="62">
        <f t="shared" si="6"/>
        <v>1411.1789999999983</v>
      </c>
      <c r="AE15" s="13">
        <v>10663.280130000001</v>
      </c>
      <c r="AF15" s="13">
        <v>108.94116999999999</v>
      </c>
      <c r="AG15" s="13">
        <v>498.61057</v>
      </c>
      <c r="AH15" s="13">
        <v>225.68036999999998</v>
      </c>
      <c r="AI15" s="13">
        <v>25.90681</v>
      </c>
      <c r="AJ15" s="6">
        <f t="shared" si="7"/>
        <v>11522.419050000002</v>
      </c>
    </row>
    <row r="16" spans="2:36" ht="15">
      <c r="B16" s="13"/>
      <c r="C16" s="2">
        <v>2002</v>
      </c>
      <c r="D16" s="6">
        <v>6407.9775</v>
      </c>
      <c r="E16" s="6">
        <v>26.628420000000002</v>
      </c>
      <c r="F16" s="6">
        <v>566.682</v>
      </c>
      <c r="G16" s="6">
        <v>2923.116</v>
      </c>
      <c r="H16" s="6">
        <v>2149.508</v>
      </c>
      <c r="I16" s="6">
        <v>1272.987</v>
      </c>
      <c r="J16" s="32">
        <v>18.745</v>
      </c>
      <c r="K16" s="33">
        <v>61.165</v>
      </c>
      <c r="L16" s="6">
        <v>551.297</v>
      </c>
      <c r="M16" s="33">
        <v>3.585</v>
      </c>
      <c r="N16" s="6">
        <f t="shared" si="0"/>
        <v>3105.929</v>
      </c>
      <c r="O16" s="34">
        <v>9453.768</v>
      </c>
      <c r="P16" s="35">
        <v>166.251</v>
      </c>
      <c r="Q16" s="35">
        <v>37.208</v>
      </c>
      <c r="R16" s="35">
        <v>750.639</v>
      </c>
      <c r="S16" s="35">
        <v>175.533</v>
      </c>
      <c r="T16" s="6">
        <f t="shared" si="1"/>
        <v>12073.91192</v>
      </c>
      <c r="U16" s="6">
        <f t="shared" si="2"/>
        <v>1907.779</v>
      </c>
      <c r="V16" s="6">
        <f t="shared" si="3"/>
        <v>10583.399</v>
      </c>
      <c r="W16" s="39">
        <v>6347.839</v>
      </c>
      <c r="X16" s="35">
        <v>25.205</v>
      </c>
      <c r="Y16" s="35">
        <v>39.996</v>
      </c>
      <c r="Z16" s="35">
        <v>2100.516</v>
      </c>
      <c r="AA16" s="35">
        <v>814.03</v>
      </c>
      <c r="AB16" s="6">
        <f t="shared" si="4"/>
        <v>10583.399</v>
      </c>
      <c r="AC16" s="6">
        <f t="shared" si="5"/>
        <v>9327.586000000001</v>
      </c>
      <c r="AD16" s="62">
        <f t="shared" si="6"/>
        <v>1255.8129999999983</v>
      </c>
      <c r="AE16" s="13">
        <v>10426.39287</v>
      </c>
      <c r="AF16" s="13">
        <v>144.37691999999998</v>
      </c>
      <c r="AG16" s="13">
        <v>448.01926000000003</v>
      </c>
      <c r="AH16" s="13">
        <v>229.85114000000002</v>
      </c>
      <c r="AI16" s="13">
        <v>26.22269</v>
      </c>
      <c r="AJ16" s="6">
        <f t="shared" si="7"/>
        <v>11274.86288</v>
      </c>
    </row>
    <row r="17" spans="2:36" ht="15">
      <c r="B17" s="13"/>
      <c r="C17" s="2">
        <v>2003</v>
      </c>
      <c r="D17" s="6">
        <v>5976.4873</v>
      </c>
      <c r="E17" s="6">
        <v>24.7217</v>
      </c>
      <c r="F17" s="6">
        <v>507.772</v>
      </c>
      <c r="G17" s="6">
        <v>2702.012</v>
      </c>
      <c r="H17" s="6">
        <v>2008.658</v>
      </c>
      <c r="I17" s="6">
        <v>1160.879</v>
      </c>
      <c r="J17" s="32">
        <v>20.599</v>
      </c>
      <c r="K17" s="33">
        <v>79.943</v>
      </c>
      <c r="L17" s="6">
        <v>584.423</v>
      </c>
      <c r="M17" s="33">
        <v>6.214</v>
      </c>
      <c r="N17" s="6">
        <f t="shared" si="0"/>
        <v>3482.1099999999988</v>
      </c>
      <c r="O17" s="34">
        <v>10070.594</v>
      </c>
      <c r="P17" s="35">
        <v>154.648</v>
      </c>
      <c r="Q17" s="35">
        <v>63.776</v>
      </c>
      <c r="R17" s="35">
        <v>671.752</v>
      </c>
      <c r="S17" s="35">
        <v>234.425</v>
      </c>
      <c r="T17" s="6">
        <f t="shared" si="1"/>
        <v>11219.651</v>
      </c>
      <c r="U17" s="6">
        <f t="shared" si="2"/>
        <v>1852.0579999999998</v>
      </c>
      <c r="V17" s="6">
        <f t="shared" si="3"/>
        <v>11195.194999999998</v>
      </c>
      <c r="W17" s="39">
        <v>6588.484</v>
      </c>
      <c r="X17" s="35">
        <v>26.146</v>
      </c>
      <c r="Y17" s="35">
        <v>47.92</v>
      </c>
      <c r="Z17" s="35">
        <v>2140.081</v>
      </c>
      <c r="AA17" s="35">
        <v>818.88</v>
      </c>
      <c r="AB17" s="6">
        <f t="shared" si="4"/>
        <v>11195.194999999998</v>
      </c>
      <c r="AC17" s="6">
        <f t="shared" si="5"/>
        <v>9621.511</v>
      </c>
      <c r="AD17" s="62">
        <f t="shared" si="6"/>
        <v>1573.6839999999975</v>
      </c>
      <c r="AE17" s="13">
        <v>10632.0993</v>
      </c>
      <c r="AF17" s="13">
        <v>140.80650999999997</v>
      </c>
      <c r="AG17" s="13">
        <v>446.64347</v>
      </c>
      <c r="AH17" s="13">
        <v>209.45411</v>
      </c>
      <c r="AI17" s="13">
        <v>26.474709999999998</v>
      </c>
      <c r="AJ17" s="6">
        <f t="shared" si="7"/>
        <v>11455.4781</v>
      </c>
    </row>
    <row r="18" spans="2:36" ht="15">
      <c r="B18" s="13"/>
      <c r="C18" s="2">
        <v>2004</v>
      </c>
      <c r="D18" s="6">
        <v>5954.7402</v>
      </c>
      <c r="E18" s="6">
        <v>37.32562</v>
      </c>
      <c r="F18" s="6">
        <v>550.482</v>
      </c>
      <c r="G18" s="6">
        <v>2672.699</v>
      </c>
      <c r="H18" s="6">
        <v>1755.172</v>
      </c>
      <c r="I18" s="6">
        <v>1312.021</v>
      </c>
      <c r="J18" s="32">
        <v>23.905</v>
      </c>
      <c r="K18" s="33">
        <v>94.45</v>
      </c>
      <c r="L18" s="6">
        <v>636.802</v>
      </c>
      <c r="M18" s="33">
        <v>8.868</v>
      </c>
      <c r="N18" s="6">
        <f t="shared" si="0"/>
        <v>3027.8830000000007</v>
      </c>
      <c r="O18" s="34">
        <v>9910.216</v>
      </c>
      <c r="P18" s="35">
        <v>155.938</v>
      </c>
      <c r="Q18" s="35">
        <v>110.827</v>
      </c>
      <c r="R18" s="35">
        <v>621.736</v>
      </c>
      <c r="S18" s="35">
        <v>217.799</v>
      </c>
      <c r="T18" s="6">
        <f t="shared" si="1"/>
        <v>10970.41882</v>
      </c>
      <c r="U18" s="6">
        <f t="shared" si="2"/>
        <v>2076.046</v>
      </c>
      <c r="V18" s="6">
        <f t="shared" si="3"/>
        <v>11016.516000000001</v>
      </c>
      <c r="W18" s="39">
        <v>6882.333</v>
      </c>
      <c r="X18" s="35">
        <v>29.59</v>
      </c>
      <c r="Y18" s="35">
        <v>41.282</v>
      </c>
      <c r="Z18" s="35">
        <v>1981.239</v>
      </c>
      <c r="AA18" s="35">
        <v>846.467</v>
      </c>
      <c r="AB18" s="6">
        <f t="shared" si="4"/>
        <v>11016.516000000001</v>
      </c>
      <c r="AC18" s="6">
        <f t="shared" si="5"/>
        <v>9780.911</v>
      </c>
      <c r="AD18" s="62">
        <f t="shared" si="6"/>
        <v>1235.6050000000014</v>
      </c>
      <c r="AE18" s="13">
        <v>10536.25875</v>
      </c>
      <c r="AF18" s="13">
        <v>162.34509</v>
      </c>
      <c r="AG18" s="13">
        <v>537.91242</v>
      </c>
      <c r="AH18" s="13">
        <v>232.85415</v>
      </c>
      <c r="AI18" s="13">
        <v>26.64312</v>
      </c>
      <c r="AJ18" s="6">
        <f t="shared" si="7"/>
        <v>11496.013530000002</v>
      </c>
    </row>
    <row r="19" spans="2:36" ht="15">
      <c r="B19" s="13"/>
      <c r="C19" s="2">
        <v>2005</v>
      </c>
      <c r="D19" s="6">
        <v>5767.6685</v>
      </c>
      <c r="E19" s="6">
        <v>42.407090000000004</v>
      </c>
      <c r="F19" s="6">
        <v>426.496</v>
      </c>
      <c r="G19" s="6">
        <v>2546.5</v>
      </c>
      <c r="H19" s="6">
        <v>1685.753</v>
      </c>
      <c r="I19" s="6">
        <v>1260.826</v>
      </c>
      <c r="J19" s="32">
        <v>20.514999999999997</v>
      </c>
      <c r="K19" s="33">
        <v>119.567</v>
      </c>
      <c r="L19" s="6">
        <v>661.877</v>
      </c>
      <c r="M19" s="33">
        <v>8.256</v>
      </c>
      <c r="N19" s="6">
        <f t="shared" si="0"/>
        <v>3297.560999999999</v>
      </c>
      <c r="O19" s="34">
        <v>10254.005</v>
      </c>
      <c r="P19" s="35">
        <v>168.317</v>
      </c>
      <c r="Q19" s="35">
        <v>89.392</v>
      </c>
      <c r="R19" s="35">
        <v>591.258</v>
      </c>
      <c r="S19" s="35">
        <v>200.943</v>
      </c>
      <c r="T19" s="6">
        <f t="shared" si="1"/>
        <v>10468.82459</v>
      </c>
      <c r="U19" s="6">
        <f t="shared" si="2"/>
        <v>2071.0409999999997</v>
      </c>
      <c r="V19" s="6">
        <f t="shared" si="3"/>
        <v>11303.914999999999</v>
      </c>
      <c r="W19" s="39">
        <v>6956.444</v>
      </c>
      <c r="X19" s="35">
        <v>28.381</v>
      </c>
      <c r="Y19" s="35">
        <v>46.243</v>
      </c>
      <c r="Z19" s="35">
        <v>1996.268</v>
      </c>
      <c r="AA19" s="35">
        <v>768.288</v>
      </c>
      <c r="AB19" s="6">
        <f t="shared" si="4"/>
        <v>11303.914999999999</v>
      </c>
      <c r="AC19" s="6">
        <f t="shared" si="5"/>
        <v>9795.624000000002</v>
      </c>
      <c r="AD19" s="62">
        <f t="shared" si="6"/>
        <v>1508.2909999999974</v>
      </c>
      <c r="AE19" s="13">
        <v>10871.116890000001</v>
      </c>
      <c r="AF19" s="13">
        <v>167.93679999999998</v>
      </c>
      <c r="AG19" s="13">
        <v>505.83592</v>
      </c>
      <c r="AH19" s="13">
        <v>242.75397</v>
      </c>
      <c r="AI19" s="13">
        <v>26.919130000000003</v>
      </c>
      <c r="AJ19" s="6">
        <f t="shared" si="7"/>
        <v>11814.56271</v>
      </c>
    </row>
    <row r="20" spans="2:36" ht="15">
      <c r="B20" s="13"/>
      <c r="C20" s="2">
        <v>2006</v>
      </c>
      <c r="D20" s="6">
        <v>5707.9085700000005</v>
      </c>
      <c r="E20" s="6">
        <v>46.326429999999995</v>
      </c>
      <c r="F20" s="6">
        <v>533.048</v>
      </c>
      <c r="G20" s="6">
        <v>2401.834</v>
      </c>
      <c r="H20" s="6">
        <v>1348.043</v>
      </c>
      <c r="I20" s="6">
        <v>1283.466</v>
      </c>
      <c r="J20" s="32">
        <v>28.628</v>
      </c>
      <c r="K20" s="33">
        <v>129.025</v>
      </c>
      <c r="L20" s="6">
        <v>712.373</v>
      </c>
      <c r="M20" s="33">
        <v>8.241</v>
      </c>
      <c r="N20" s="6">
        <f t="shared" si="0"/>
        <v>3632.294999999999</v>
      </c>
      <c r="O20" s="34">
        <v>10604.123</v>
      </c>
      <c r="P20" s="35">
        <v>152.787</v>
      </c>
      <c r="Q20" s="35">
        <v>116.97</v>
      </c>
      <c r="R20" s="35">
        <v>582.513</v>
      </c>
      <c r="S20" s="35">
        <v>140.909</v>
      </c>
      <c r="T20" s="6">
        <f t="shared" si="1"/>
        <v>10037.16</v>
      </c>
      <c r="U20" s="6">
        <f t="shared" si="2"/>
        <v>2161.733</v>
      </c>
      <c r="V20" s="6">
        <f t="shared" si="3"/>
        <v>11597.302</v>
      </c>
      <c r="W20" s="39">
        <v>6971.828</v>
      </c>
      <c r="X20" s="35">
        <v>34.615</v>
      </c>
      <c r="Y20" s="35">
        <v>47.548</v>
      </c>
      <c r="Z20" s="35">
        <v>1878.115</v>
      </c>
      <c r="AA20" s="35">
        <v>675.553</v>
      </c>
      <c r="AB20" s="6">
        <f t="shared" si="4"/>
        <v>11597.302</v>
      </c>
      <c r="AC20" s="6">
        <f t="shared" si="5"/>
        <v>9607.659</v>
      </c>
      <c r="AD20" s="62">
        <f t="shared" si="6"/>
        <v>1989.643</v>
      </c>
      <c r="AE20" s="13">
        <v>10872.571380000001</v>
      </c>
      <c r="AF20" s="13">
        <v>118.4185</v>
      </c>
      <c r="AG20" s="13">
        <v>505.83592</v>
      </c>
      <c r="AH20" s="13">
        <v>242.75397</v>
      </c>
      <c r="AI20" s="13">
        <v>26.919130000000003</v>
      </c>
      <c r="AJ20" s="6">
        <f t="shared" si="7"/>
        <v>11766.4989</v>
      </c>
    </row>
    <row r="21" spans="2:36" ht="15">
      <c r="B21" s="13"/>
      <c r="C21" s="2">
        <v>2007</v>
      </c>
      <c r="D21" s="6">
        <v>5301.7715</v>
      </c>
      <c r="E21" s="6">
        <v>48.38002999999999</v>
      </c>
      <c r="F21" s="6">
        <v>632.45</v>
      </c>
      <c r="G21" s="6">
        <v>2515.096</v>
      </c>
      <c r="H21" s="6">
        <v>1421.057</v>
      </c>
      <c r="I21" s="6">
        <v>1303.424</v>
      </c>
      <c r="J21" s="32">
        <v>22.597</v>
      </c>
      <c r="K21" s="33">
        <v>140.021</v>
      </c>
      <c r="L21" s="6">
        <v>841.56</v>
      </c>
      <c r="M21" s="33">
        <v>4.823</v>
      </c>
      <c r="N21" s="6">
        <f t="shared" si="0"/>
        <v>3835.809</v>
      </c>
      <c r="O21" s="34">
        <v>10851.206</v>
      </c>
      <c r="P21" s="35">
        <v>150.2</v>
      </c>
      <c r="Q21" s="35">
        <v>128.121</v>
      </c>
      <c r="R21" s="35">
        <v>665.267</v>
      </c>
      <c r="S21" s="35">
        <v>122.608</v>
      </c>
      <c r="T21" s="6">
        <f t="shared" si="1"/>
        <v>9918.75453</v>
      </c>
      <c r="U21" s="6">
        <f t="shared" si="2"/>
        <v>2312.4249999999997</v>
      </c>
      <c r="V21" s="6">
        <f t="shared" si="3"/>
        <v>11917.402</v>
      </c>
      <c r="W21" s="39">
        <v>7015.397</v>
      </c>
      <c r="X21" s="35">
        <v>36.281</v>
      </c>
      <c r="Y21" s="35">
        <v>58.581</v>
      </c>
      <c r="Z21" s="35">
        <v>2166.849</v>
      </c>
      <c r="AA21" s="35">
        <v>629.156</v>
      </c>
      <c r="AB21" s="6">
        <f t="shared" si="4"/>
        <v>11917.402</v>
      </c>
      <c r="AC21" s="6">
        <f t="shared" si="5"/>
        <v>9906.264</v>
      </c>
      <c r="AD21" s="62">
        <f t="shared" si="6"/>
        <v>2011.1380000000008</v>
      </c>
      <c r="AE21" s="13">
        <v>10873.14969</v>
      </c>
      <c r="AF21" s="13">
        <v>119.96006999999999</v>
      </c>
      <c r="AG21" s="13">
        <v>505.83592</v>
      </c>
      <c r="AH21" s="13">
        <v>242.75397</v>
      </c>
      <c r="AI21" s="13">
        <v>26.919130000000003</v>
      </c>
      <c r="AJ21" s="6">
        <f t="shared" si="7"/>
        <v>11768.618779999999</v>
      </c>
    </row>
    <row r="22" spans="2:36" ht="15">
      <c r="B22" s="13"/>
      <c r="C22" s="2">
        <v>2008</v>
      </c>
      <c r="D22" s="6">
        <v>5213.65521</v>
      </c>
      <c r="E22" s="6">
        <v>57.84408</v>
      </c>
      <c r="F22" s="6">
        <v>494.118</v>
      </c>
      <c r="G22" s="6">
        <v>2431.371</v>
      </c>
      <c r="H22" s="6">
        <v>1306.593</v>
      </c>
      <c r="I22" s="6">
        <v>1235.5495</v>
      </c>
      <c r="J22" s="32">
        <v>22.738</v>
      </c>
      <c r="K22" s="33">
        <v>152.26</v>
      </c>
      <c r="L22" s="7">
        <v>848.359</v>
      </c>
      <c r="M22" s="33">
        <v>5.098</v>
      </c>
      <c r="N22" s="6">
        <f t="shared" si="0"/>
        <v>3537.067</v>
      </c>
      <c r="O22" s="34">
        <v>10504.527</v>
      </c>
      <c r="P22" s="35">
        <v>165.278</v>
      </c>
      <c r="Q22" s="35">
        <v>133.467</v>
      </c>
      <c r="R22" s="35">
        <v>653.249</v>
      </c>
      <c r="S22" s="35">
        <v>145.988</v>
      </c>
      <c r="T22" s="6">
        <f t="shared" si="1"/>
        <v>9503.581290000002</v>
      </c>
      <c r="U22" s="6">
        <f t="shared" si="2"/>
        <v>2264.0045</v>
      </c>
      <c r="V22" s="6">
        <f t="shared" si="3"/>
        <v>11602.509</v>
      </c>
      <c r="W22" s="39">
        <v>6967.46</v>
      </c>
      <c r="X22" s="35">
        <v>35.607</v>
      </c>
      <c r="Y22" s="35">
        <v>73.15</v>
      </c>
      <c r="Z22" s="35">
        <v>2340.718</v>
      </c>
      <c r="AA22" s="35">
        <v>707.091</v>
      </c>
      <c r="AB22" s="6">
        <f t="shared" si="4"/>
        <v>11602.509</v>
      </c>
      <c r="AC22" s="6">
        <f t="shared" si="5"/>
        <v>10124.026</v>
      </c>
      <c r="AD22" s="62">
        <f t="shared" si="6"/>
        <v>1478.4830000000002</v>
      </c>
      <c r="AJ22" s="6">
        <f t="shared" si="7"/>
        <v>0</v>
      </c>
    </row>
    <row r="23" spans="2:36" ht="15">
      <c r="B23" s="13"/>
      <c r="C23" s="2">
        <v>2009</v>
      </c>
      <c r="D23" s="6">
        <v>5247.31366</v>
      </c>
      <c r="E23" s="6">
        <v>65.7225</v>
      </c>
      <c r="F23" s="6">
        <v>463.917</v>
      </c>
      <c r="G23" s="6">
        <v>2524.437</v>
      </c>
      <c r="H23" s="6">
        <v>1164.432</v>
      </c>
      <c r="I23" s="6">
        <v>1276.61806</v>
      </c>
      <c r="J23" s="32">
        <v>24.650550000000003</v>
      </c>
      <c r="K23" s="33">
        <v>158.762</v>
      </c>
      <c r="L23" s="7">
        <v>961.8399000000001</v>
      </c>
      <c r="M23" s="33">
        <v>5.165</v>
      </c>
      <c r="N23" s="6"/>
      <c r="O23" s="36"/>
      <c r="P23" s="35"/>
      <c r="Q23" s="35"/>
      <c r="R23" s="37"/>
      <c r="S23" s="37"/>
      <c r="T23" s="6">
        <f t="shared" si="1"/>
        <v>9465.82216</v>
      </c>
      <c r="U23" s="6">
        <f t="shared" si="2"/>
        <v>2427.03551</v>
      </c>
      <c r="V23" s="6"/>
      <c r="W23" s="40"/>
      <c r="X23" s="35"/>
      <c r="Y23" s="35"/>
      <c r="Z23" s="35"/>
      <c r="AA23" s="35"/>
      <c r="AB23" s="6"/>
      <c r="AC23" s="6"/>
      <c r="AD23" s="61">
        <f>AB23-AC23</f>
        <v>0</v>
      </c>
      <c r="AJ23" s="6">
        <f t="shared" si="7"/>
        <v>0</v>
      </c>
    </row>
    <row r="25" ht="15">
      <c r="C25" t="s">
        <v>79</v>
      </c>
    </row>
    <row r="50" spans="23:24" ht="15">
      <c r="W50" s="66" t="s">
        <v>149</v>
      </c>
      <c r="X50" t="s">
        <v>148</v>
      </c>
    </row>
    <row r="51" ht="15">
      <c r="X51" t="s">
        <v>147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AJ29"/>
  <sheetViews>
    <sheetView zoomScale="70" zoomScaleNormal="70" zoomScalePageLayoutView="0" workbookViewId="0" topLeftCell="A4">
      <selection activeCell="D28" sqref="D28"/>
    </sheetView>
  </sheetViews>
  <sheetFormatPr defaultColWidth="12.00390625" defaultRowHeight="15"/>
  <cols>
    <col min="1" max="2" width="12.00390625" style="0" customWidth="1"/>
    <col min="3" max="3" width="8.28125" style="0" customWidth="1"/>
  </cols>
  <sheetData>
    <row r="3" spans="4:5" ht="15">
      <c r="D3" s="15" t="s">
        <v>60</v>
      </c>
      <c r="E3" s="15" t="s">
        <v>61</v>
      </c>
    </row>
    <row r="6" spans="3:4" ht="15">
      <c r="C6" s="1"/>
      <c r="D6" t="s">
        <v>14</v>
      </c>
    </row>
    <row r="7" ht="15">
      <c r="C7" s="1"/>
    </row>
    <row r="8" spans="3:34" ht="15">
      <c r="C8" s="1"/>
      <c r="D8" t="s">
        <v>5</v>
      </c>
      <c r="E8" t="s">
        <v>5</v>
      </c>
      <c r="F8" t="s">
        <v>5</v>
      </c>
      <c r="G8" t="s">
        <v>5</v>
      </c>
      <c r="H8" t="s">
        <v>5</v>
      </c>
      <c r="I8" t="s">
        <v>5</v>
      </c>
      <c r="J8" t="s">
        <v>5</v>
      </c>
      <c r="K8" t="s">
        <v>5</v>
      </c>
      <c r="L8" t="s">
        <v>5</v>
      </c>
      <c r="M8" t="s">
        <v>5</v>
      </c>
      <c r="N8" t="s">
        <v>5</v>
      </c>
      <c r="O8" t="s">
        <v>5</v>
      </c>
      <c r="P8" t="s">
        <v>5</v>
      </c>
      <c r="Q8" t="s">
        <v>5</v>
      </c>
      <c r="R8" t="s">
        <v>5</v>
      </c>
      <c r="S8" t="s">
        <v>5</v>
      </c>
      <c r="T8" t="s">
        <v>5</v>
      </c>
      <c r="U8" t="s">
        <v>5</v>
      </c>
      <c r="V8" t="s">
        <v>5</v>
      </c>
      <c r="W8" t="s">
        <v>5</v>
      </c>
      <c r="X8" t="s">
        <v>5</v>
      </c>
      <c r="Y8" t="s">
        <v>5</v>
      </c>
      <c r="Z8" t="s">
        <v>5</v>
      </c>
      <c r="AA8" t="s">
        <v>5</v>
      </c>
      <c r="AB8" t="s">
        <v>5</v>
      </c>
      <c r="AC8" t="s">
        <v>5</v>
      </c>
      <c r="AD8" t="s">
        <v>5</v>
      </c>
      <c r="AE8" t="s">
        <v>5</v>
      </c>
      <c r="AF8" t="s">
        <v>5</v>
      </c>
      <c r="AG8" t="s">
        <v>5</v>
      </c>
      <c r="AH8" t="s">
        <v>5</v>
      </c>
    </row>
    <row r="9" spans="3:36" ht="30">
      <c r="C9" s="2" t="s">
        <v>0</v>
      </c>
      <c r="D9" s="3" t="s">
        <v>6</v>
      </c>
      <c r="E9" s="27" t="s">
        <v>78</v>
      </c>
      <c r="F9" s="3" t="s">
        <v>49</v>
      </c>
      <c r="G9" s="3" t="s">
        <v>7</v>
      </c>
      <c r="H9" s="3" t="s">
        <v>8</v>
      </c>
      <c r="I9" s="4" t="s">
        <v>9</v>
      </c>
      <c r="J9" s="4" t="s">
        <v>77</v>
      </c>
      <c r="K9" s="3" t="s">
        <v>6</v>
      </c>
      <c r="L9" s="27" t="s">
        <v>78</v>
      </c>
      <c r="M9" s="3" t="s">
        <v>49</v>
      </c>
      <c r="N9" s="3" t="s">
        <v>11</v>
      </c>
      <c r="O9" s="3" t="s">
        <v>8</v>
      </c>
      <c r="P9" s="4" t="s">
        <v>9</v>
      </c>
      <c r="Q9" s="3" t="s">
        <v>6</v>
      </c>
      <c r="R9" s="9" t="s">
        <v>6</v>
      </c>
      <c r="S9" s="27" t="s">
        <v>78</v>
      </c>
      <c r="T9" s="3" t="s">
        <v>49</v>
      </c>
      <c r="U9" s="3" t="s">
        <v>7</v>
      </c>
      <c r="V9" s="3" t="s">
        <v>8</v>
      </c>
      <c r="W9" s="4" t="s">
        <v>9</v>
      </c>
      <c r="X9" s="4" t="s">
        <v>77</v>
      </c>
      <c r="Y9" s="8" t="s">
        <v>12</v>
      </c>
      <c r="Z9" s="8" t="s">
        <v>12</v>
      </c>
      <c r="AA9" s="8" t="s">
        <v>12</v>
      </c>
      <c r="AB9" s="9" t="s">
        <v>6</v>
      </c>
      <c r="AC9" s="27" t="s">
        <v>78</v>
      </c>
      <c r="AD9" s="3" t="s">
        <v>49</v>
      </c>
      <c r="AE9" s="3" t="s">
        <v>7</v>
      </c>
      <c r="AF9" s="3" t="s">
        <v>8</v>
      </c>
      <c r="AG9" s="4" t="s">
        <v>9</v>
      </c>
      <c r="AH9" s="4" t="s">
        <v>77</v>
      </c>
      <c r="AI9" s="3" t="s">
        <v>16</v>
      </c>
      <c r="AJ9" s="3"/>
    </row>
    <row r="10" spans="3:36" ht="75">
      <c r="C10" s="2"/>
      <c r="D10" s="5" t="s">
        <v>2</v>
      </c>
      <c r="E10" s="5" t="s">
        <v>2</v>
      </c>
      <c r="F10" s="5" t="s">
        <v>2</v>
      </c>
      <c r="G10" s="5" t="s">
        <v>2</v>
      </c>
      <c r="H10" s="5" t="s">
        <v>2</v>
      </c>
      <c r="I10" s="5" t="s">
        <v>2</v>
      </c>
      <c r="J10" s="5" t="s">
        <v>2</v>
      </c>
      <c r="K10" s="5" t="s">
        <v>1</v>
      </c>
      <c r="L10" s="5" t="s">
        <v>1</v>
      </c>
      <c r="M10" s="5" t="s">
        <v>1</v>
      </c>
      <c r="N10" s="5" t="s">
        <v>10</v>
      </c>
      <c r="O10" s="5" t="s">
        <v>1</v>
      </c>
      <c r="P10" s="5" t="s">
        <v>1</v>
      </c>
      <c r="Q10" s="4" t="s">
        <v>13</v>
      </c>
      <c r="R10" s="11" t="s">
        <v>3</v>
      </c>
      <c r="S10" s="4" t="s">
        <v>3</v>
      </c>
      <c r="T10" s="4" t="s">
        <v>3</v>
      </c>
      <c r="U10" s="4" t="s">
        <v>3</v>
      </c>
      <c r="V10" s="4" t="s">
        <v>3</v>
      </c>
      <c r="W10" s="4" t="s">
        <v>3</v>
      </c>
      <c r="X10" s="4" t="s">
        <v>3</v>
      </c>
      <c r="Y10" s="10" t="s">
        <v>2</v>
      </c>
      <c r="Z10" s="10" t="s">
        <v>1</v>
      </c>
      <c r="AA10" s="11" t="s">
        <v>3</v>
      </c>
      <c r="AB10" s="38" t="s">
        <v>4</v>
      </c>
      <c r="AC10" s="38" t="s">
        <v>4</v>
      </c>
      <c r="AD10" s="38" t="s">
        <v>4</v>
      </c>
      <c r="AE10" s="38" t="s">
        <v>4</v>
      </c>
      <c r="AF10" s="38" t="s">
        <v>4</v>
      </c>
      <c r="AG10" s="38" t="s">
        <v>4</v>
      </c>
      <c r="AH10" s="38" t="s">
        <v>4</v>
      </c>
      <c r="AI10" s="41" t="s">
        <v>15</v>
      </c>
      <c r="AJ10" s="41" t="s">
        <v>17</v>
      </c>
    </row>
    <row r="11" spans="2:36" ht="15">
      <c r="B11" s="13"/>
      <c r="C11" s="2">
        <v>1993</v>
      </c>
      <c r="D11" s="6">
        <v>7527.9</v>
      </c>
      <c r="E11" s="6">
        <v>26.79427</v>
      </c>
      <c r="F11" s="6">
        <v>545.535</v>
      </c>
      <c r="G11" s="6">
        <v>2584.737</v>
      </c>
      <c r="H11" s="6">
        <v>1726.884</v>
      </c>
      <c r="I11" s="6">
        <v>246.294</v>
      </c>
      <c r="J11" s="6">
        <v>116.65</v>
      </c>
      <c r="K11" s="6">
        <v>978.145</v>
      </c>
      <c r="L11" s="32">
        <v>8.055</v>
      </c>
      <c r="M11" s="33">
        <v>12.438</v>
      </c>
      <c r="N11" s="6">
        <v>164.499</v>
      </c>
      <c r="O11" s="33">
        <v>2.917</v>
      </c>
      <c r="P11" s="6">
        <v>18.752</v>
      </c>
      <c r="Q11" s="6">
        <f aca="true" t="shared" si="0" ref="Q11:Q26">R11-AB11</f>
        <v>2332.2650000000003</v>
      </c>
      <c r="R11" s="34">
        <v>7044.853</v>
      </c>
      <c r="S11" s="35">
        <v>52.386</v>
      </c>
      <c r="T11" s="35">
        <v>33.905</v>
      </c>
      <c r="U11" s="35">
        <v>370.758</v>
      </c>
      <c r="V11" s="35">
        <v>19.644</v>
      </c>
      <c r="W11" s="35">
        <v>39.873</v>
      </c>
      <c r="X11" s="35">
        <v>2.929</v>
      </c>
      <c r="Y11" s="6">
        <f aca="true" t="shared" si="1" ref="Y11:Y27">SUM(D11:J11)</f>
        <v>12774.79427</v>
      </c>
      <c r="Z11" s="6">
        <f>SUM(K11:P11)</f>
        <v>1184.8059999999998</v>
      </c>
      <c r="AA11" s="6">
        <f aca="true" t="shared" si="2" ref="AA11:AA26">SUM(R11,S11,T11,U11,V11,W11,X11)</f>
        <v>7564.348</v>
      </c>
      <c r="AB11" s="39">
        <v>4712.588</v>
      </c>
      <c r="AC11" s="35">
        <v>27.476</v>
      </c>
      <c r="AD11" s="35">
        <v>10.786</v>
      </c>
      <c r="AE11" s="35">
        <v>1358.49</v>
      </c>
      <c r="AF11" s="35">
        <v>637.617</v>
      </c>
      <c r="AG11" s="35">
        <v>169.804</v>
      </c>
      <c r="AH11" s="35">
        <v>57.797</v>
      </c>
      <c r="AI11" s="6">
        <f>SUM(R11,S11,T11,U11,V11,W11,X11)</f>
        <v>7564.348</v>
      </c>
      <c r="AJ11" s="6">
        <f>SUM(AB11,AC11,AD11,AE11,AF11,AG11,AH11)</f>
        <v>6974.557999999999</v>
      </c>
    </row>
    <row r="12" spans="2:36" ht="15">
      <c r="B12" s="13"/>
      <c r="C12" s="2">
        <v>1994</v>
      </c>
      <c r="D12" s="6">
        <v>7788.152599999999</v>
      </c>
      <c r="E12" s="6">
        <v>17.67701</v>
      </c>
      <c r="F12" s="6">
        <v>587.576</v>
      </c>
      <c r="G12" s="6">
        <v>2551.184</v>
      </c>
      <c r="H12" s="6">
        <v>1570.944</v>
      </c>
      <c r="I12" s="6">
        <v>237.708</v>
      </c>
      <c r="J12" s="6">
        <v>117.417</v>
      </c>
      <c r="K12" s="6">
        <v>1078.366</v>
      </c>
      <c r="L12" s="32">
        <v>8.558</v>
      </c>
      <c r="M12" s="33">
        <v>15.998</v>
      </c>
      <c r="N12" s="6">
        <v>218.486</v>
      </c>
      <c r="O12" s="33">
        <v>3.222</v>
      </c>
      <c r="P12" s="6">
        <v>15.332</v>
      </c>
      <c r="Q12" s="6">
        <f t="shared" si="0"/>
        <v>3162.798</v>
      </c>
      <c r="R12" s="34">
        <v>8424.409</v>
      </c>
      <c r="S12" s="35">
        <v>68.189</v>
      </c>
      <c r="T12" s="35">
        <v>53.372</v>
      </c>
      <c r="U12" s="35">
        <v>408.082</v>
      </c>
      <c r="V12" s="35">
        <v>21.707</v>
      </c>
      <c r="W12" s="35">
        <v>52.269</v>
      </c>
      <c r="X12" s="35">
        <v>2.248</v>
      </c>
      <c r="Y12" s="6">
        <f t="shared" si="1"/>
        <v>12870.658609999999</v>
      </c>
      <c r="Z12" s="6">
        <f aca="true" t="shared" si="3" ref="Z12:Z27">SUM(K12:P12)</f>
        <v>1339.962</v>
      </c>
      <c r="AA12" s="6">
        <f t="shared" si="2"/>
        <v>9030.276</v>
      </c>
      <c r="AB12" s="39">
        <v>5261.611</v>
      </c>
      <c r="AC12" s="35">
        <v>21.761</v>
      </c>
      <c r="AD12" s="35">
        <v>29.631</v>
      </c>
      <c r="AE12" s="35">
        <v>1519.677</v>
      </c>
      <c r="AF12" s="35">
        <v>644.884</v>
      </c>
      <c r="AG12" s="35">
        <v>161.064</v>
      </c>
      <c r="AH12" s="35">
        <v>58.788</v>
      </c>
      <c r="AI12" s="6">
        <f aca="true" t="shared" si="4" ref="AI12:AI26">SUM(R12,S12,T12,U12,V12,W12,X12)</f>
        <v>9030.276</v>
      </c>
      <c r="AJ12" s="6">
        <f aca="true" t="shared" si="5" ref="AJ12:AJ26">SUM(AB12,AC12,AD12,AE12,AF12,AG12,AH12)</f>
        <v>7697.416</v>
      </c>
    </row>
    <row r="13" spans="2:36" ht="15">
      <c r="B13" s="13"/>
      <c r="C13" s="2">
        <v>1995</v>
      </c>
      <c r="D13" s="6">
        <v>8184.286</v>
      </c>
      <c r="E13" s="6">
        <v>19.301869999999994</v>
      </c>
      <c r="F13" s="6">
        <v>630.978</v>
      </c>
      <c r="G13" s="6">
        <v>2709.144</v>
      </c>
      <c r="H13" s="6">
        <v>1624.389</v>
      </c>
      <c r="I13" s="6">
        <v>287.796</v>
      </c>
      <c r="J13" s="6">
        <v>128.89</v>
      </c>
      <c r="K13" s="6">
        <v>1159.312</v>
      </c>
      <c r="L13" s="32">
        <v>8.047999999999998</v>
      </c>
      <c r="M13" s="33">
        <v>21.607</v>
      </c>
      <c r="N13" s="6">
        <v>277.615</v>
      </c>
      <c r="O13" s="33">
        <v>3.485</v>
      </c>
      <c r="P13" s="6">
        <v>8.611</v>
      </c>
      <c r="Q13" s="6">
        <f t="shared" si="0"/>
        <v>2689.965</v>
      </c>
      <c r="R13" s="34">
        <v>8021.474</v>
      </c>
      <c r="S13" s="35">
        <v>84.774</v>
      </c>
      <c r="T13" s="35">
        <v>57.924</v>
      </c>
      <c r="U13" s="35">
        <v>538.929</v>
      </c>
      <c r="V13" s="35">
        <v>27.567</v>
      </c>
      <c r="W13" s="35">
        <v>55.132</v>
      </c>
      <c r="X13" s="35">
        <v>2.048</v>
      </c>
      <c r="Y13" s="6">
        <f t="shared" si="1"/>
        <v>13584.784869999998</v>
      </c>
      <c r="Z13" s="6">
        <f t="shared" si="3"/>
        <v>1478.6779999999999</v>
      </c>
      <c r="AA13" s="6">
        <f t="shared" si="2"/>
        <v>8787.848</v>
      </c>
      <c r="AB13" s="39">
        <v>5331.509</v>
      </c>
      <c r="AC13" s="35">
        <v>17.63</v>
      </c>
      <c r="AD13" s="35">
        <v>37.664</v>
      </c>
      <c r="AE13" s="35">
        <v>1594.969</v>
      </c>
      <c r="AF13" s="35">
        <v>610.794</v>
      </c>
      <c r="AG13" s="35">
        <v>222.601</v>
      </c>
      <c r="AH13" s="35">
        <v>62.588</v>
      </c>
      <c r="AI13" s="6">
        <f t="shared" si="4"/>
        <v>8787.848</v>
      </c>
      <c r="AJ13" s="6">
        <f t="shared" si="5"/>
        <v>7877.754999999999</v>
      </c>
    </row>
    <row r="14" spans="2:36" ht="15">
      <c r="B14" s="13"/>
      <c r="C14" s="2">
        <v>1996</v>
      </c>
      <c r="D14" s="6">
        <v>7521.5326</v>
      </c>
      <c r="E14" s="6">
        <v>22.05519</v>
      </c>
      <c r="F14" s="6">
        <v>520.4295</v>
      </c>
      <c r="G14" s="6">
        <v>2821.618</v>
      </c>
      <c r="H14" s="6">
        <v>2074.579</v>
      </c>
      <c r="I14" s="6">
        <v>304.587</v>
      </c>
      <c r="J14" s="6">
        <v>116.018</v>
      </c>
      <c r="K14" s="6">
        <v>1211.926</v>
      </c>
      <c r="L14" s="32">
        <v>6.985999999999999</v>
      </c>
      <c r="M14" s="33">
        <v>33.201</v>
      </c>
      <c r="N14" s="6">
        <v>321.516</v>
      </c>
      <c r="O14" s="33">
        <v>3.687</v>
      </c>
      <c r="P14" s="6">
        <v>17.584</v>
      </c>
      <c r="Q14" s="6">
        <f t="shared" si="0"/>
        <v>2407.9990000000007</v>
      </c>
      <c r="R14" s="34">
        <v>8089.39</v>
      </c>
      <c r="S14" s="35">
        <v>114.025</v>
      </c>
      <c r="T14" s="35">
        <v>66.124</v>
      </c>
      <c r="U14" s="35">
        <v>573.395</v>
      </c>
      <c r="V14" s="35">
        <v>27.415</v>
      </c>
      <c r="W14" s="35">
        <v>96.148</v>
      </c>
      <c r="X14" s="35">
        <v>0.889</v>
      </c>
      <c r="Y14" s="6">
        <f t="shared" si="1"/>
        <v>13380.81929</v>
      </c>
      <c r="Z14" s="6">
        <f t="shared" si="3"/>
        <v>1594.9</v>
      </c>
      <c r="AA14" s="6">
        <f t="shared" si="2"/>
        <v>8967.386</v>
      </c>
      <c r="AB14" s="39">
        <v>5681.391</v>
      </c>
      <c r="AC14" s="35">
        <v>21.384</v>
      </c>
      <c r="AD14" s="35">
        <v>27.781</v>
      </c>
      <c r="AE14" s="35">
        <v>1789.596</v>
      </c>
      <c r="AF14" s="35">
        <v>783.228</v>
      </c>
      <c r="AG14" s="35">
        <v>281.07</v>
      </c>
      <c r="AH14" s="35">
        <v>75.25</v>
      </c>
      <c r="AI14" s="6">
        <f t="shared" si="4"/>
        <v>8967.386</v>
      </c>
      <c r="AJ14" s="6">
        <f t="shared" si="5"/>
        <v>8659.699999999999</v>
      </c>
    </row>
    <row r="15" spans="2:36" ht="15">
      <c r="B15" s="13"/>
      <c r="C15" s="2">
        <v>1997</v>
      </c>
      <c r="D15" s="6">
        <v>7619.7044000000005</v>
      </c>
      <c r="E15" s="6">
        <v>19.62367</v>
      </c>
      <c r="F15" s="6">
        <v>459.155</v>
      </c>
      <c r="G15" s="6">
        <v>3054.74</v>
      </c>
      <c r="H15" s="6">
        <v>2225.449</v>
      </c>
      <c r="I15" s="6">
        <v>329.145</v>
      </c>
      <c r="J15" s="6">
        <v>120.596</v>
      </c>
      <c r="K15" s="6">
        <v>1254.406</v>
      </c>
      <c r="L15" s="32">
        <v>7.976</v>
      </c>
      <c r="M15" s="33">
        <v>45.45</v>
      </c>
      <c r="N15" s="6">
        <v>367.617</v>
      </c>
      <c r="O15" s="33">
        <v>3.663</v>
      </c>
      <c r="P15" s="6">
        <v>22.538</v>
      </c>
      <c r="Q15" s="6">
        <f t="shared" si="0"/>
        <v>2546.245000000001</v>
      </c>
      <c r="R15" s="34">
        <v>8496.395</v>
      </c>
      <c r="S15" s="35">
        <v>112.501</v>
      </c>
      <c r="T15" s="35">
        <v>87.874</v>
      </c>
      <c r="U15" s="35">
        <v>708.055</v>
      </c>
      <c r="V15" s="35">
        <v>54.884</v>
      </c>
      <c r="W15" s="35">
        <v>72.197</v>
      </c>
      <c r="X15" s="35">
        <v>0.326</v>
      </c>
      <c r="Y15" s="6">
        <f t="shared" si="1"/>
        <v>13828.41307</v>
      </c>
      <c r="Z15" s="6">
        <f t="shared" si="3"/>
        <v>1701.65</v>
      </c>
      <c r="AA15" s="6">
        <f t="shared" si="2"/>
        <v>9532.232</v>
      </c>
      <c r="AB15" s="39">
        <v>5950.15</v>
      </c>
      <c r="AC15" s="35">
        <v>24.931</v>
      </c>
      <c r="AD15" s="35">
        <v>35.767</v>
      </c>
      <c r="AE15" s="35">
        <v>1949.594</v>
      </c>
      <c r="AF15" s="35">
        <v>794.97</v>
      </c>
      <c r="AG15" s="35">
        <v>290.778</v>
      </c>
      <c r="AH15" s="35">
        <v>73.217</v>
      </c>
      <c r="AI15" s="6">
        <f t="shared" si="4"/>
        <v>9532.232</v>
      </c>
      <c r="AJ15" s="6">
        <f t="shared" si="5"/>
        <v>9119.407</v>
      </c>
    </row>
    <row r="16" spans="2:36" ht="15">
      <c r="B16" s="13"/>
      <c r="C16" s="2">
        <v>1998</v>
      </c>
      <c r="D16" s="6">
        <v>7374.3739</v>
      </c>
      <c r="E16" s="6">
        <v>26.02347</v>
      </c>
      <c r="F16" s="6">
        <v>487.201</v>
      </c>
      <c r="G16" s="6">
        <v>3040.985</v>
      </c>
      <c r="H16" s="6">
        <v>1699.721</v>
      </c>
      <c r="I16" s="6">
        <v>364.497</v>
      </c>
      <c r="J16" s="6">
        <v>128.542</v>
      </c>
      <c r="K16" s="6">
        <v>1376.359</v>
      </c>
      <c r="L16" s="32">
        <v>15.689</v>
      </c>
      <c r="M16" s="33">
        <v>56.7</v>
      </c>
      <c r="N16" s="6">
        <v>410.757</v>
      </c>
      <c r="O16" s="33">
        <v>3.868</v>
      </c>
      <c r="P16" s="6">
        <v>20.436</v>
      </c>
      <c r="Q16" s="6">
        <f t="shared" si="0"/>
        <v>2759.1809999999996</v>
      </c>
      <c r="R16" s="34">
        <v>8688.464</v>
      </c>
      <c r="S16" s="35">
        <v>115.58</v>
      </c>
      <c r="T16" s="35">
        <v>75.08</v>
      </c>
      <c r="U16" s="35">
        <v>637.816</v>
      </c>
      <c r="V16" s="35">
        <v>245.41</v>
      </c>
      <c r="W16" s="35">
        <v>86.52</v>
      </c>
      <c r="X16" s="35">
        <v>0.376</v>
      </c>
      <c r="Y16" s="6">
        <f t="shared" si="1"/>
        <v>13121.343369999999</v>
      </c>
      <c r="Z16" s="6">
        <f t="shared" si="3"/>
        <v>1883.809</v>
      </c>
      <c r="AA16" s="6">
        <f t="shared" si="2"/>
        <v>9849.246000000001</v>
      </c>
      <c r="AB16" s="39">
        <v>5929.283</v>
      </c>
      <c r="AC16" s="35">
        <v>22.853</v>
      </c>
      <c r="AD16" s="35">
        <v>28.076</v>
      </c>
      <c r="AE16" s="35">
        <v>1908.514</v>
      </c>
      <c r="AF16" s="35">
        <v>718.755</v>
      </c>
      <c r="AG16" s="35">
        <v>281.309</v>
      </c>
      <c r="AH16" s="35">
        <v>74.861</v>
      </c>
      <c r="AI16" s="6">
        <f t="shared" si="4"/>
        <v>9849.246000000001</v>
      </c>
      <c r="AJ16" s="6">
        <f t="shared" si="5"/>
        <v>8963.651</v>
      </c>
    </row>
    <row r="17" spans="2:36" ht="15">
      <c r="B17" s="13"/>
      <c r="C17" s="2">
        <v>1999</v>
      </c>
      <c r="D17" s="6">
        <v>6957.2275</v>
      </c>
      <c r="E17" s="6">
        <v>23.016830000000002</v>
      </c>
      <c r="F17" s="6">
        <v>573.827</v>
      </c>
      <c r="G17" s="6">
        <v>2806.076</v>
      </c>
      <c r="H17" s="6">
        <v>1754.408</v>
      </c>
      <c r="I17" s="6">
        <v>358.362</v>
      </c>
      <c r="J17" s="6">
        <v>160.253</v>
      </c>
      <c r="K17" s="6">
        <v>1429.002</v>
      </c>
      <c r="L17" s="32">
        <v>12.698</v>
      </c>
      <c r="M17" s="33">
        <v>63</v>
      </c>
      <c r="N17" s="6">
        <v>475.932</v>
      </c>
      <c r="O17" s="33">
        <v>3.897</v>
      </c>
      <c r="P17" s="6">
        <v>42.544</v>
      </c>
      <c r="Q17" s="6">
        <f t="shared" si="0"/>
        <v>2813.6040000000003</v>
      </c>
      <c r="R17" s="34">
        <v>8832.441</v>
      </c>
      <c r="S17" s="35">
        <v>99.194</v>
      </c>
      <c r="T17" s="35">
        <v>98.662</v>
      </c>
      <c r="U17" s="35">
        <v>734.193</v>
      </c>
      <c r="V17" s="35">
        <v>138.545</v>
      </c>
      <c r="W17" s="35">
        <v>75.404</v>
      </c>
      <c r="X17" s="35">
        <v>0.372</v>
      </c>
      <c r="Y17" s="6">
        <f t="shared" si="1"/>
        <v>12633.170329999999</v>
      </c>
      <c r="Z17" s="6">
        <f t="shared" si="3"/>
        <v>2027.073</v>
      </c>
      <c r="AA17" s="6">
        <f t="shared" si="2"/>
        <v>9978.811</v>
      </c>
      <c r="AB17" s="39">
        <v>6018.837</v>
      </c>
      <c r="AC17" s="35">
        <v>21.566</v>
      </c>
      <c r="AD17" s="35">
        <v>31.005</v>
      </c>
      <c r="AE17" s="35">
        <v>2040.044</v>
      </c>
      <c r="AF17" s="35">
        <v>689.604</v>
      </c>
      <c r="AG17" s="35">
        <v>268.384</v>
      </c>
      <c r="AH17" s="35">
        <v>76.804</v>
      </c>
      <c r="AI17" s="6">
        <f t="shared" si="4"/>
        <v>9978.811</v>
      </c>
      <c r="AJ17" s="6">
        <f t="shared" si="5"/>
        <v>9146.244</v>
      </c>
    </row>
    <row r="18" spans="2:36" ht="15">
      <c r="B18" s="13"/>
      <c r="C18" s="2">
        <v>2000</v>
      </c>
      <c r="D18" s="6">
        <v>6835.65015</v>
      </c>
      <c r="E18" s="6">
        <v>25.876440000000002</v>
      </c>
      <c r="F18" s="6">
        <v>503.352</v>
      </c>
      <c r="G18" s="6">
        <v>2891.791</v>
      </c>
      <c r="H18" s="6">
        <v>2000.046</v>
      </c>
      <c r="I18" s="6">
        <v>454.399</v>
      </c>
      <c r="J18" s="6">
        <v>159.711</v>
      </c>
      <c r="K18" s="6">
        <v>1398.897</v>
      </c>
      <c r="L18" s="32">
        <v>12.523000000000001</v>
      </c>
      <c r="M18" s="33">
        <v>79.031</v>
      </c>
      <c r="N18" s="6">
        <v>491.329</v>
      </c>
      <c r="O18" s="33">
        <v>3.623</v>
      </c>
      <c r="P18" s="6">
        <v>34.823</v>
      </c>
      <c r="Q18" s="6">
        <f t="shared" si="0"/>
        <v>3003.9480000000003</v>
      </c>
      <c r="R18" s="34">
        <v>9184.207</v>
      </c>
      <c r="S18" s="35">
        <v>112.727</v>
      </c>
      <c r="T18" s="35">
        <v>75.725</v>
      </c>
      <c r="U18" s="35">
        <v>902.533</v>
      </c>
      <c r="V18" s="35">
        <v>161.74</v>
      </c>
      <c r="W18" s="35">
        <v>61.994</v>
      </c>
      <c r="X18" s="35">
        <v>1.012</v>
      </c>
      <c r="Y18" s="6">
        <f t="shared" si="1"/>
        <v>12870.82559</v>
      </c>
      <c r="Z18" s="6">
        <f t="shared" si="3"/>
        <v>2020.2259999999999</v>
      </c>
      <c r="AA18" s="6">
        <f t="shared" si="2"/>
        <v>10499.938000000002</v>
      </c>
      <c r="AB18" s="39">
        <v>6180.259</v>
      </c>
      <c r="AC18" s="35">
        <v>20.992</v>
      </c>
      <c r="AD18" s="35">
        <v>39.433</v>
      </c>
      <c r="AE18" s="35">
        <v>2101.499</v>
      </c>
      <c r="AF18" s="35">
        <v>730.97</v>
      </c>
      <c r="AG18" s="35">
        <v>320.884</v>
      </c>
      <c r="AH18" s="35">
        <v>104.522</v>
      </c>
      <c r="AI18" s="6">
        <f t="shared" si="4"/>
        <v>10499.938000000002</v>
      </c>
      <c r="AJ18" s="6">
        <f t="shared" si="5"/>
        <v>9498.559000000001</v>
      </c>
    </row>
    <row r="19" spans="2:36" ht="15">
      <c r="B19" s="13"/>
      <c r="C19" s="2">
        <v>2001</v>
      </c>
      <c r="D19" s="6">
        <v>6983.115100000001</v>
      </c>
      <c r="E19" s="6">
        <v>23.083599999999997</v>
      </c>
      <c r="F19" s="6">
        <v>527.736</v>
      </c>
      <c r="G19" s="6">
        <v>2862.152</v>
      </c>
      <c r="H19" s="6">
        <v>2003.941</v>
      </c>
      <c r="I19" s="6">
        <v>515.909</v>
      </c>
      <c r="J19" s="6">
        <v>158.485</v>
      </c>
      <c r="K19" s="6">
        <v>1386.003</v>
      </c>
      <c r="L19" s="32">
        <v>15.342999999999998</v>
      </c>
      <c r="M19" s="33">
        <v>67.244</v>
      </c>
      <c r="N19" s="6">
        <v>510.748</v>
      </c>
      <c r="O19" s="33">
        <v>4.371</v>
      </c>
      <c r="P19" s="6">
        <v>49.167</v>
      </c>
      <c r="Q19" s="6">
        <f t="shared" si="0"/>
        <v>3081.245</v>
      </c>
      <c r="R19" s="34">
        <v>9635.224</v>
      </c>
      <c r="S19" s="35">
        <v>143.236</v>
      </c>
      <c r="T19" s="35">
        <v>49.853</v>
      </c>
      <c r="U19" s="35">
        <v>819.398</v>
      </c>
      <c r="V19" s="35">
        <v>169.938</v>
      </c>
      <c r="W19" s="35">
        <v>85.6</v>
      </c>
      <c r="X19" s="35">
        <v>1.347</v>
      </c>
      <c r="Y19" s="6">
        <f t="shared" si="1"/>
        <v>13074.4217</v>
      </c>
      <c r="Z19" s="6">
        <f t="shared" si="3"/>
        <v>2032.876</v>
      </c>
      <c r="AA19" s="6">
        <f t="shared" si="2"/>
        <v>10904.596</v>
      </c>
      <c r="AB19" s="39">
        <v>6553.979</v>
      </c>
      <c r="AC19" s="35">
        <v>24.141</v>
      </c>
      <c r="AD19" s="35">
        <v>27.476</v>
      </c>
      <c r="AE19" s="35">
        <v>2008.45</v>
      </c>
      <c r="AF19" s="35">
        <v>792.424</v>
      </c>
      <c r="AG19" s="35">
        <v>362.23</v>
      </c>
      <c r="AH19" s="35">
        <v>112.676</v>
      </c>
      <c r="AI19" s="6">
        <f t="shared" si="4"/>
        <v>10904.596</v>
      </c>
      <c r="AJ19" s="6">
        <f t="shared" si="5"/>
        <v>9881.376</v>
      </c>
    </row>
    <row r="20" spans="2:36" ht="15">
      <c r="B20" s="13"/>
      <c r="C20" s="2">
        <v>2002</v>
      </c>
      <c r="D20" s="6">
        <v>6407.9775</v>
      </c>
      <c r="E20" s="6">
        <v>26.628420000000002</v>
      </c>
      <c r="F20" s="6">
        <v>566.682</v>
      </c>
      <c r="G20" s="6">
        <v>2923.116</v>
      </c>
      <c r="H20" s="6">
        <v>2149.508</v>
      </c>
      <c r="I20" s="6">
        <v>525.991</v>
      </c>
      <c r="J20" s="6">
        <v>195.624</v>
      </c>
      <c r="K20" s="6">
        <v>1272.987</v>
      </c>
      <c r="L20" s="32">
        <v>18.745</v>
      </c>
      <c r="M20" s="33">
        <v>61.165</v>
      </c>
      <c r="N20" s="6">
        <v>551.297</v>
      </c>
      <c r="O20" s="33">
        <v>3.585</v>
      </c>
      <c r="P20" s="6">
        <v>56.102</v>
      </c>
      <c r="Q20" s="6">
        <f t="shared" si="0"/>
        <v>3105.929</v>
      </c>
      <c r="R20" s="34">
        <v>9453.768</v>
      </c>
      <c r="S20" s="35">
        <v>166.251</v>
      </c>
      <c r="T20" s="35">
        <v>37.208</v>
      </c>
      <c r="U20" s="35">
        <v>750.639</v>
      </c>
      <c r="V20" s="35">
        <v>175.533</v>
      </c>
      <c r="W20" s="35">
        <v>75.68</v>
      </c>
      <c r="X20" s="35">
        <v>0.997</v>
      </c>
      <c r="Y20" s="6">
        <f t="shared" si="1"/>
        <v>12795.52692</v>
      </c>
      <c r="Z20" s="6">
        <f t="shared" si="3"/>
        <v>1963.881</v>
      </c>
      <c r="AA20" s="6">
        <f t="shared" si="2"/>
        <v>10660.076</v>
      </c>
      <c r="AB20" s="39">
        <v>6347.839</v>
      </c>
      <c r="AC20" s="35">
        <v>25.205</v>
      </c>
      <c r="AD20" s="35">
        <v>39.996</v>
      </c>
      <c r="AE20" s="35">
        <v>2100.516</v>
      </c>
      <c r="AF20" s="35">
        <v>814.03</v>
      </c>
      <c r="AG20" s="35">
        <v>351.908</v>
      </c>
      <c r="AH20" s="35">
        <v>128.077</v>
      </c>
      <c r="AI20" s="6">
        <f t="shared" si="4"/>
        <v>10660.076</v>
      </c>
      <c r="AJ20" s="6">
        <f t="shared" si="5"/>
        <v>9807.571</v>
      </c>
    </row>
    <row r="21" spans="2:36" ht="15">
      <c r="B21" s="13"/>
      <c r="C21" s="2">
        <v>2003</v>
      </c>
      <c r="D21" s="6">
        <v>5976.4873</v>
      </c>
      <c r="E21" s="6">
        <v>24.7217</v>
      </c>
      <c r="F21" s="6">
        <v>507.772</v>
      </c>
      <c r="G21" s="6">
        <v>2702.012</v>
      </c>
      <c r="H21" s="6">
        <v>2008.658</v>
      </c>
      <c r="I21" s="6">
        <v>620.991</v>
      </c>
      <c r="J21" s="6">
        <v>175.321</v>
      </c>
      <c r="K21" s="6">
        <v>1160.879</v>
      </c>
      <c r="L21" s="32">
        <v>20.599</v>
      </c>
      <c r="M21" s="33">
        <v>79.943</v>
      </c>
      <c r="N21" s="6">
        <v>584.423</v>
      </c>
      <c r="O21" s="33">
        <v>6.214</v>
      </c>
      <c r="P21" s="6">
        <v>62.746</v>
      </c>
      <c r="Q21" s="6">
        <f t="shared" si="0"/>
        <v>3482.1099999999988</v>
      </c>
      <c r="R21" s="34">
        <v>10070.594</v>
      </c>
      <c r="S21" s="35">
        <v>154.648</v>
      </c>
      <c r="T21" s="35">
        <v>63.776</v>
      </c>
      <c r="U21" s="35">
        <v>671.752</v>
      </c>
      <c r="V21" s="35">
        <v>234.425</v>
      </c>
      <c r="W21" s="35">
        <v>92.781</v>
      </c>
      <c r="X21" s="35">
        <v>1.45</v>
      </c>
      <c r="Y21" s="6">
        <f t="shared" si="1"/>
        <v>12015.963</v>
      </c>
      <c r="Z21" s="6">
        <f t="shared" si="3"/>
        <v>1914.8039999999999</v>
      </c>
      <c r="AA21" s="6">
        <f t="shared" si="2"/>
        <v>11289.426</v>
      </c>
      <c r="AB21" s="39">
        <v>6588.484</v>
      </c>
      <c r="AC21" s="35">
        <v>26.146</v>
      </c>
      <c r="AD21" s="35">
        <v>47.92</v>
      </c>
      <c r="AE21" s="35">
        <v>2140.081</v>
      </c>
      <c r="AF21" s="35">
        <v>818.88</v>
      </c>
      <c r="AG21" s="35">
        <v>415.803</v>
      </c>
      <c r="AH21" s="35">
        <v>144.426</v>
      </c>
      <c r="AI21" s="6">
        <f t="shared" si="4"/>
        <v>11289.426</v>
      </c>
      <c r="AJ21" s="6">
        <f t="shared" si="5"/>
        <v>10181.74</v>
      </c>
    </row>
    <row r="22" spans="2:36" ht="15">
      <c r="B22" s="13"/>
      <c r="C22" s="2">
        <v>2004</v>
      </c>
      <c r="D22" s="6">
        <v>5954.7402</v>
      </c>
      <c r="E22" s="6">
        <v>37.32562</v>
      </c>
      <c r="F22" s="6">
        <v>550.482</v>
      </c>
      <c r="G22" s="6">
        <v>2672.699</v>
      </c>
      <c r="H22" s="6">
        <v>1755.172</v>
      </c>
      <c r="I22" s="6">
        <v>599.386</v>
      </c>
      <c r="J22" s="6">
        <v>225.088</v>
      </c>
      <c r="K22" s="6">
        <v>1312.021</v>
      </c>
      <c r="L22" s="32">
        <v>23.905</v>
      </c>
      <c r="M22" s="33">
        <v>94.45</v>
      </c>
      <c r="N22" s="6">
        <v>636.802</v>
      </c>
      <c r="O22" s="33">
        <v>8.868</v>
      </c>
      <c r="P22" s="6">
        <v>46.077</v>
      </c>
      <c r="Q22" s="6">
        <f t="shared" si="0"/>
        <v>3027.8830000000007</v>
      </c>
      <c r="R22" s="34">
        <v>9910.216</v>
      </c>
      <c r="S22" s="35">
        <v>155.938</v>
      </c>
      <c r="T22" s="35">
        <v>110.827</v>
      </c>
      <c r="U22" s="35">
        <v>621.736</v>
      </c>
      <c r="V22" s="35">
        <v>217.799</v>
      </c>
      <c r="W22" s="35">
        <v>76.528</v>
      </c>
      <c r="X22" s="35">
        <v>1.874</v>
      </c>
      <c r="Y22" s="6">
        <f t="shared" si="1"/>
        <v>11794.892820000001</v>
      </c>
      <c r="Z22" s="6">
        <f t="shared" si="3"/>
        <v>2122.1229999999996</v>
      </c>
      <c r="AA22" s="6">
        <f t="shared" si="2"/>
        <v>11094.918000000001</v>
      </c>
      <c r="AB22" s="39">
        <v>6882.333</v>
      </c>
      <c r="AC22" s="35">
        <v>29.59</v>
      </c>
      <c r="AD22" s="35">
        <v>41.282</v>
      </c>
      <c r="AE22" s="35">
        <v>1981.239</v>
      </c>
      <c r="AF22" s="35">
        <v>846.467</v>
      </c>
      <c r="AG22" s="35">
        <v>360.435</v>
      </c>
      <c r="AH22" s="35">
        <v>120.119</v>
      </c>
      <c r="AI22" s="6">
        <f t="shared" si="4"/>
        <v>11094.918000000001</v>
      </c>
      <c r="AJ22" s="6">
        <f t="shared" si="5"/>
        <v>10261.465</v>
      </c>
    </row>
    <row r="23" spans="2:36" ht="15">
      <c r="B23" s="13"/>
      <c r="C23" s="2">
        <v>2005</v>
      </c>
      <c r="D23" s="6">
        <v>5767.6685</v>
      </c>
      <c r="E23" s="6">
        <v>42.407090000000004</v>
      </c>
      <c r="F23" s="6">
        <v>426.496</v>
      </c>
      <c r="G23" s="6">
        <v>2546.5</v>
      </c>
      <c r="H23" s="6">
        <v>1685.753</v>
      </c>
      <c r="I23" s="6">
        <v>565.26</v>
      </c>
      <c r="J23" s="6">
        <v>234.864</v>
      </c>
      <c r="K23" s="6">
        <v>1260.826</v>
      </c>
      <c r="L23" s="32">
        <v>20.514999999999997</v>
      </c>
      <c r="M23" s="33">
        <v>119.567</v>
      </c>
      <c r="N23" s="6">
        <v>661.877</v>
      </c>
      <c r="O23" s="33">
        <v>8.256</v>
      </c>
      <c r="P23" s="6">
        <v>23.455</v>
      </c>
      <c r="Q23" s="6">
        <f t="shared" si="0"/>
        <v>3297.560999999999</v>
      </c>
      <c r="R23" s="34">
        <v>10254.005</v>
      </c>
      <c r="S23" s="35">
        <v>168.317</v>
      </c>
      <c r="T23" s="35">
        <v>89.392</v>
      </c>
      <c r="U23" s="35">
        <v>591.258</v>
      </c>
      <c r="V23" s="35">
        <v>200.943</v>
      </c>
      <c r="W23" s="35">
        <v>52.814</v>
      </c>
      <c r="X23" s="35">
        <v>0.783</v>
      </c>
      <c r="Y23" s="6">
        <f t="shared" si="1"/>
        <v>11268.94859</v>
      </c>
      <c r="Z23" s="6">
        <f t="shared" si="3"/>
        <v>2094.4959999999996</v>
      </c>
      <c r="AA23" s="6">
        <f t="shared" si="2"/>
        <v>11357.511999999999</v>
      </c>
      <c r="AB23" s="39">
        <v>6956.444</v>
      </c>
      <c r="AC23" s="35">
        <v>28.381</v>
      </c>
      <c r="AD23" s="35">
        <v>46.243</v>
      </c>
      <c r="AE23" s="35">
        <v>1996.268</v>
      </c>
      <c r="AF23" s="35">
        <v>768.288</v>
      </c>
      <c r="AG23" s="35">
        <v>303.422</v>
      </c>
      <c r="AH23" s="35">
        <v>137.471</v>
      </c>
      <c r="AI23" s="6">
        <f t="shared" si="4"/>
        <v>11357.511999999999</v>
      </c>
      <c r="AJ23" s="6">
        <f t="shared" si="5"/>
        <v>10236.517000000002</v>
      </c>
    </row>
    <row r="24" spans="2:36" ht="15">
      <c r="B24" s="13"/>
      <c r="C24" s="2">
        <v>2006</v>
      </c>
      <c r="D24" s="6">
        <v>5707.9085700000005</v>
      </c>
      <c r="E24" s="6">
        <v>46.326429999999995</v>
      </c>
      <c r="F24" s="6">
        <v>533.048</v>
      </c>
      <c r="G24" s="6">
        <v>2401.834</v>
      </c>
      <c r="H24" s="6">
        <v>1348.043</v>
      </c>
      <c r="I24" s="6">
        <v>623.122</v>
      </c>
      <c r="J24" s="6">
        <v>252.959</v>
      </c>
      <c r="K24" s="6">
        <v>1283.466</v>
      </c>
      <c r="L24" s="32">
        <v>28.628</v>
      </c>
      <c r="M24" s="33">
        <v>129.025</v>
      </c>
      <c r="N24" s="6">
        <v>712.373</v>
      </c>
      <c r="O24" s="33">
        <v>8.241</v>
      </c>
      <c r="P24" s="6">
        <v>18.574</v>
      </c>
      <c r="Q24" s="6">
        <f t="shared" si="0"/>
        <v>3632.294999999999</v>
      </c>
      <c r="R24" s="34">
        <v>10604.123</v>
      </c>
      <c r="S24" s="35">
        <v>152.787</v>
      </c>
      <c r="T24" s="35">
        <v>116.97</v>
      </c>
      <c r="U24" s="35">
        <v>582.513</v>
      </c>
      <c r="V24" s="35">
        <v>140.909</v>
      </c>
      <c r="W24" s="35">
        <v>51.881</v>
      </c>
      <c r="X24" s="35">
        <v>1.305</v>
      </c>
      <c r="Y24" s="6">
        <f t="shared" si="1"/>
        <v>10913.241</v>
      </c>
      <c r="Z24" s="6">
        <f t="shared" si="3"/>
        <v>2180.3070000000002</v>
      </c>
      <c r="AA24" s="6">
        <f t="shared" si="2"/>
        <v>11650.488</v>
      </c>
      <c r="AB24" s="39">
        <v>6971.828</v>
      </c>
      <c r="AC24" s="35">
        <v>34.615</v>
      </c>
      <c r="AD24" s="35">
        <v>47.548</v>
      </c>
      <c r="AE24" s="35">
        <v>1878.115</v>
      </c>
      <c r="AF24" s="35">
        <v>675.553</v>
      </c>
      <c r="AG24" s="35">
        <v>292.519</v>
      </c>
      <c r="AH24" s="35">
        <v>135.289</v>
      </c>
      <c r="AI24" s="6">
        <f t="shared" si="4"/>
        <v>11650.488</v>
      </c>
      <c r="AJ24" s="6">
        <f t="shared" si="5"/>
        <v>10035.467</v>
      </c>
    </row>
    <row r="25" spans="2:36" ht="15">
      <c r="B25" s="13"/>
      <c r="C25" s="2">
        <v>2007</v>
      </c>
      <c r="D25" s="6">
        <v>5301.7715</v>
      </c>
      <c r="E25" s="6">
        <v>48.38002999999999</v>
      </c>
      <c r="F25" s="6">
        <v>632.45</v>
      </c>
      <c r="G25" s="6">
        <v>2515.096</v>
      </c>
      <c r="H25" s="6">
        <v>1421.057</v>
      </c>
      <c r="I25" s="6">
        <v>582.134</v>
      </c>
      <c r="J25" s="6">
        <v>233.754</v>
      </c>
      <c r="K25" s="6">
        <v>1303.424</v>
      </c>
      <c r="L25" s="32">
        <v>22.597</v>
      </c>
      <c r="M25" s="33">
        <v>140.021</v>
      </c>
      <c r="N25" s="6">
        <v>841.56</v>
      </c>
      <c r="O25" s="33">
        <v>4.823</v>
      </c>
      <c r="P25" s="6">
        <v>30.699</v>
      </c>
      <c r="Q25" s="6">
        <f t="shared" si="0"/>
        <v>3835.809</v>
      </c>
      <c r="R25" s="34">
        <v>10851.206</v>
      </c>
      <c r="S25" s="35">
        <v>150.2</v>
      </c>
      <c r="T25" s="35">
        <v>128.121</v>
      </c>
      <c r="U25" s="35">
        <v>665.267</v>
      </c>
      <c r="V25" s="35">
        <v>122.608</v>
      </c>
      <c r="W25" s="35">
        <v>36.261</v>
      </c>
      <c r="X25" s="35">
        <v>0.492</v>
      </c>
      <c r="Y25" s="6">
        <f t="shared" si="1"/>
        <v>10734.642530000001</v>
      </c>
      <c r="Z25" s="6">
        <f t="shared" si="3"/>
        <v>2343.124</v>
      </c>
      <c r="AA25" s="6">
        <f t="shared" si="2"/>
        <v>11954.155</v>
      </c>
      <c r="AB25" s="39">
        <v>7015.397</v>
      </c>
      <c r="AC25" s="35">
        <v>36.281</v>
      </c>
      <c r="AD25" s="35">
        <v>58.581</v>
      </c>
      <c r="AE25" s="35">
        <v>2166.849</v>
      </c>
      <c r="AF25" s="35">
        <v>629.156</v>
      </c>
      <c r="AG25" s="35">
        <v>387.695</v>
      </c>
      <c r="AH25" s="35">
        <v>99.452</v>
      </c>
      <c r="AI25" s="6">
        <f t="shared" si="4"/>
        <v>11954.155</v>
      </c>
      <c r="AJ25" s="6">
        <f t="shared" si="5"/>
        <v>10393.410999999998</v>
      </c>
    </row>
    <row r="26" spans="2:36" ht="15">
      <c r="B26" s="13"/>
      <c r="C26" s="2">
        <v>2008</v>
      </c>
      <c r="D26" s="6">
        <v>5213.65521</v>
      </c>
      <c r="E26" s="6">
        <v>57.84408</v>
      </c>
      <c r="F26" s="6">
        <v>494.118</v>
      </c>
      <c r="G26" s="6">
        <v>2431.371</v>
      </c>
      <c r="H26" s="6">
        <v>1306.593</v>
      </c>
      <c r="I26" s="6">
        <v>495.348</v>
      </c>
      <c r="J26" s="6">
        <v>227.665</v>
      </c>
      <c r="K26" s="6">
        <v>1235.5495</v>
      </c>
      <c r="L26" s="32">
        <v>22.738</v>
      </c>
      <c r="M26" s="33">
        <v>152.26</v>
      </c>
      <c r="N26" s="7">
        <v>848.359</v>
      </c>
      <c r="O26" s="33">
        <v>5.098</v>
      </c>
      <c r="P26" s="6">
        <v>46.673</v>
      </c>
      <c r="Q26" s="6">
        <f t="shared" si="0"/>
        <v>3537.067</v>
      </c>
      <c r="R26" s="34">
        <v>10504.527</v>
      </c>
      <c r="S26" s="35">
        <v>165.278</v>
      </c>
      <c r="T26" s="35">
        <v>133.467</v>
      </c>
      <c r="U26" s="35">
        <v>653.249</v>
      </c>
      <c r="V26" s="35">
        <v>145.988</v>
      </c>
      <c r="W26" s="35">
        <v>46.038</v>
      </c>
      <c r="X26" s="35">
        <v>0.641</v>
      </c>
      <c r="Y26" s="6">
        <f t="shared" si="1"/>
        <v>10226.594290000003</v>
      </c>
      <c r="Z26" s="6">
        <f t="shared" si="3"/>
        <v>2310.6775</v>
      </c>
      <c r="AA26" s="6">
        <f t="shared" si="2"/>
        <v>11649.188</v>
      </c>
      <c r="AB26" s="39">
        <v>6967.46</v>
      </c>
      <c r="AC26" s="35">
        <v>35.607</v>
      </c>
      <c r="AD26" s="35">
        <v>73.15</v>
      </c>
      <c r="AE26" s="35">
        <v>2340.718</v>
      </c>
      <c r="AF26" s="35">
        <v>707.091</v>
      </c>
      <c r="AG26" s="35">
        <v>329.183</v>
      </c>
      <c r="AH26" s="35">
        <v>93.596</v>
      </c>
      <c r="AI26" s="6">
        <f t="shared" si="4"/>
        <v>11649.188</v>
      </c>
      <c r="AJ26" s="6">
        <f t="shared" si="5"/>
        <v>10546.804999999998</v>
      </c>
    </row>
    <row r="27" spans="2:36" ht="15">
      <c r="B27" s="13"/>
      <c r="C27" s="2">
        <v>2009</v>
      </c>
      <c r="D27" s="6">
        <v>5247.31366</v>
      </c>
      <c r="E27" s="6">
        <v>65.7225</v>
      </c>
      <c r="F27" s="6">
        <v>463.917</v>
      </c>
      <c r="G27" s="6">
        <v>2524.437</v>
      </c>
      <c r="H27" s="6">
        <v>1164.432</v>
      </c>
      <c r="I27" s="6">
        <v>330.805</v>
      </c>
      <c r="J27" s="6">
        <v>197.878</v>
      </c>
      <c r="K27" s="6">
        <v>1276.61806</v>
      </c>
      <c r="L27" s="32">
        <v>24.650550000000003</v>
      </c>
      <c r="M27" s="33">
        <v>158.762</v>
      </c>
      <c r="N27" s="7">
        <v>961.8399000000001</v>
      </c>
      <c r="O27" s="33">
        <v>5.165</v>
      </c>
      <c r="P27" s="6">
        <v>59.295</v>
      </c>
      <c r="Q27" s="6"/>
      <c r="R27" s="36"/>
      <c r="S27" s="35"/>
      <c r="T27" s="35"/>
      <c r="U27" s="37"/>
      <c r="V27" s="37"/>
      <c r="W27" s="37"/>
      <c r="X27" s="37"/>
      <c r="Y27" s="6">
        <f t="shared" si="1"/>
        <v>9994.50516</v>
      </c>
      <c r="Z27" s="6">
        <f t="shared" si="3"/>
        <v>2486.3305100000002</v>
      </c>
      <c r="AA27" s="6"/>
      <c r="AB27" s="40"/>
      <c r="AC27" s="35"/>
      <c r="AD27" s="35"/>
      <c r="AE27" s="35"/>
      <c r="AF27" s="35"/>
      <c r="AG27" s="35"/>
      <c r="AH27" s="35"/>
      <c r="AI27" s="6"/>
      <c r="AJ27" s="6"/>
    </row>
    <row r="28" ht="15">
      <c r="D28" t="s">
        <v>79</v>
      </c>
    </row>
    <row r="29" spans="17:20" ht="15">
      <c r="Q29" s="12"/>
      <c r="S29" s="12"/>
      <c r="T29" s="1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68"/>
  <sheetViews>
    <sheetView zoomScale="70" zoomScaleNormal="70" zoomScalePageLayoutView="0" workbookViewId="0" topLeftCell="A1">
      <selection activeCell="D70" sqref="D70"/>
    </sheetView>
  </sheetViews>
  <sheetFormatPr defaultColWidth="12.57421875" defaultRowHeight="15"/>
  <cols>
    <col min="1" max="1" width="27.00390625" style="16" customWidth="1"/>
    <col min="2" max="16384" width="12.57421875" style="16" customWidth="1"/>
  </cols>
  <sheetData>
    <row r="2" spans="1:2" ht="15">
      <c r="A2" s="16" t="s">
        <v>56</v>
      </c>
      <c r="B2" s="16" t="s">
        <v>57</v>
      </c>
    </row>
    <row r="4" spans="1:19" ht="15">
      <c r="A4" t="s">
        <v>80</v>
      </c>
      <c r="B4">
        <v>1993</v>
      </c>
      <c r="C4">
        <v>1994</v>
      </c>
      <c r="D4">
        <v>1995</v>
      </c>
      <c r="E4">
        <v>1996</v>
      </c>
      <c r="F4">
        <v>1997</v>
      </c>
      <c r="G4">
        <v>1998</v>
      </c>
      <c r="H4">
        <v>1999</v>
      </c>
      <c r="I4">
        <v>2000</v>
      </c>
      <c r="J4">
        <v>2001</v>
      </c>
      <c r="K4">
        <v>2002</v>
      </c>
      <c r="L4">
        <v>2003</v>
      </c>
      <c r="M4">
        <v>2004</v>
      </c>
      <c r="N4">
        <v>2005</v>
      </c>
      <c r="O4">
        <v>2006</v>
      </c>
      <c r="P4">
        <v>2007</v>
      </c>
      <c r="Q4">
        <v>2008</v>
      </c>
      <c r="R4">
        <v>2009</v>
      </c>
      <c r="S4"/>
    </row>
    <row r="5" spans="1:19" ht="15">
      <c r="A5" t="s">
        <v>37</v>
      </c>
      <c r="B5">
        <v>420</v>
      </c>
      <c r="C5">
        <v>388</v>
      </c>
      <c r="D5">
        <v>404</v>
      </c>
      <c r="E5">
        <v>450</v>
      </c>
      <c r="F5">
        <v>465</v>
      </c>
      <c r="G5">
        <v>451</v>
      </c>
      <c r="H5">
        <v>432</v>
      </c>
      <c r="I5">
        <v>439</v>
      </c>
      <c r="J5">
        <v>362</v>
      </c>
      <c r="K5">
        <v>350</v>
      </c>
      <c r="L5">
        <v>372</v>
      </c>
      <c r="M5">
        <v>400</v>
      </c>
      <c r="N5">
        <v>370</v>
      </c>
      <c r="O5">
        <v>360</v>
      </c>
      <c r="P5">
        <v>350</v>
      </c>
      <c r="Q5">
        <v>350</v>
      </c>
      <c r="R5">
        <v>350</v>
      </c>
      <c r="S5"/>
    </row>
    <row r="6" spans="1:19" ht="15">
      <c r="A6" t="s">
        <v>21</v>
      </c>
      <c r="B6">
        <v>13658</v>
      </c>
      <c r="C6" t="s">
        <v>81</v>
      </c>
      <c r="D6">
        <v>8012</v>
      </c>
      <c r="E6">
        <v>8854</v>
      </c>
      <c r="F6">
        <v>11237</v>
      </c>
      <c r="G6">
        <v>18946</v>
      </c>
      <c r="H6">
        <v>10556</v>
      </c>
      <c r="I6">
        <v>8663</v>
      </c>
      <c r="J6">
        <v>8674</v>
      </c>
      <c r="K6">
        <v>15008</v>
      </c>
      <c r="L6">
        <v>12035</v>
      </c>
      <c r="M6">
        <v>8252</v>
      </c>
      <c r="N6">
        <v>5434</v>
      </c>
      <c r="O6">
        <v>7544</v>
      </c>
      <c r="P6">
        <v>8903</v>
      </c>
      <c r="Q6">
        <v>8864</v>
      </c>
      <c r="R6">
        <v>8978</v>
      </c>
      <c r="S6"/>
    </row>
    <row r="7" spans="1:19" ht="15">
      <c r="A7" t="s">
        <v>20</v>
      </c>
      <c r="B7">
        <v>36089</v>
      </c>
      <c r="C7">
        <v>34254</v>
      </c>
      <c r="D7">
        <v>35599</v>
      </c>
      <c r="E7">
        <v>30823</v>
      </c>
      <c r="F7">
        <v>30500</v>
      </c>
      <c r="G7">
        <v>30835</v>
      </c>
      <c r="H7">
        <v>29876</v>
      </c>
      <c r="I7">
        <v>29800</v>
      </c>
      <c r="J7">
        <v>30209</v>
      </c>
      <c r="K7">
        <v>29028</v>
      </c>
      <c r="L7">
        <v>26831</v>
      </c>
      <c r="M7">
        <v>26735</v>
      </c>
      <c r="N7">
        <v>24567</v>
      </c>
      <c r="O7">
        <v>23019</v>
      </c>
      <c r="P7">
        <v>24541</v>
      </c>
      <c r="Q7">
        <v>22609</v>
      </c>
      <c r="R7">
        <v>21722</v>
      </c>
      <c r="S7"/>
    </row>
    <row r="8" spans="1:19" ht="15">
      <c r="A8" t="s">
        <v>82</v>
      </c>
      <c r="B8" t="s">
        <v>83</v>
      </c>
      <c r="C8">
        <v>2783</v>
      </c>
      <c r="D8" t="s">
        <v>84</v>
      </c>
      <c r="E8">
        <v>4346</v>
      </c>
      <c r="F8">
        <v>4238</v>
      </c>
      <c r="G8">
        <v>4117</v>
      </c>
      <c r="H8">
        <v>3601</v>
      </c>
      <c r="I8">
        <v>3589</v>
      </c>
      <c r="J8">
        <v>3927</v>
      </c>
      <c r="K8">
        <v>3449</v>
      </c>
      <c r="L8">
        <v>3526</v>
      </c>
      <c r="M8">
        <v>3201</v>
      </c>
      <c r="N8">
        <v>3505</v>
      </c>
      <c r="O8">
        <v>3468</v>
      </c>
      <c r="P8">
        <v>3566</v>
      </c>
      <c r="Q8">
        <v>3228</v>
      </c>
      <c r="R8">
        <v>2649</v>
      </c>
      <c r="S8"/>
    </row>
    <row r="9" spans="1:19" ht="15">
      <c r="A9" t="s">
        <v>30</v>
      </c>
      <c r="B9">
        <v>10016</v>
      </c>
      <c r="C9">
        <v>9427</v>
      </c>
      <c r="D9">
        <v>9320</v>
      </c>
      <c r="E9">
        <v>12526</v>
      </c>
      <c r="F9">
        <v>24819</v>
      </c>
      <c r="G9">
        <v>19304</v>
      </c>
      <c r="H9">
        <v>39638</v>
      </c>
      <c r="I9">
        <v>67487</v>
      </c>
      <c r="J9">
        <v>81058</v>
      </c>
      <c r="K9">
        <v>1968</v>
      </c>
      <c r="L9">
        <v>1790</v>
      </c>
      <c r="M9">
        <v>1568</v>
      </c>
      <c r="N9">
        <v>1916</v>
      </c>
      <c r="O9">
        <v>2155</v>
      </c>
      <c r="P9">
        <v>2446</v>
      </c>
      <c r="Q9">
        <v>2011</v>
      </c>
      <c r="R9">
        <v>1405</v>
      </c>
      <c r="S9"/>
    </row>
    <row r="10" spans="1:19" ht="15">
      <c r="A10" t="s">
        <v>22</v>
      </c>
      <c r="B10">
        <v>3185</v>
      </c>
      <c r="C10">
        <v>3955</v>
      </c>
      <c r="D10">
        <v>3929</v>
      </c>
      <c r="E10">
        <v>3524</v>
      </c>
      <c r="F10">
        <v>3321</v>
      </c>
      <c r="G10">
        <v>3952</v>
      </c>
      <c r="H10">
        <v>4190</v>
      </c>
      <c r="I10">
        <v>4654</v>
      </c>
      <c r="J10">
        <v>4646</v>
      </c>
      <c r="K10">
        <v>4983</v>
      </c>
      <c r="L10">
        <v>5127</v>
      </c>
      <c r="M10">
        <v>4528</v>
      </c>
      <c r="N10">
        <v>4242</v>
      </c>
      <c r="O10">
        <v>4646</v>
      </c>
      <c r="P10">
        <v>4276</v>
      </c>
      <c r="Q10">
        <v>4164</v>
      </c>
      <c r="R10">
        <v>4112</v>
      </c>
      <c r="S10"/>
    </row>
    <row r="11" spans="1:19" ht="15">
      <c r="A11" t="s">
        <v>23</v>
      </c>
      <c r="B11">
        <v>1614289</v>
      </c>
      <c r="C11">
        <v>1873316</v>
      </c>
      <c r="D11">
        <v>1999033</v>
      </c>
      <c r="E11">
        <v>1681518</v>
      </c>
      <c r="F11">
        <v>1826852</v>
      </c>
      <c r="G11">
        <v>1557335</v>
      </c>
      <c r="H11">
        <v>1405000</v>
      </c>
      <c r="I11">
        <v>1534089</v>
      </c>
      <c r="J11">
        <v>1510694</v>
      </c>
      <c r="K11">
        <v>1442348</v>
      </c>
      <c r="L11">
        <v>1031221</v>
      </c>
      <c r="M11">
        <v>1090596</v>
      </c>
      <c r="N11">
        <v>910598</v>
      </c>
      <c r="O11">
        <v>867721</v>
      </c>
      <c r="P11">
        <v>652922</v>
      </c>
      <c r="Q11">
        <v>690212</v>
      </c>
      <c r="R11">
        <v>777752</v>
      </c>
      <c r="S11"/>
    </row>
    <row r="12" spans="1:19" ht="15">
      <c r="A12" t="s">
        <v>24</v>
      </c>
      <c r="B12">
        <v>147185</v>
      </c>
      <c r="C12">
        <v>124091</v>
      </c>
      <c r="D12">
        <v>132576</v>
      </c>
      <c r="E12">
        <v>108720</v>
      </c>
      <c r="F12">
        <v>126057</v>
      </c>
      <c r="G12">
        <v>121594</v>
      </c>
      <c r="H12">
        <v>113112</v>
      </c>
      <c r="I12">
        <v>113347</v>
      </c>
      <c r="J12">
        <v>105492</v>
      </c>
      <c r="K12">
        <v>102365</v>
      </c>
      <c r="L12">
        <v>80208</v>
      </c>
      <c r="M12">
        <v>88625</v>
      </c>
      <c r="N12">
        <v>99581</v>
      </c>
      <c r="O12">
        <v>86884</v>
      </c>
      <c r="P12">
        <v>99444</v>
      </c>
      <c r="Q12">
        <v>102520</v>
      </c>
      <c r="R12">
        <v>98453</v>
      </c>
      <c r="S12"/>
    </row>
    <row r="13" spans="1:19" ht="15">
      <c r="A13" t="s">
        <v>43</v>
      </c>
      <c r="B13">
        <v>156294</v>
      </c>
      <c r="C13">
        <v>164269</v>
      </c>
      <c r="D13">
        <v>167484</v>
      </c>
      <c r="E13">
        <v>179077</v>
      </c>
      <c r="F13">
        <v>180185</v>
      </c>
      <c r="G13">
        <v>171676</v>
      </c>
      <c r="H13">
        <v>160555</v>
      </c>
      <c r="I13">
        <v>156431</v>
      </c>
      <c r="J13">
        <v>150056</v>
      </c>
      <c r="K13">
        <v>142301</v>
      </c>
      <c r="L13">
        <v>121954</v>
      </c>
      <c r="M13">
        <v>135427</v>
      </c>
      <c r="N13">
        <v>131741</v>
      </c>
      <c r="O13">
        <v>149445</v>
      </c>
      <c r="P13">
        <v>164682</v>
      </c>
      <c r="Q13">
        <v>148617</v>
      </c>
      <c r="R13">
        <v>154592</v>
      </c>
      <c r="S13"/>
    </row>
    <row r="14" spans="1:19" ht="15">
      <c r="A14" t="s">
        <v>28</v>
      </c>
      <c r="B14">
        <v>678866.5</v>
      </c>
      <c r="C14">
        <v>702399.6</v>
      </c>
      <c r="D14">
        <v>686892.3</v>
      </c>
      <c r="E14">
        <v>641925.9</v>
      </c>
      <c r="F14">
        <v>642179.5</v>
      </c>
      <c r="G14">
        <v>610083.5</v>
      </c>
      <c r="H14">
        <v>656669.8</v>
      </c>
      <c r="I14">
        <v>694055.6</v>
      </c>
      <c r="J14">
        <v>678492.7</v>
      </c>
      <c r="K14">
        <v>703110</v>
      </c>
      <c r="L14">
        <v>708550.7</v>
      </c>
      <c r="M14">
        <v>664668.2</v>
      </c>
      <c r="N14">
        <v>597942.8</v>
      </c>
      <c r="O14">
        <v>594103.9</v>
      </c>
      <c r="P14">
        <v>553158.7</v>
      </c>
      <c r="Q14">
        <v>500137.8</v>
      </c>
      <c r="R14">
        <v>430556.3</v>
      </c>
      <c r="S14"/>
    </row>
    <row r="15" spans="1:19" ht="15">
      <c r="A15" t="s">
        <v>58</v>
      </c>
      <c r="B15">
        <v>253010</v>
      </c>
      <c r="C15">
        <v>230161</v>
      </c>
      <c r="D15">
        <v>239889</v>
      </c>
      <c r="E15">
        <v>236411</v>
      </c>
      <c r="F15">
        <v>259352</v>
      </c>
      <c r="G15">
        <v>266622</v>
      </c>
      <c r="H15">
        <v>238924</v>
      </c>
      <c r="I15">
        <v>205689</v>
      </c>
      <c r="J15">
        <v>211282</v>
      </c>
      <c r="K15">
        <v>224452</v>
      </c>
      <c r="L15">
        <v>260867</v>
      </c>
      <c r="M15">
        <v>262103</v>
      </c>
      <c r="N15">
        <v>285668</v>
      </c>
      <c r="O15">
        <v>297837</v>
      </c>
      <c r="P15">
        <v>295811</v>
      </c>
      <c r="Q15">
        <v>280080</v>
      </c>
      <c r="R15">
        <v>250343</v>
      </c>
      <c r="S15"/>
    </row>
    <row r="16" spans="1:19" ht="15">
      <c r="A16" t="s">
        <v>26</v>
      </c>
      <c r="B16">
        <v>159100.5</v>
      </c>
      <c r="C16">
        <v>181124.9</v>
      </c>
      <c r="D16">
        <v>151716.5</v>
      </c>
      <c r="E16">
        <v>151051.2</v>
      </c>
      <c r="F16">
        <v>156978.1</v>
      </c>
      <c r="G16">
        <v>110146.4</v>
      </c>
      <c r="H16">
        <v>120591.75</v>
      </c>
      <c r="I16">
        <v>99343.7</v>
      </c>
      <c r="J16">
        <v>94196.4</v>
      </c>
      <c r="K16">
        <v>96346.9</v>
      </c>
      <c r="L16">
        <v>93387.4</v>
      </c>
      <c r="M16">
        <v>93890.4</v>
      </c>
      <c r="N16">
        <v>92426.5</v>
      </c>
      <c r="O16">
        <v>98240.7</v>
      </c>
      <c r="P16">
        <v>96096.8</v>
      </c>
      <c r="Q16">
        <v>89428.3</v>
      </c>
      <c r="R16">
        <v>83333.8</v>
      </c>
      <c r="S16"/>
    </row>
    <row r="17" spans="1:19" ht="15">
      <c r="A17" t="s">
        <v>34</v>
      </c>
      <c r="B17">
        <v>7886</v>
      </c>
      <c r="C17">
        <v>8307</v>
      </c>
      <c r="D17">
        <v>7314</v>
      </c>
      <c r="E17">
        <v>7606</v>
      </c>
      <c r="F17">
        <v>7406</v>
      </c>
      <c r="G17">
        <v>7265</v>
      </c>
      <c r="H17">
        <v>7514</v>
      </c>
      <c r="I17">
        <v>7101</v>
      </c>
      <c r="J17">
        <v>6638</v>
      </c>
      <c r="K17">
        <v>6750</v>
      </c>
      <c r="L17">
        <v>6536</v>
      </c>
      <c r="M17">
        <v>7242</v>
      </c>
      <c r="N17">
        <v>7609</v>
      </c>
      <c r="O17">
        <v>7543</v>
      </c>
      <c r="P17">
        <v>7024</v>
      </c>
      <c r="Q17">
        <v>7394</v>
      </c>
      <c r="R17">
        <v>6366</v>
      </c>
      <c r="S17"/>
    </row>
    <row r="18" spans="1:19" ht="15">
      <c r="A18" t="s">
        <v>25</v>
      </c>
      <c r="B18">
        <v>308497</v>
      </c>
      <c r="C18">
        <v>327371</v>
      </c>
      <c r="D18">
        <v>423559</v>
      </c>
      <c r="E18">
        <v>365443</v>
      </c>
      <c r="F18">
        <v>328045</v>
      </c>
      <c r="G18">
        <v>360615</v>
      </c>
      <c r="H18">
        <v>319385</v>
      </c>
      <c r="I18">
        <v>312392</v>
      </c>
      <c r="J18">
        <v>392528</v>
      </c>
      <c r="K18">
        <v>318720</v>
      </c>
      <c r="L18">
        <v>301218</v>
      </c>
      <c r="M18">
        <v>310229</v>
      </c>
      <c r="N18">
        <v>297139</v>
      </c>
      <c r="O18">
        <v>241264</v>
      </c>
      <c r="P18">
        <v>244371</v>
      </c>
      <c r="Q18">
        <v>234842</v>
      </c>
      <c r="R18">
        <v>298583</v>
      </c>
      <c r="S18"/>
    </row>
    <row r="19" spans="1:19" ht="15">
      <c r="A19" t="s">
        <v>52</v>
      </c>
      <c r="B19">
        <v>4850</v>
      </c>
      <c r="C19">
        <v>3571</v>
      </c>
      <c r="D19">
        <v>3734</v>
      </c>
      <c r="E19">
        <v>3537</v>
      </c>
      <c r="F19">
        <v>4289</v>
      </c>
      <c r="G19">
        <v>2214</v>
      </c>
      <c r="H19">
        <v>2609</v>
      </c>
      <c r="I19">
        <v>3552</v>
      </c>
      <c r="J19">
        <v>3112</v>
      </c>
      <c r="K19">
        <v>3127</v>
      </c>
      <c r="L19">
        <v>2984</v>
      </c>
      <c r="M19">
        <v>2627</v>
      </c>
      <c r="N19">
        <v>2764</v>
      </c>
      <c r="O19">
        <v>1209</v>
      </c>
      <c r="P19">
        <v>3760</v>
      </c>
      <c r="Q19">
        <v>2770</v>
      </c>
      <c r="R19">
        <v>3555</v>
      </c>
      <c r="S19"/>
    </row>
    <row r="20" spans="1:19" ht="15">
      <c r="A20" t="s">
        <v>29</v>
      </c>
      <c r="B20">
        <v>397541.4</v>
      </c>
      <c r="C20">
        <v>399338.8</v>
      </c>
      <c r="D20">
        <v>397297.1</v>
      </c>
      <c r="E20">
        <v>367754.5</v>
      </c>
      <c r="F20">
        <v>345649.6</v>
      </c>
      <c r="G20">
        <v>308102.7</v>
      </c>
      <c r="H20">
        <v>284795.35</v>
      </c>
      <c r="I20">
        <v>304154.85</v>
      </c>
      <c r="J20">
        <v>312404.7</v>
      </c>
      <c r="K20">
        <v>271852.1</v>
      </c>
      <c r="L20">
        <v>297700.8</v>
      </c>
      <c r="M20">
        <v>288939.8</v>
      </c>
      <c r="N20">
        <v>298492.1</v>
      </c>
      <c r="O20">
        <v>316840.7</v>
      </c>
      <c r="P20">
        <v>288048.45</v>
      </c>
      <c r="Q20">
        <v>237166.5</v>
      </c>
      <c r="R20">
        <v>254411</v>
      </c>
      <c r="S20"/>
    </row>
    <row r="21" spans="1:19" ht="15">
      <c r="A21" t="s">
        <v>31</v>
      </c>
      <c r="B21">
        <v>141974</v>
      </c>
      <c r="C21">
        <v>138105</v>
      </c>
      <c r="D21">
        <v>149194</v>
      </c>
      <c r="E21">
        <v>142644</v>
      </c>
      <c r="F21">
        <v>105682</v>
      </c>
      <c r="G21">
        <v>102331</v>
      </c>
      <c r="H21">
        <v>125389</v>
      </c>
      <c r="I21">
        <v>136403</v>
      </c>
      <c r="J21">
        <v>128176</v>
      </c>
      <c r="K21">
        <v>113677</v>
      </c>
      <c r="L21">
        <v>114543</v>
      </c>
      <c r="M21">
        <v>125391</v>
      </c>
      <c r="N21">
        <v>150618</v>
      </c>
      <c r="O21">
        <v>140389</v>
      </c>
      <c r="P21">
        <v>155276</v>
      </c>
      <c r="Q21">
        <v>157934</v>
      </c>
      <c r="R21">
        <v>163213</v>
      </c>
      <c r="S21"/>
    </row>
    <row r="22" spans="1:19" ht="15">
      <c r="A22" t="s">
        <v>32</v>
      </c>
      <c r="B22">
        <v>117171</v>
      </c>
      <c r="C22">
        <v>49162</v>
      </c>
      <c r="D22">
        <v>57368</v>
      </c>
      <c r="E22">
        <v>88514</v>
      </c>
      <c r="F22">
        <v>44002</v>
      </c>
      <c r="G22">
        <v>66578</v>
      </c>
      <c r="H22">
        <v>72962</v>
      </c>
      <c r="I22">
        <v>78988</v>
      </c>
      <c r="J22">
        <v>150831</v>
      </c>
      <c r="K22">
        <v>150146</v>
      </c>
      <c r="L22">
        <v>157205</v>
      </c>
      <c r="M22">
        <v>161988</v>
      </c>
      <c r="N22">
        <v>139785</v>
      </c>
      <c r="O22">
        <v>154548</v>
      </c>
      <c r="P22">
        <v>187513</v>
      </c>
      <c r="Q22">
        <v>182760</v>
      </c>
      <c r="R22">
        <v>172692</v>
      </c>
      <c r="S22"/>
    </row>
    <row r="23" spans="1:19" ht="15">
      <c r="A23" t="s">
        <v>35</v>
      </c>
      <c r="B23">
        <v>838</v>
      </c>
      <c r="C23">
        <v>2356</v>
      </c>
      <c r="D23">
        <v>4635</v>
      </c>
      <c r="E23">
        <v>9197</v>
      </c>
      <c r="F23">
        <v>1036</v>
      </c>
      <c r="G23">
        <v>1180</v>
      </c>
      <c r="H23">
        <v>1247</v>
      </c>
      <c r="I23">
        <v>1074</v>
      </c>
      <c r="J23">
        <v>902</v>
      </c>
      <c r="K23">
        <v>1084</v>
      </c>
      <c r="L23">
        <v>1138</v>
      </c>
      <c r="M23">
        <v>1138</v>
      </c>
      <c r="N23">
        <v>1406</v>
      </c>
      <c r="O23">
        <v>1330</v>
      </c>
      <c r="P23">
        <v>1235</v>
      </c>
      <c r="Q23">
        <v>1279</v>
      </c>
      <c r="R23">
        <v>1595</v>
      </c>
      <c r="S23"/>
    </row>
    <row r="24" spans="1:19" ht="15">
      <c r="A24" t="s">
        <v>36</v>
      </c>
      <c r="B24">
        <v>461757</v>
      </c>
      <c r="C24">
        <v>420052</v>
      </c>
      <c r="D24">
        <v>438093</v>
      </c>
      <c r="E24">
        <v>410798</v>
      </c>
      <c r="F24">
        <v>451800</v>
      </c>
      <c r="G24">
        <v>536625</v>
      </c>
      <c r="H24">
        <v>514611</v>
      </c>
      <c r="I24">
        <v>495774</v>
      </c>
      <c r="J24">
        <v>518163</v>
      </c>
      <c r="K24">
        <v>464036</v>
      </c>
      <c r="L24">
        <v>526281</v>
      </c>
      <c r="M24">
        <v>521636</v>
      </c>
      <c r="N24">
        <v>555395</v>
      </c>
      <c r="O24">
        <v>469101</v>
      </c>
      <c r="P24">
        <v>413621</v>
      </c>
      <c r="Q24">
        <v>416797</v>
      </c>
      <c r="R24">
        <v>382142</v>
      </c>
      <c r="S24"/>
    </row>
    <row r="25" spans="1:19" ht="15">
      <c r="A25" t="s">
        <v>38</v>
      </c>
      <c r="B25">
        <v>395406</v>
      </c>
      <c r="C25">
        <v>438032</v>
      </c>
      <c r="D25">
        <v>429372</v>
      </c>
      <c r="E25">
        <v>342793</v>
      </c>
      <c r="F25">
        <v>348913</v>
      </c>
      <c r="G25">
        <v>242010</v>
      </c>
      <c r="H25">
        <v>235724</v>
      </c>
      <c r="I25">
        <v>217682</v>
      </c>
      <c r="J25">
        <v>225064</v>
      </c>
      <c r="K25">
        <v>223440</v>
      </c>
      <c r="L25">
        <v>180399</v>
      </c>
      <c r="M25">
        <v>192108</v>
      </c>
      <c r="N25">
        <v>155247</v>
      </c>
      <c r="O25">
        <v>145479</v>
      </c>
      <c r="P25">
        <v>151820</v>
      </c>
      <c r="Q25">
        <v>142496</v>
      </c>
      <c r="R25">
        <v>223893</v>
      </c>
      <c r="S25"/>
    </row>
    <row r="26" spans="1:19" ht="15">
      <c r="A26" t="s">
        <v>39</v>
      </c>
      <c r="B26">
        <v>295781</v>
      </c>
      <c r="C26">
        <v>270130</v>
      </c>
      <c r="D26">
        <v>267814</v>
      </c>
      <c r="E26">
        <v>265434</v>
      </c>
      <c r="F26">
        <v>227807</v>
      </c>
      <c r="G26">
        <v>228792</v>
      </c>
      <c r="H26">
        <v>212607</v>
      </c>
      <c r="I26">
        <v>192120</v>
      </c>
      <c r="J26">
        <v>194464</v>
      </c>
      <c r="K26">
        <v>203418</v>
      </c>
      <c r="L26">
        <v>212448</v>
      </c>
      <c r="M26">
        <v>221569</v>
      </c>
      <c r="N26">
        <v>212381</v>
      </c>
      <c r="O26">
        <v>229849</v>
      </c>
      <c r="P26">
        <v>255354</v>
      </c>
      <c r="Q26">
        <v>224464</v>
      </c>
      <c r="R26">
        <v>200365</v>
      </c>
      <c r="S26"/>
    </row>
    <row r="27" spans="1:19" ht="15">
      <c r="A27" t="s">
        <v>40</v>
      </c>
      <c r="B27">
        <v>13819</v>
      </c>
      <c r="C27">
        <v>22251</v>
      </c>
      <c r="D27">
        <v>49275</v>
      </c>
      <c r="E27">
        <v>18259</v>
      </c>
      <c r="F27">
        <v>8446</v>
      </c>
      <c r="G27">
        <v>9061</v>
      </c>
      <c r="H27">
        <v>7843</v>
      </c>
      <c r="I27">
        <v>7372</v>
      </c>
      <c r="J27">
        <v>7609</v>
      </c>
      <c r="K27">
        <v>6980</v>
      </c>
      <c r="L27">
        <v>9890</v>
      </c>
      <c r="M27">
        <v>5095</v>
      </c>
      <c r="N27">
        <v>6053</v>
      </c>
      <c r="O27">
        <v>6663</v>
      </c>
      <c r="P27">
        <v>6183</v>
      </c>
      <c r="Q27">
        <v>5410</v>
      </c>
      <c r="R27">
        <v>4020</v>
      </c>
      <c r="S27"/>
    </row>
    <row r="28" spans="1:19" ht="15">
      <c r="A28" t="s">
        <v>42</v>
      </c>
      <c r="B28">
        <v>1185</v>
      </c>
      <c r="C28">
        <v>1627</v>
      </c>
      <c r="D28">
        <v>1950</v>
      </c>
      <c r="E28">
        <v>1414</v>
      </c>
      <c r="F28">
        <v>1364</v>
      </c>
      <c r="G28">
        <v>1361</v>
      </c>
      <c r="H28">
        <v>1396</v>
      </c>
      <c r="I28">
        <v>1368</v>
      </c>
      <c r="J28">
        <v>1531</v>
      </c>
      <c r="K28">
        <v>1746</v>
      </c>
      <c r="L28">
        <v>1646</v>
      </c>
      <c r="M28">
        <v>1603</v>
      </c>
      <c r="N28">
        <v>1693</v>
      </c>
      <c r="O28">
        <v>1718</v>
      </c>
      <c r="P28">
        <v>1994</v>
      </c>
      <c r="Q28">
        <v>1655</v>
      </c>
      <c r="R28">
        <v>1761</v>
      </c>
      <c r="S28"/>
    </row>
    <row r="29" spans="1:19" ht="15">
      <c r="A29" t="s">
        <v>41</v>
      </c>
      <c r="B29">
        <v>2284</v>
      </c>
      <c r="C29">
        <v>2346</v>
      </c>
      <c r="D29">
        <v>2167</v>
      </c>
      <c r="E29">
        <v>2367</v>
      </c>
      <c r="F29">
        <v>2367</v>
      </c>
      <c r="G29">
        <v>2228</v>
      </c>
      <c r="H29">
        <v>2027</v>
      </c>
      <c r="I29">
        <v>1856</v>
      </c>
      <c r="J29">
        <v>1827</v>
      </c>
      <c r="K29">
        <v>1686</v>
      </c>
      <c r="L29">
        <v>1282</v>
      </c>
      <c r="M29">
        <v>1023</v>
      </c>
      <c r="N29">
        <v>1227</v>
      </c>
      <c r="O29">
        <v>1131.17</v>
      </c>
      <c r="P29">
        <v>1112.45</v>
      </c>
      <c r="Q29">
        <v>874.71</v>
      </c>
      <c r="R29">
        <v>1037.26</v>
      </c>
      <c r="S29"/>
    </row>
    <row r="30" spans="1:19" ht="15">
      <c r="A30" t="s">
        <v>27</v>
      </c>
      <c r="B30">
        <v>1099902.6</v>
      </c>
      <c r="C30">
        <v>1108820.3</v>
      </c>
      <c r="D30">
        <v>1195723.1</v>
      </c>
      <c r="E30">
        <v>1189563</v>
      </c>
      <c r="F30">
        <v>1220295.2</v>
      </c>
      <c r="G30">
        <v>1256843.3</v>
      </c>
      <c r="H30">
        <v>1193997.6</v>
      </c>
      <c r="I30">
        <v>1072121</v>
      </c>
      <c r="J30">
        <v>1107914.3</v>
      </c>
      <c r="K30">
        <v>890751.5</v>
      </c>
      <c r="L30">
        <v>894986.4</v>
      </c>
      <c r="M30">
        <v>810826.8</v>
      </c>
      <c r="N30">
        <v>853604.1</v>
      </c>
      <c r="O30">
        <v>961789.1</v>
      </c>
      <c r="P30">
        <v>820319.1</v>
      </c>
      <c r="Q30">
        <v>918248.9</v>
      </c>
      <c r="R30">
        <v>905028.3</v>
      </c>
      <c r="S30"/>
    </row>
    <row r="31" spans="1:19" ht="15">
      <c r="A31" t="s">
        <v>44</v>
      </c>
      <c r="B31">
        <v>341897</v>
      </c>
      <c r="C31">
        <v>386814</v>
      </c>
      <c r="D31">
        <v>404573</v>
      </c>
      <c r="E31">
        <v>370898</v>
      </c>
      <c r="F31">
        <v>357383</v>
      </c>
      <c r="G31">
        <v>410887</v>
      </c>
      <c r="H31">
        <v>351256</v>
      </c>
      <c r="I31">
        <v>338534</v>
      </c>
      <c r="J31">
        <v>311817</v>
      </c>
      <c r="K31">
        <v>294964</v>
      </c>
      <c r="L31">
        <v>286875</v>
      </c>
      <c r="M31">
        <v>269922</v>
      </c>
      <c r="N31">
        <v>256359</v>
      </c>
      <c r="O31">
        <v>269251</v>
      </c>
      <c r="P31">
        <v>238253</v>
      </c>
      <c r="Q31">
        <v>231336</v>
      </c>
      <c r="R31">
        <v>203413</v>
      </c>
      <c r="S31"/>
    </row>
    <row r="32" spans="1:19" ht="15">
      <c r="A32" t="s">
        <v>45</v>
      </c>
      <c r="B32">
        <v>864998</v>
      </c>
      <c r="C32">
        <v>883701</v>
      </c>
      <c r="D32">
        <v>917363</v>
      </c>
      <c r="E32">
        <v>876085</v>
      </c>
      <c r="F32">
        <v>899036</v>
      </c>
      <c r="G32">
        <v>923219</v>
      </c>
      <c r="H32">
        <v>840719</v>
      </c>
      <c r="I32">
        <v>747571</v>
      </c>
      <c r="J32">
        <v>741045</v>
      </c>
      <c r="K32">
        <v>689891</v>
      </c>
      <c r="L32">
        <v>635486</v>
      </c>
      <c r="M32">
        <v>653409</v>
      </c>
      <c r="N32">
        <v>669905</v>
      </c>
      <c r="O32">
        <v>624380</v>
      </c>
      <c r="P32">
        <v>619691</v>
      </c>
      <c r="Q32">
        <v>596007</v>
      </c>
      <c r="R32">
        <v>590993</v>
      </c>
      <c r="S32"/>
    </row>
    <row r="33" spans="1:19" ht="15">
      <c r="A33"/>
      <c r="B33">
        <f aca="true" t="shared" si="0" ref="B33:R33">SUM(B5:B32)</f>
        <v>7527900</v>
      </c>
      <c r="C33">
        <f t="shared" si="0"/>
        <v>7788152.6</v>
      </c>
      <c r="D33">
        <f t="shared" si="0"/>
        <v>8184286</v>
      </c>
      <c r="E33">
        <f t="shared" si="0"/>
        <v>7521532.6</v>
      </c>
      <c r="F33">
        <f t="shared" si="0"/>
        <v>7619704.4</v>
      </c>
      <c r="G33">
        <f t="shared" si="0"/>
        <v>7374373.899999999</v>
      </c>
      <c r="H33">
        <f t="shared" si="0"/>
        <v>6957227.5</v>
      </c>
      <c r="I33">
        <f t="shared" si="0"/>
        <v>6835650.15</v>
      </c>
      <c r="J33">
        <f t="shared" si="0"/>
        <v>6983115.100000001</v>
      </c>
      <c r="K33">
        <f t="shared" si="0"/>
        <v>6407977.5</v>
      </c>
      <c r="L33">
        <f t="shared" si="0"/>
        <v>5976487.3</v>
      </c>
      <c r="M33">
        <f t="shared" si="0"/>
        <v>5954740.2</v>
      </c>
      <c r="N33">
        <f t="shared" si="0"/>
        <v>5767668.5</v>
      </c>
      <c r="O33">
        <f t="shared" si="0"/>
        <v>5707908.57</v>
      </c>
      <c r="P33">
        <f t="shared" si="0"/>
        <v>5301771.5</v>
      </c>
      <c r="Q33">
        <f t="shared" si="0"/>
        <v>5213655.21</v>
      </c>
      <c r="R33">
        <f t="shared" si="0"/>
        <v>5247313.66</v>
      </c>
      <c r="S33"/>
    </row>
    <row r="34" spans="1:19" ht="15">
      <c r="A34" s="28" t="s">
        <v>85</v>
      </c>
      <c r="B34" s="28">
        <f aca="true" t="shared" si="1" ref="B34:R34">B33/1000</f>
        <v>7527.9</v>
      </c>
      <c r="C34" s="28">
        <f t="shared" si="1"/>
        <v>7788.152599999999</v>
      </c>
      <c r="D34" s="28">
        <f t="shared" si="1"/>
        <v>8184.286</v>
      </c>
      <c r="E34" s="28">
        <f t="shared" si="1"/>
        <v>7521.5326</v>
      </c>
      <c r="F34" s="28">
        <f t="shared" si="1"/>
        <v>7619.7044000000005</v>
      </c>
      <c r="G34" s="28">
        <f t="shared" si="1"/>
        <v>7374.3739</v>
      </c>
      <c r="H34" s="28">
        <f t="shared" si="1"/>
        <v>6957.2275</v>
      </c>
      <c r="I34" s="28">
        <f t="shared" si="1"/>
        <v>6835.65015</v>
      </c>
      <c r="J34" s="28">
        <f t="shared" si="1"/>
        <v>6983.115100000001</v>
      </c>
      <c r="K34" s="28">
        <f t="shared" si="1"/>
        <v>6407.9775</v>
      </c>
      <c r="L34" s="28">
        <f t="shared" si="1"/>
        <v>5976.4873</v>
      </c>
      <c r="M34" s="28">
        <f t="shared" si="1"/>
        <v>5954.7402</v>
      </c>
      <c r="N34" s="28">
        <f t="shared" si="1"/>
        <v>5767.6685</v>
      </c>
      <c r="O34" s="28">
        <f t="shared" si="1"/>
        <v>5707.9085700000005</v>
      </c>
      <c r="P34" s="28">
        <f t="shared" si="1"/>
        <v>5301.7715</v>
      </c>
      <c r="Q34" s="28">
        <f t="shared" si="1"/>
        <v>5213.65521</v>
      </c>
      <c r="R34" s="28">
        <f t="shared" si="1"/>
        <v>5247.31366</v>
      </c>
      <c r="S34" s="28"/>
    </row>
    <row r="35" spans="1:19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ht="15">
      <c r="A36" t="s">
        <v>50</v>
      </c>
      <c r="B36" t="s">
        <v>86</v>
      </c>
      <c r="C36" t="s">
        <v>87</v>
      </c>
      <c r="D36">
        <v>1380.3</v>
      </c>
      <c r="E36">
        <v>2126.2</v>
      </c>
      <c r="F36">
        <v>1013.8</v>
      </c>
      <c r="G36">
        <v>2683.5</v>
      </c>
      <c r="H36">
        <v>2747.9</v>
      </c>
      <c r="I36">
        <v>3328</v>
      </c>
      <c r="J36">
        <v>3311.2</v>
      </c>
      <c r="K36">
        <v>3656.8</v>
      </c>
      <c r="L36">
        <v>2801.6</v>
      </c>
      <c r="M36">
        <v>4549.5</v>
      </c>
      <c r="N36">
        <v>5000</v>
      </c>
      <c r="O36">
        <v>5729.3</v>
      </c>
      <c r="P36">
        <v>5497.4</v>
      </c>
      <c r="Q36">
        <v>5507</v>
      </c>
      <c r="R36">
        <v>5946</v>
      </c>
      <c r="S36"/>
    </row>
    <row r="37" spans="1:19" ht="15">
      <c r="A37" t="s">
        <v>48</v>
      </c>
      <c r="B37">
        <v>26630.27</v>
      </c>
      <c r="C37">
        <v>17481.01</v>
      </c>
      <c r="D37">
        <v>16268.05</v>
      </c>
      <c r="E37">
        <v>18237</v>
      </c>
      <c r="F37">
        <v>17041.49</v>
      </c>
      <c r="G37">
        <v>21946.08</v>
      </c>
      <c r="H37">
        <v>18909.19</v>
      </c>
      <c r="I37">
        <v>21068.24</v>
      </c>
      <c r="J37">
        <v>18551.12</v>
      </c>
      <c r="K37">
        <v>21235.54</v>
      </c>
      <c r="L37">
        <v>19957.04</v>
      </c>
      <c r="M37">
        <v>30172.12</v>
      </c>
      <c r="N37">
        <v>34693.09</v>
      </c>
      <c r="O37">
        <v>37876.13</v>
      </c>
      <c r="P37">
        <v>40225.63</v>
      </c>
      <c r="Q37">
        <v>49062.08</v>
      </c>
      <c r="R37">
        <v>55789.5</v>
      </c>
      <c r="S37"/>
    </row>
    <row r="38" spans="1:19" ht="15">
      <c r="A38" t="s">
        <v>51</v>
      </c>
      <c r="B38" t="s">
        <v>88</v>
      </c>
      <c r="C38" t="s">
        <v>88</v>
      </c>
      <c r="D38" t="s">
        <v>88</v>
      </c>
      <c r="E38" t="s">
        <v>89</v>
      </c>
      <c r="F38" t="s">
        <v>90</v>
      </c>
      <c r="G38" t="s">
        <v>91</v>
      </c>
      <c r="H38" t="s">
        <v>92</v>
      </c>
      <c r="I38" t="s">
        <v>92</v>
      </c>
      <c r="J38" t="s">
        <v>92</v>
      </c>
      <c r="K38" t="s">
        <v>92</v>
      </c>
      <c r="L38" t="s">
        <v>92</v>
      </c>
      <c r="M38" t="s">
        <v>92</v>
      </c>
      <c r="N38" t="s">
        <v>92</v>
      </c>
      <c r="O38" t="s">
        <v>92</v>
      </c>
      <c r="P38" t="s">
        <v>92</v>
      </c>
      <c r="Q38" t="s">
        <v>92</v>
      </c>
      <c r="R38" t="s">
        <v>92</v>
      </c>
      <c r="S38"/>
    </row>
    <row r="39" spans="1:19" ht="15">
      <c r="A39" t="s">
        <v>53</v>
      </c>
      <c r="B39"/>
      <c r="C39"/>
      <c r="D39"/>
      <c r="E39"/>
      <c r="F39"/>
      <c r="G39"/>
      <c r="H39"/>
      <c r="I39"/>
      <c r="J39"/>
      <c r="K39"/>
      <c r="L39"/>
      <c r="M39"/>
      <c r="N39"/>
      <c r="O39">
        <v>2632</v>
      </c>
      <c r="P39">
        <v>2535</v>
      </c>
      <c r="Q39">
        <v>3153</v>
      </c>
      <c r="R39">
        <v>3846</v>
      </c>
      <c r="S39"/>
    </row>
    <row r="40" spans="1:19" ht="15">
      <c r="A40" t="s">
        <v>47</v>
      </c>
      <c r="B40"/>
      <c r="C40"/>
      <c r="D40"/>
      <c r="E40"/>
      <c r="F40"/>
      <c r="G40"/>
      <c r="H40"/>
      <c r="I40"/>
      <c r="J40"/>
      <c r="K40"/>
      <c r="L40"/>
      <c r="M40"/>
      <c r="N40"/>
      <c r="O40" t="s">
        <v>93</v>
      </c>
      <c r="P40" t="s">
        <v>94</v>
      </c>
      <c r="Q40" t="s">
        <v>94</v>
      </c>
      <c r="R40" t="s">
        <v>95</v>
      </c>
      <c r="S40"/>
    </row>
    <row r="41" spans="1:19" ht="15">
      <c r="A41" t="s">
        <v>96</v>
      </c>
      <c r="B41" t="s">
        <v>97</v>
      </c>
      <c r="C41" t="s">
        <v>98</v>
      </c>
      <c r="D41">
        <v>1445.52</v>
      </c>
      <c r="E41">
        <v>1613.99</v>
      </c>
      <c r="F41">
        <v>1438.38</v>
      </c>
      <c r="G41">
        <v>1262.89</v>
      </c>
      <c r="H41">
        <v>1224.74</v>
      </c>
      <c r="I41">
        <v>1272.2</v>
      </c>
      <c r="J41">
        <v>1093.28</v>
      </c>
      <c r="K41">
        <v>1588.08</v>
      </c>
      <c r="L41">
        <v>1801.06</v>
      </c>
      <c r="M41">
        <v>2391</v>
      </c>
      <c r="N41">
        <v>2468</v>
      </c>
      <c r="O41"/>
      <c r="P41"/>
      <c r="Q41"/>
      <c r="R41"/>
      <c r="S41"/>
    </row>
    <row r="42" spans="1:19" ht="15">
      <c r="A42" t="s">
        <v>99</v>
      </c>
      <c r="B42">
        <v>164</v>
      </c>
      <c r="C42">
        <v>196</v>
      </c>
      <c r="D42">
        <v>208</v>
      </c>
      <c r="E42">
        <v>78</v>
      </c>
      <c r="F42">
        <v>130</v>
      </c>
      <c r="G42">
        <v>131</v>
      </c>
      <c r="H42">
        <v>135</v>
      </c>
      <c r="I42">
        <v>208</v>
      </c>
      <c r="J42">
        <v>128</v>
      </c>
      <c r="K42">
        <v>148</v>
      </c>
      <c r="L42">
        <v>162</v>
      </c>
      <c r="M42">
        <v>213</v>
      </c>
      <c r="N42">
        <v>246</v>
      </c>
      <c r="O42">
        <v>89</v>
      </c>
      <c r="P42">
        <v>122</v>
      </c>
      <c r="Q42">
        <v>122</v>
      </c>
      <c r="R42">
        <v>141</v>
      </c>
      <c r="S42"/>
    </row>
    <row r="43" spans="1:19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5">
      <c r="A44" t="s">
        <v>49</v>
      </c>
      <c r="B44">
        <v>545535</v>
      </c>
      <c r="C44">
        <v>587576</v>
      </c>
      <c r="D44">
        <v>630978</v>
      </c>
      <c r="E44">
        <v>520429.5</v>
      </c>
      <c r="F44">
        <v>459155</v>
      </c>
      <c r="G44">
        <v>487201</v>
      </c>
      <c r="H44">
        <v>573827</v>
      </c>
      <c r="I44">
        <v>503352</v>
      </c>
      <c r="J44">
        <v>527736</v>
      </c>
      <c r="K44">
        <v>566682</v>
      </c>
      <c r="L44">
        <v>507772</v>
      </c>
      <c r="M44">
        <v>550482</v>
      </c>
      <c r="N44">
        <v>426496</v>
      </c>
      <c r="O44">
        <v>533048</v>
      </c>
      <c r="P44">
        <v>632450</v>
      </c>
      <c r="Q44">
        <v>494118</v>
      </c>
      <c r="R44">
        <v>463917</v>
      </c>
      <c r="S44"/>
    </row>
    <row r="45" spans="1:19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5">
      <c r="A46" t="s">
        <v>7</v>
      </c>
      <c r="B46">
        <v>2584737</v>
      </c>
      <c r="C46">
        <v>2551184</v>
      </c>
      <c r="D46">
        <v>2709144</v>
      </c>
      <c r="E46">
        <v>2821618</v>
      </c>
      <c r="F46">
        <v>3054740</v>
      </c>
      <c r="G46">
        <v>3040985</v>
      </c>
      <c r="H46">
        <v>2806076</v>
      </c>
      <c r="I46">
        <v>2891791</v>
      </c>
      <c r="J46">
        <v>2862152</v>
      </c>
      <c r="K46">
        <v>2923116</v>
      </c>
      <c r="L46">
        <v>2702012</v>
      </c>
      <c r="M46">
        <v>2672699</v>
      </c>
      <c r="N46">
        <v>2546500</v>
      </c>
      <c r="O46">
        <v>2401834</v>
      </c>
      <c r="P46">
        <v>2515096</v>
      </c>
      <c r="Q46">
        <v>2431371</v>
      </c>
      <c r="R46">
        <v>2524437</v>
      </c>
      <c r="S46"/>
    </row>
    <row r="47" spans="1:19" ht="15">
      <c r="A47" t="s">
        <v>8</v>
      </c>
      <c r="B47">
        <v>1726884</v>
      </c>
      <c r="C47">
        <v>1570944</v>
      </c>
      <c r="D47">
        <v>1624389</v>
      </c>
      <c r="E47">
        <v>2074579</v>
      </c>
      <c r="F47">
        <v>2225449</v>
      </c>
      <c r="G47">
        <v>1699721</v>
      </c>
      <c r="H47">
        <v>1754408</v>
      </c>
      <c r="I47">
        <v>2000046</v>
      </c>
      <c r="J47">
        <v>2003941</v>
      </c>
      <c r="K47">
        <v>2149508</v>
      </c>
      <c r="L47">
        <v>2008658</v>
      </c>
      <c r="M47">
        <v>1755172</v>
      </c>
      <c r="N47">
        <v>1685753</v>
      </c>
      <c r="O47">
        <v>1348043</v>
      </c>
      <c r="P47">
        <v>1421057</v>
      </c>
      <c r="Q47">
        <v>1306593</v>
      </c>
      <c r="R47">
        <v>1164432</v>
      </c>
      <c r="S47"/>
    </row>
    <row r="48" spans="1:19" ht="15">
      <c r="A48" t="s">
        <v>9</v>
      </c>
      <c r="B48">
        <v>246294</v>
      </c>
      <c r="C48">
        <v>237708</v>
      </c>
      <c r="D48">
        <v>287796</v>
      </c>
      <c r="E48">
        <v>304587</v>
      </c>
      <c r="F48">
        <v>329145</v>
      </c>
      <c r="G48">
        <v>364497</v>
      </c>
      <c r="H48">
        <v>358362</v>
      </c>
      <c r="I48">
        <v>454399</v>
      </c>
      <c r="J48">
        <v>515909</v>
      </c>
      <c r="K48">
        <v>525991</v>
      </c>
      <c r="L48">
        <v>620991</v>
      </c>
      <c r="M48">
        <v>599386</v>
      </c>
      <c r="N48">
        <v>565260</v>
      </c>
      <c r="O48">
        <v>623122</v>
      </c>
      <c r="P48">
        <v>582134</v>
      </c>
      <c r="Q48">
        <v>495348</v>
      </c>
      <c r="R48">
        <v>330805</v>
      </c>
      <c r="S48"/>
    </row>
    <row r="49" spans="1:19" ht="15">
      <c r="A49" t="s">
        <v>77</v>
      </c>
      <c r="B49">
        <v>116650</v>
      </c>
      <c r="C49">
        <v>117417</v>
      </c>
      <c r="D49">
        <v>128890</v>
      </c>
      <c r="E49">
        <v>116018</v>
      </c>
      <c r="F49">
        <v>120596</v>
      </c>
      <c r="G49">
        <v>128542</v>
      </c>
      <c r="H49">
        <v>160253</v>
      </c>
      <c r="I49">
        <v>159711</v>
      </c>
      <c r="J49">
        <v>158485</v>
      </c>
      <c r="K49">
        <v>195624</v>
      </c>
      <c r="L49">
        <v>175321</v>
      </c>
      <c r="M49">
        <v>225088</v>
      </c>
      <c r="N49">
        <v>234864</v>
      </c>
      <c r="O49">
        <v>252959</v>
      </c>
      <c r="P49">
        <v>233754</v>
      </c>
      <c r="Q49">
        <v>227665</v>
      </c>
      <c r="R49">
        <v>197878</v>
      </c>
      <c r="S49"/>
    </row>
    <row r="50" spans="1:19" ht="15">
      <c r="A50" t="s">
        <v>46</v>
      </c>
      <c r="B50">
        <v>1822</v>
      </c>
      <c r="C50">
        <v>1481</v>
      </c>
      <c r="D50">
        <v>1588</v>
      </c>
      <c r="E50">
        <v>1841</v>
      </c>
      <c r="F50">
        <v>1859</v>
      </c>
      <c r="G50">
        <v>1809</v>
      </c>
      <c r="H50">
        <v>1840</v>
      </c>
      <c r="I50">
        <v>1659</v>
      </c>
      <c r="J50">
        <v>1715</v>
      </c>
      <c r="K50">
        <v>1544</v>
      </c>
      <c r="L50">
        <v>1815</v>
      </c>
      <c r="M50">
        <v>1602</v>
      </c>
      <c r="N50">
        <v>1475</v>
      </c>
      <c r="O50">
        <v>1422</v>
      </c>
      <c r="P50">
        <v>1377</v>
      </c>
      <c r="Q50">
        <v>1582</v>
      </c>
      <c r="R50">
        <v>1687</v>
      </c>
      <c r="S50"/>
    </row>
    <row r="51" spans="1:19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5">
      <c r="A52" s="28" t="s">
        <v>100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/>
    </row>
    <row r="53" spans="1:19" ht="15">
      <c r="A53" s="28" t="s">
        <v>50</v>
      </c>
      <c r="B53" s="28"/>
      <c r="C53" s="28"/>
      <c r="D53" s="29">
        <v>1.3802999999999999</v>
      </c>
      <c r="E53" s="29">
        <v>2.1262</v>
      </c>
      <c r="F53" s="29">
        <v>1.0138</v>
      </c>
      <c r="G53" s="29">
        <v>2.6835</v>
      </c>
      <c r="H53" s="29">
        <v>2.7479</v>
      </c>
      <c r="I53" s="29">
        <v>3.328</v>
      </c>
      <c r="J53" s="29">
        <v>3.3112</v>
      </c>
      <c r="K53" s="29">
        <v>3.6568</v>
      </c>
      <c r="L53" s="29">
        <v>2.8016</v>
      </c>
      <c r="M53" s="29">
        <v>4.5495</v>
      </c>
      <c r="N53" s="29">
        <v>5</v>
      </c>
      <c r="O53" s="29">
        <v>5.7293</v>
      </c>
      <c r="P53" s="29">
        <v>5.4974</v>
      </c>
      <c r="Q53" s="29">
        <v>5.507</v>
      </c>
      <c r="R53" s="29">
        <v>5.946</v>
      </c>
      <c r="S53"/>
    </row>
    <row r="54" spans="1:19" ht="15">
      <c r="A54" s="28" t="s">
        <v>48</v>
      </c>
      <c r="B54" s="29">
        <v>26.63027</v>
      </c>
      <c r="C54" s="29">
        <v>17.481009999999998</v>
      </c>
      <c r="D54" s="29">
        <v>16.26805</v>
      </c>
      <c r="E54" s="29">
        <v>18.237</v>
      </c>
      <c r="F54" s="29">
        <v>17.041490000000003</v>
      </c>
      <c r="G54" s="29">
        <v>21.946080000000002</v>
      </c>
      <c r="H54" s="29">
        <v>18.90919</v>
      </c>
      <c r="I54" s="29">
        <v>21.068240000000003</v>
      </c>
      <c r="J54" s="29">
        <v>18.551119999999997</v>
      </c>
      <c r="K54" s="29">
        <v>21.23554</v>
      </c>
      <c r="L54" s="29">
        <v>19.95704</v>
      </c>
      <c r="M54" s="29">
        <v>30.17212</v>
      </c>
      <c r="N54" s="29">
        <v>34.69309</v>
      </c>
      <c r="O54" s="29">
        <v>37.876129999999996</v>
      </c>
      <c r="P54" s="29">
        <v>40.225629999999995</v>
      </c>
      <c r="Q54" s="29">
        <v>49.06208</v>
      </c>
      <c r="R54" s="29">
        <v>55.7895</v>
      </c>
      <c r="S54"/>
    </row>
    <row r="55" spans="1:19" ht="15">
      <c r="A55" s="28" t="s">
        <v>53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2.632</v>
      </c>
      <c r="P55" s="28">
        <v>2.535</v>
      </c>
      <c r="Q55" s="28">
        <v>3.153</v>
      </c>
      <c r="R55" s="28">
        <v>3.846</v>
      </c>
      <c r="S55"/>
    </row>
    <row r="56" spans="1:19" ht="15">
      <c r="A56" s="28" t="s">
        <v>47</v>
      </c>
      <c r="B56" s="28"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/>
      <c r="P56" s="28"/>
      <c r="Q56" s="28"/>
      <c r="R56" s="28"/>
      <c r="S56"/>
    </row>
    <row r="57" spans="1:19" ht="15">
      <c r="A57" s="28" t="s">
        <v>96</v>
      </c>
      <c r="B57" s="28"/>
      <c r="C57" s="28"/>
      <c r="D57" s="29">
        <v>1.44552</v>
      </c>
      <c r="E57" s="29">
        <v>1.61399</v>
      </c>
      <c r="F57" s="29">
        <v>1.4383800000000002</v>
      </c>
      <c r="G57" s="29">
        <v>1.26289</v>
      </c>
      <c r="H57" s="29">
        <v>1.22474</v>
      </c>
      <c r="I57" s="29">
        <v>1.2722</v>
      </c>
      <c r="J57" s="29">
        <v>1.09328</v>
      </c>
      <c r="K57" s="29">
        <v>1.58808</v>
      </c>
      <c r="L57" s="29">
        <v>1.8010599999999999</v>
      </c>
      <c r="M57" s="29">
        <v>2.391</v>
      </c>
      <c r="N57" s="29">
        <v>2.468</v>
      </c>
      <c r="O57" s="29">
        <v>0</v>
      </c>
      <c r="P57" s="28">
        <v>0</v>
      </c>
      <c r="Q57" s="28">
        <v>0</v>
      </c>
      <c r="R57" s="28">
        <v>0</v>
      </c>
      <c r="S57"/>
    </row>
    <row r="58" spans="1:19" ht="15">
      <c r="A58" s="28" t="s">
        <v>99</v>
      </c>
      <c r="B58" s="28">
        <v>0.164</v>
      </c>
      <c r="C58" s="28">
        <v>0.196</v>
      </c>
      <c r="D58" s="28">
        <v>0.208</v>
      </c>
      <c r="E58" s="28">
        <v>0.078</v>
      </c>
      <c r="F58" s="28">
        <v>0.13</v>
      </c>
      <c r="G58" s="28">
        <v>0.131</v>
      </c>
      <c r="H58" s="28">
        <v>0.135</v>
      </c>
      <c r="I58" s="28">
        <v>0.208</v>
      </c>
      <c r="J58" s="28">
        <v>0.128</v>
      </c>
      <c r="K58" s="28">
        <v>0.148</v>
      </c>
      <c r="L58" s="28">
        <v>0.162</v>
      </c>
      <c r="M58" s="28">
        <v>0.213</v>
      </c>
      <c r="N58" s="28">
        <v>0.246</v>
      </c>
      <c r="O58" s="28">
        <v>0.089</v>
      </c>
      <c r="P58" s="28">
        <v>0.122</v>
      </c>
      <c r="Q58" s="28">
        <v>0.122</v>
      </c>
      <c r="R58" s="28">
        <v>0.141</v>
      </c>
      <c r="S58"/>
    </row>
    <row r="59" spans="1:19" ht="15">
      <c r="A59" s="28" t="s">
        <v>12</v>
      </c>
      <c r="B59" s="29">
        <f aca="true" t="shared" si="2" ref="B59:R59">SUM(B53:B58)</f>
        <v>26.79427</v>
      </c>
      <c r="C59" s="29">
        <f t="shared" si="2"/>
        <v>17.67701</v>
      </c>
      <c r="D59" s="29">
        <f t="shared" si="2"/>
        <v>19.301869999999994</v>
      </c>
      <c r="E59" s="29">
        <f t="shared" si="2"/>
        <v>22.05519</v>
      </c>
      <c r="F59" s="29">
        <f t="shared" si="2"/>
        <v>19.62367</v>
      </c>
      <c r="G59" s="29">
        <f t="shared" si="2"/>
        <v>26.02347</v>
      </c>
      <c r="H59" s="29">
        <f t="shared" si="2"/>
        <v>23.016830000000002</v>
      </c>
      <c r="I59" s="29">
        <f t="shared" si="2"/>
        <v>25.876440000000002</v>
      </c>
      <c r="J59" s="29">
        <f t="shared" si="2"/>
        <v>23.083599999999997</v>
      </c>
      <c r="K59" s="29">
        <f t="shared" si="2"/>
        <v>26.628420000000002</v>
      </c>
      <c r="L59" s="29">
        <f t="shared" si="2"/>
        <v>24.7217</v>
      </c>
      <c r="M59" s="29">
        <f t="shared" si="2"/>
        <v>37.32562</v>
      </c>
      <c r="N59" s="29">
        <f t="shared" si="2"/>
        <v>42.407090000000004</v>
      </c>
      <c r="O59" s="29">
        <f t="shared" si="2"/>
        <v>46.326429999999995</v>
      </c>
      <c r="P59" s="29">
        <f t="shared" si="2"/>
        <v>48.38002999999999</v>
      </c>
      <c r="Q59" s="29">
        <f t="shared" si="2"/>
        <v>57.84408</v>
      </c>
      <c r="R59" s="29">
        <f t="shared" si="2"/>
        <v>65.7225</v>
      </c>
      <c r="S59"/>
    </row>
    <row r="60" spans="1:19" ht="1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/>
    </row>
    <row r="61" spans="1:19" ht="15">
      <c r="A61" s="28" t="s">
        <v>49</v>
      </c>
      <c r="B61" s="28">
        <v>545.535</v>
      </c>
      <c r="C61" s="28">
        <v>587.576</v>
      </c>
      <c r="D61" s="28">
        <v>630.978</v>
      </c>
      <c r="E61" s="28">
        <v>520.4295</v>
      </c>
      <c r="F61" s="28">
        <v>459.155</v>
      </c>
      <c r="G61" s="28">
        <v>487.201</v>
      </c>
      <c r="H61" s="28">
        <v>573.827</v>
      </c>
      <c r="I61" s="28">
        <v>503.352</v>
      </c>
      <c r="J61" s="28">
        <v>527.736</v>
      </c>
      <c r="K61" s="28">
        <v>566.682</v>
      </c>
      <c r="L61" s="28">
        <v>507.772</v>
      </c>
      <c r="M61" s="28">
        <v>550.482</v>
      </c>
      <c r="N61" s="28">
        <v>426.496</v>
      </c>
      <c r="O61" s="28">
        <v>533.048</v>
      </c>
      <c r="P61" s="28">
        <v>632.45</v>
      </c>
      <c r="Q61" s="28">
        <v>494.118</v>
      </c>
      <c r="R61" s="28">
        <v>463.917</v>
      </c>
      <c r="S61"/>
    </row>
    <row r="62" spans="1:19" ht="1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/>
    </row>
    <row r="63" spans="1:19" ht="15">
      <c r="A63" s="28" t="s">
        <v>7</v>
      </c>
      <c r="B63" s="28">
        <v>2584.737</v>
      </c>
      <c r="C63" s="28">
        <v>2551.184</v>
      </c>
      <c r="D63" s="28">
        <v>2709.144</v>
      </c>
      <c r="E63" s="28">
        <v>2821.618</v>
      </c>
      <c r="F63" s="28">
        <v>3054.74</v>
      </c>
      <c r="G63" s="28">
        <v>3040.985</v>
      </c>
      <c r="H63" s="28">
        <v>2806.076</v>
      </c>
      <c r="I63" s="28">
        <v>2891.791</v>
      </c>
      <c r="J63" s="28">
        <v>2862.152</v>
      </c>
      <c r="K63" s="28">
        <v>2923.116</v>
      </c>
      <c r="L63" s="28">
        <v>2702.012</v>
      </c>
      <c r="M63" s="28">
        <v>2672.699</v>
      </c>
      <c r="N63" s="28">
        <v>2546.5</v>
      </c>
      <c r="O63" s="28">
        <v>2401.834</v>
      </c>
      <c r="P63" s="28">
        <v>2515.096</v>
      </c>
      <c r="Q63" s="28">
        <v>2431.371</v>
      </c>
      <c r="R63" s="28">
        <v>2524.437</v>
      </c>
      <c r="S63"/>
    </row>
    <row r="64" spans="1:19" ht="15">
      <c r="A64" s="28" t="s">
        <v>8</v>
      </c>
      <c r="B64" s="28">
        <v>1726.884</v>
      </c>
      <c r="C64" s="28">
        <v>1570.944</v>
      </c>
      <c r="D64" s="28">
        <v>1624.389</v>
      </c>
      <c r="E64" s="28">
        <v>2074.579</v>
      </c>
      <c r="F64" s="28">
        <v>2225.449</v>
      </c>
      <c r="G64" s="28">
        <v>1699.721</v>
      </c>
      <c r="H64" s="28">
        <v>1754.408</v>
      </c>
      <c r="I64" s="28">
        <v>2000.046</v>
      </c>
      <c r="J64" s="28">
        <v>2003.941</v>
      </c>
      <c r="K64" s="28">
        <v>2149.508</v>
      </c>
      <c r="L64" s="28">
        <v>2008.658</v>
      </c>
      <c r="M64" s="28">
        <v>1755.172</v>
      </c>
      <c r="N64" s="28">
        <v>1685.753</v>
      </c>
      <c r="O64" s="28">
        <v>1348.043</v>
      </c>
      <c r="P64" s="28">
        <v>1421.057</v>
      </c>
      <c r="Q64" s="28">
        <v>1306.593</v>
      </c>
      <c r="R64" s="28">
        <v>1164.432</v>
      </c>
      <c r="S64"/>
    </row>
    <row r="65" spans="1:19" ht="15">
      <c r="A65" s="28" t="s">
        <v>9</v>
      </c>
      <c r="B65" s="28">
        <v>246.294</v>
      </c>
      <c r="C65" s="28">
        <v>237.708</v>
      </c>
      <c r="D65" s="28">
        <v>287.796</v>
      </c>
      <c r="E65" s="28">
        <v>304.587</v>
      </c>
      <c r="F65" s="28">
        <v>329.145</v>
      </c>
      <c r="G65" s="28">
        <v>364.497</v>
      </c>
      <c r="H65" s="28">
        <v>358.362</v>
      </c>
      <c r="I65" s="28">
        <v>454.399</v>
      </c>
      <c r="J65" s="28">
        <v>515.909</v>
      </c>
      <c r="K65" s="28">
        <v>525.991</v>
      </c>
      <c r="L65" s="28">
        <v>620.991</v>
      </c>
      <c r="M65" s="28">
        <v>599.386</v>
      </c>
      <c r="N65" s="28">
        <v>565.26</v>
      </c>
      <c r="O65" s="28">
        <v>623.122</v>
      </c>
      <c r="P65" s="28">
        <v>582.134</v>
      </c>
      <c r="Q65" s="28">
        <v>495.348</v>
      </c>
      <c r="R65" s="28">
        <v>330.805</v>
      </c>
      <c r="S65"/>
    </row>
    <row r="66" spans="1:19" ht="15">
      <c r="A66" s="28" t="s">
        <v>77</v>
      </c>
      <c r="B66" s="28">
        <v>116.65</v>
      </c>
      <c r="C66" s="28">
        <v>117.417</v>
      </c>
      <c r="D66" s="28">
        <v>128.89</v>
      </c>
      <c r="E66" s="28">
        <v>116.018</v>
      </c>
      <c r="F66" s="28">
        <v>120.596</v>
      </c>
      <c r="G66" s="28">
        <v>128.542</v>
      </c>
      <c r="H66" s="28">
        <v>160.253</v>
      </c>
      <c r="I66" s="28">
        <v>159.711</v>
      </c>
      <c r="J66" s="28">
        <v>158.485</v>
      </c>
      <c r="K66" s="28">
        <v>195.624</v>
      </c>
      <c r="L66" s="28">
        <v>175.321</v>
      </c>
      <c r="M66" s="28">
        <v>225.088</v>
      </c>
      <c r="N66" s="28">
        <v>234.864</v>
      </c>
      <c r="O66" s="28">
        <v>252.959</v>
      </c>
      <c r="P66" s="28">
        <v>233.754</v>
      </c>
      <c r="Q66" s="28">
        <v>227.665</v>
      </c>
      <c r="R66" s="28">
        <v>197.878</v>
      </c>
      <c r="S66"/>
    </row>
    <row r="67" spans="1:19" ht="15">
      <c r="A67" s="28" t="s">
        <v>46</v>
      </c>
      <c r="B67" s="28">
        <v>1.822</v>
      </c>
      <c r="C67" s="28">
        <v>1.481</v>
      </c>
      <c r="D67" s="28">
        <v>1.588</v>
      </c>
      <c r="E67" s="28">
        <v>1.841</v>
      </c>
      <c r="F67" s="28">
        <v>1.859</v>
      </c>
      <c r="G67" s="28">
        <v>1.809</v>
      </c>
      <c r="H67" s="28">
        <v>1.84</v>
      </c>
      <c r="I67" s="28">
        <v>1.659</v>
      </c>
      <c r="J67" s="28">
        <v>1.715</v>
      </c>
      <c r="K67" s="28">
        <v>1.544</v>
      </c>
      <c r="L67" s="28">
        <v>1.815</v>
      </c>
      <c r="M67" s="28">
        <v>1.602</v>
      </c>
      <c r="N67" s="28">
        <v>1.475</v>
      </c>
      <c r="O67" s="28">
        <v>1.422</v>
      </c>
      <c r="P67" s="28">
        <v>1.377</v>
      </c>
      <c r="Q67" s="28">
        <v>1.582</v>
      </c>
      <c r="R67" s="28">
        <v>1.687</v>
      </c>
      <c r="S67"/>
    </row>
    <row r="68" spans="1:19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0"/>
  <sheetViews>
    <sheetView zoomScale="70" zoomScaleNormal="70" zoomScalePageLayoutView="0" workbookViewId="0" topLeftCell="A10">
      <selection activeCell="D48" sqref="D48"/>
    </sheetView>
  </sheetViews>
  <sheetFormatPr defaultColWidth="13.57421875" defaultRowHeight="15"/>
  <cols>
    <col min="1" max="1" width="20.8515625" style="0" customWidth="1"/>
  </cols>
  <sheetData>
    <row r="1" spans="1:2" ht="15">
      <c r="A1" t="s">
        <v>56</v>
      </c>
      <c r="B1" t="s">
        <v>57</v>
      </c>
    </row>
    <row r="4" spans="1:18" ht="15">
      <c r="A4" t="s">
        <v>80</v>
      </c>
      <c r="B4">
        <v>1993</v>
      </c>
      <c r="C4">
        <v>1994</v>
      </c>
      <c r="D4">
        <v>1995</v>
      </c>
      <c r="E4">
        <v>1996</v>
      </c>
      <c r="F4">
        <v>1997</v>
      </c>
      <c r="G4">
        <v>1998</v>
      </c>
      <c r="H4">
        <v>1999</v>
      </c>
      <c r="I4">
        <v>2000</v>
      </c>
      <c r="J4">
        <v>2001</v>
      </c>
      <c r="K4">
        <v>2002</v>
      </c>
      <c r="L4">
        <v>2003</v>
      </c>
      <c r="M4">
        <v>2004</v>
      </c>
      <c r="N4">
        <v>2005</v>
      </c>
      <c r="O4">
        <v>2006</v>
      </c>
      <c r="P4">
        <v>2007</v>
      </c>
      <c r="Q4">
        <v>2008</v>
      </c>
      <c r="R4">
        <v>2009</v>
      </c>
    </row>
    <row r="5" spans="1:18" ht="15">
      <c r="A5" t="s">
        <v>37</v>
      </c>
      <c r="B5">
        <v>3140</v>
      </c>
      <c r="C5">
        <v>3103</v>
      </c>
      <c r="D5">
        <v>2918</v>
      </c>
      <c r="E5">
        <v>2949</v>
      </c>
      <c r="F5">
        <v>3018</v>
      </c>
      <c r="G5">
        <v>2909</v>
      </c>
      <c r="H5">
        <v>3067</v>
      </c>
      <c r="I5">
        <v>2847</v>
      </c>
      <c r="J5">
        <v>2393</v>
      </c>
      <c r="K5">
        <v>2333</v>
      </c>
      <c r="L5">
        <v>2233</v>
      </c>
      <c r="M5">
        <v>2267</v>
      </c>
      <c r="N5">
        <v>2420</v>
      </c>
      <c r="O5">
        <v>2503</v>
      </c>
      <c r="P5">
        <v>2539</v>
      </c>
      <c r="Q5">
        <v>2087</v>
      </c>
      <c r="R5">
        <v>2141</v>
      </c>
    </row>
    <row r="6" spans="1:18" ht="15">
      <c r="A6" t="s">
        <v>20</v>
      </c>
      <c r="B6">
        <v>846</v>
      </c>
      <c r="C6">
        <v>846</v>
      </c>
      <c r="D6">
        <v>846</v>
      </c>
      <c r="E6">
        <v>946</v>
      </c>
      <c r="F6">
        <v>846</v>
      </c>
      <c r="G6">
        <v>846</v>
      </c>
      <c r="H6">
        <v>1597</v>
      </c>
      <c r="I6">
        <v>1871</v>
      </c>
      <c r="J6">
        <v>1830</v>
      </c>
      <c r="K6">
        <v>1834</v>
      </c>
      <c r="L6" t="s">
        <v>101</v>
      </c>
      <c r="M6">
        <v>739</v>
      </c>
      <c r="N6" t="s">
        <v>102</v>
      </c>
      <c r="O6">
        <v>128</v>
      </c>
      <c r="P6">
        <v>128</v>
      </c>
      <c r="Q6" t="s">
        <v>103</v>
      </c>
      <c r="R6" t="s">
        <v>104</v>
      </c>
    </row>
    <row r="7" spans="1:18" ht="15">
      <c r="A7" t="s">
        <v>21</v>
      </c>
      <c r="B7">
        <v>7897</v>
      </c>
      <c r="C7" t="s">
        <v>105</v>
      </c>
      <c r="D7" t="s">
        <v>106</v>
      </c>
      <c r="E7" t="s">
        <v>107</v>
      </c>
      <c r="F7">
        <v>5437</v>
      </c>
      <c r="G7">
        <v>4252</v>
      </c>
      <c r="H7">
        <v>7780</v>
      </c>
      <c r="I7">
        <v>3654</v>
      </c>
      <c r="J7">
        <v>2938</v>
      </c>
      <c r="K7">
        <v>2308</v>
      </c>
      <c r="L7">
        <v>4465</v>
      </c>
      <c r="M7">
        <v>2489</v>
      </c>
      <c r="N7">
        <v>3145</v>
      </c>
      <c r="O7">
        <v>3257</v>
      </c>
      <c r="P7">
        <v>4032</v>
      </c>
      <c r="Q7">
        <v>5157</v>
      </c>
      <c r="R7">
        <v>6722.54</v>
      </c>
    </row>
    <row r="8" spans="1:18" ht="15">
      <c r="A8" t="s">
        <v>82</v>
      </c>
      <c r="B8">
        <v>81</v>
      </c>
      <c r="C8">
        <v>103</v>
      </c>
      <c r="D8">
        <v>114</v>
      </c>
      <c r="E8">
        <v>191</v>
      </c>
      <c r="F8">
        <v>130</v>
      </c>
      <c r="G8">
        <v>196</v>
      </c>
      <c r="H8">
        <v>249</v>
      </c>
      <c r="I8">
        <v>390</v>
      </c>
      <c r="J8">
        <v>487</v>
      </c>
      <c r="K8">
        <v>580</v>
      </c>
      <c r="L8">
        <v>684</v>
      </c>
      <c r="M8">
        <v>775</v>
      </c>
      <c r="N8">
        <v>650</v>
      </c>
      <c r="O8" t="s">
        <v>108</v>
      </c>
      <c r="P8">
        <v>791</v>
      </c>
      <c r="Q8">
        <v>972</v>
      </c>
      <c r="R8">
        <v>1024.6</v>
      </c>
    </row>
    <row r="9" spans="1:18" ht="15">
      <c r="A9" t="s">
        <v>30</v>
      </c>
      <c r="B9">
        <v>259</v>
      </c>
      <c r="C9">
        <v>291</v>
      </c>
      <c r="D9">
        <v>452</v>
      </c>
      <c r="E9">
        <v>787</v>
      </c>
      <c r="F9">
        <v>969</v>
      </c>
      <c r="G9">
        <v>1178</v>
      </c>
      <c r="H9">
        <v>1422</v>
      </c>
      <c r="I9">
        <v>1878</v>
      </c>
      <c r="J9">
        <v>1883</v>
      </c>
      <c r="K9">
        <v>1862</v>
      </c>
      <c r="L9">
        <v>1821</v>
      </c>
      <c r="M9">
        <v>2175</v>
      </c>
      <c r="N9">
        <v>2387</v>
      </c>
      <c r="O9">
        <v>2633</v>
      </c>
      <c r="P9">
        <v>2504</v>
      </c>
      <c r="Q9">
        <v>3403</v>
      </c>
      <c r="R9">
        <v>3345.5</v>
      </c>
    </row>
    <row r="10" spans="1:18" ht="15">
      <c r="A10" t="s">
        <v>22</v>
      </c>
      <c r="B10">
        <v>20242</v>
      </c>
      <c r="C10">
        <v>18655</v>
      </c>
      <c r="D10">
        <v>18679</v>
      </c>
      <c r="E10">
        <v>18200</v>
      </c>
      <c r="F10">
        <v>17560</v>
      </c>
      <c r="G10">
        <v>17231</v>
      </c>
      <c r="H10">
        <v>18775</v>
      </c>
      <c r="I10">
        <v>19475</v>
      </c>
      <c r="J10">
        <v>20098</v>
      </c>
      <c r="K10">
        <v>19210</v>
      </c>
      <c r="L10">
        <v>19670</v>
      </c>
      <c r="M10">
        <v>19384</v>
      </c>
      <c r="N10">
        <v>20455</v>
      </c>
      <c r="O10">
        <v>20431</v>
      </c>
      <c r="P10">
        <v>20447</v>
      </c>
      <c r="Q10">
        <v>20395</v>
      </c>
      <c r="R10">
        <v>20071</v>
      </c>
    </row>
    <row r="11" spans="1:18" ht="15">
      <c r="A11" t="s">
        <v>23</v>
      </c>
      <c r="B11">
        <v>39739</v>
      </c>
      <c r="C11">
        <v>42892</v>
      </c>
      <c r="D11">
        <v>44730</v>
      </c>
      <c r="E11">
        <v>41924</v>
      </c>
      <c r="F11">
        <v>39697</v>
      </c>
      <c r="G11">
        <v>42368</v>
      </c>
      <c r="H11">
        <v>42670</v>
      </c>
      <c r="I11">
        <v>43609</v>
      </c>
      <c r="J11">
        <v>41573</v>
      </c>
      <c r="K11">
        <v>32026</v>
      </c>
      <c r="L11">
        <v>37772</v>
      </c>
      <c r="M11">
        <v>42814</v>
      </c>
      <c r="N11">
        <v>39012</v>
      </c>
      <c r="O11">
        <v>37188</v>
      </c>
      <c r="P11">
        <v>31168</v>
      </c>
      <c r="Q11">
        <v>35337</v>
      </c>
      <c r="R11">
        <v>34130.4</v>
      </c>
    </row>
    <row r="12" spans="1:18" ht="15">
      <c r="A12" t="s">
        <v>24</v>
      </c>
      <c r="B12">
        <v>330</v>
      </c>
      <c r="C12">
        <v>417</v>
      </c>
      <c r="D12">
        <v>315</v>
      </c>
      <c r="E12">
        <v>272</v>
      </c>
      <c r="F12">
        <v>260</v>
      </c>
      <c r="G12">
        <v>260</v>
      </c>
      <c r="H12">
        <v>200</v>
      </c>
      <c r="I12">
        <v>225</v>
      </c>
      <c r="J12">
        <v>467</v>
      </c>
      <c r="K12">
        <v>257</v>
      </c>
      <c r="L12">
        <v>372</v>
      </c>
      <c r="M12">
        <v>252</v>
      </c>
      <c r="N12">
        <v>555</v>
      </c>
      <c r="O12">
        <v>703</v>
      </c>
      <c r="P12">
        <v>772</v>
      </c>
      <c r="Q12">
        <v>813</v>
      </c>
      <c r="R12">
        <v>653.6</v>
      </c>
    </row>
    <row r="13" spans="1:18" ht="15">
      <c r="A13" t="s">
        <v>43</v>
      </c>
      <c r="B13">
        <v>17526</v>
      </c>
      <c r="C13">
        <v>16682</v>
      </c>
      <c r="D13">
        <v>17345</v>
      </c>
      <c r="E13">
        <v>17659</v>
      </c>
      <c r="F13">
        <v>16426</v>
      </c>
      <c r="G13">
        <v>16024</v>
      </c>
      <c r="H13">
        <v>15449</v>
      </c>
      <c r="I13">
        <v>15400</v>
      </c>
      <c r="J13">
        <v>15739</v>
      </c>
      <c r="K13">
        <v>15132</v>
      </c>
      <c r="L13">
        <v>12558</v>
      </c>
      <c r="M13">
        <v>12821</v>
      </c>
      <c r="N13">
        <v>14355</v>
      </c>
      <c r="O13">
        <v>12891</v>
      </c>
      <c r="P13">
        <v>13025</v>
      </c>
      <c r="Q13">
        <v>13439</v>
      </c>
      <c r="R13">
        <v>13627</v>
      </c>
    </row>
    <row r="14" spans="1:18" ht="15">
      <c r="A14" t="s">
        <v>28</v>
      </c>
      <c r="B14">
        <v>277323</v>
      </c>
      <c r="C14">
        <v>280954</v>
      </c>
      <c r="D14">
        <v>280786</v>
      </c>
      <c r="E14">
        <v>285526</v>
      </c>
      <c r="F14">
        <v>287243</v>
      </c>
      <c r="G14">
        <v>267850</v>
      </c>
      <c r="H14">
        <v>264857</v>
      </c>
      <c r="I14">
        <v>266802</v>
      </c>
      <c r="J14">
        <v>251655</v>
      </c>
      <c r="K14">
        <v>251770</v>
      </c>
      <c r="L14">
        <v>239620</v>
      </c>
      <c r="M14">
        <v>242671</v>
      </c>
      <c r="N14">
        <v>245160</v>
      </c>
      <c r="O14">
        <v>238151</v>
      </c>
      <c r="P14">
        <v>237653</v>
      </c>
      <c r="Q14">
        <v>238511.6</v>
      </c>
      <c r="R14">
        <v>234008</v>
      </c>
    </row>
    <row r="15" spans="1:18" ht="15">
      <c r="A15" t="s">
        <v>58</v>
      </c>
      <c r="B15">
        <v>69500</v>
      </c>
      <c r="C15">
        <v>48852</v>
      </c>
      <c r="D15">
        <v>64096</v>
      </c>
      <c r="E15">
        <v>83237</v>
      </c>
      <c r="F15">
        <v>65433</v>
      </c>
      <c r="G15">
        <v>73020</v>
      </c>
      <c r="H15">
        <v>79567</v>
      </c>
      <c r="I15">
        <v>65891</v>
      </c>
      <c r="J15">
        <v>53409</v>
      </c>
      <c r="K15">
        <v>49852</v>
      </c>
      <c r="L15">
        <v>74280</v>
      </c>
      <c r="M15">
        <v>57233</v>
      </c>
      <c r="N15">
        <v>44685</v>
      </c>
      <c r="O15">
        <v>35379</v>
      </c>
      <c r="P15">
        <v>44994</v>
      </c>
      <c r="Q15">
        <v>43977</v>
      </c>
      <c r="R15">
        <v>39957</v>
      </c>
    </row>
    <row r="16" spans="1:18" ht="15">
      <c r="A16" t="s">
        <v>26</v>
      </c>
      <c r="B16">
        <v>32578</v>
      </c>
      <c r="C16">
        <v>33182</v>
      </c>
      <c r="D16">
        <v>32644</v>
      </c>
      <c r="E16">
        <v>39852</v>
      </c>
      <c r="F16">
        <v>48838</v>
      </c>
      <c r="G16">
        <v>59926</v>
      </c>
      <c r="H16">
        <v>84274</v>
      </c>
      <c r="I16">
        <v>95418</v>
      </c>
      <c r="J16">
        <v>97512</v>
      </c>
      <c r="K16">
        <v>87928</v>
      </c>
      <c r="L16">
        <v>101434</v>
      </c>
      <c r="M16">
        <v>97143</v>
      </c>
      <c r="N16">
        <v>106268</v>
      </c>
      <c r="O16">
        <v>113307</v>
      </c>
      <c r="P16">
        <v>113258</v>
      </c>
      <c r="Q16">
        <v>114888</v>
      </c>
      <c r="R16">
        <v>121971</v>
      </c>
    </row>
    <row r="17" spans="1:18" ht="15">
      <c r="A17" t="s">
        <v>34</v>
      </c>
      <c r="B17">
        <v>9492</v>
      </c>
      <c r="C17">
        <v>9899</v>
      </c>
      <c r="D17">
        <v>9360</v>
      </c>
      <c r="E17">
        <v>8080</v>
      </c>
      <c r="F17">
        <v>9334</v>
      </c>
      <c r="G17">
        <v>10222</v>
      </c>
      <c r="H17">
        <v>11947</v>
      </c>
      <c r="I17">
        <v>12886</v>
      </c>
      <c r="J17">
        <v>13056</v>
      </c>
      <c r="K17">
        <v>11574</v>
      </c>
      <c r="L17">
        <v>11870</v>
      </c>
      <c r="M17">
        <v>12744</v>
      </c>
      <c r="N17">
        <v>13661</v>
      </c>
      <c r="O17">
        <v>14686</v>
      </c>
      <c r="P17">
        <v>15864</v>
      </c>
      <c r="Q17">
        <v>15687</v>
      </c>
      <c r="R17">
        <v>14825</v>
      </c>
    </row>
    <row r="18" spans="1:18" ht="15">
      <c r="A18" t="s">
        <v>25</v>
      </c>
      <c r="B18">
        <v>30158</v>
      </c>
      <c r="C18">
        <v>28615</v>
      </c>
      <c r="D18">
        <v>27366</v>
      </c>
      <c r="E18">
        <v>34925</v>
      </c>
      <c r="F18">
        <v>36854</v>
      </c>
      <c r="G18">
        <v>42375</v>
      </c>
      <c r="H18">
        <v>43856</v>
      </c>
      <c r="I18">
        <v>51247</v>
      </c>
      <c r="J18">
        <v>60940</v>
      </c>
      <c r="K18">
        <v>62568</v>
      </c>
      <c r="L18">
        <v>62516</v>
      </c>
      <c r="M18">
        <v>58359</v>
      </c>
      <c r="N18">
        <v>60050</v>
      </c>
      <c r="O18">
        <v>53122</v>
      </c>
      <c r="P18">
        <v>57101</v>
      </c>
      <c r="Q18">
        <v>44867.5</v>
      </c>
      <c r="R18">
        <v>47211.68</v>
      </c>
    </row>
    <row r="19" spans="1:18" ht="15">
      <c r="A19" t="s">
        <v>29</v>
      </c>
      <c r="B19">
        <v>166320</v>
      </c>
      <c r="C19">
        <v>176421</v>
      </c>
      <c r="D19">
        <v>214725</v>
      </c>
      <c r="E19">
        <v>189373</v>
      </c>
      <c r="F19">
        <v>195719</v>
      </c>
      <c r="G19">
        <v>208625</v>
      </c>
      <c r="H19">
        <v>210368</v>
      </c>
      <c r="I19">
        <v>216525</v>
      </c>
      <c r="J19">
        <v>218330</v>
      </c>
      <c r="K19">
        <v>184285</v>
      </c>
      <c r="L19">
        <v>191884</v>
      </c>
      <c r="M19">
        <v>118217</v>
      </c>
      <c r="N19">
        <v>181101</v>
      </c>
      <c r="O19">
        <v>172833</v>
      </c>
      <c r="P19">
        <v>178992</v>
      </c>
      <c r="Q19">
        <v>148976.7</v>
      </c>
      <c r="R19">
        <v>162314.5</v>
      </c>
    </row>
    <row r="20" spans="1:18" ht="15">
      <c r="A20" t="s">
        <v>31</v>
      </c>
      <c r="B20">
        <v>339</v>
      </c>
      <c r="C20">
        <v>560</v>
      </c>
      <c r="D20">
        <v>525</v>
      </c>
      <c r="E20">
        <v>380</v>
      </c>
      <c r="F20">
        <v>345</v>
      </c>
      <c r="G20">
        <v>425</v>
      </c>
      <c r="H20">
        <v>468</v>
      </c>
      <c r="I20">
        <v>325</v>
      </c>
      <c r="J20">
        <v>463</v>
      </c>
      <c r="K20">
        <v>430</v>
      </c>
      <c r="L20">
        <v>637</v>
      </c>
      <c r="M20">
        <v>545</v>
      </c>
      <c r="N20">
        <v>542</v>
      </c>
      <c r="O20">
        <v>565</v>
      </c>
      <c r="P20">
        <v>729</v>
      </c>
      <c r="Q20">
        <v>584</v>
      </c>
      <c r="R20">
        <v>517.2</v>
      </c>
    </row>
    <row r="21" spans="1:18" ht="15">
      <c r="A21" t="s">
        <v>32</v>
      </c>
      <c r="B21">
        <v>2907</v>
      </c>
      <c r="C21">
        <v>1874</v>
      </c>
      <c r="D21">
        <v>1714</v>
      </c>
      <c r="E21">
        <v>1537</v>
      </c>
      <c r="F21">
        <v>1516</v>
      </c>
      <c r="G21">
        <v>1516</v>
      </c>
      <c r="H21">
        <v>1650</v>
      </c>
      <c r="I21">
        <v>1996</v>
      </c>
      <c r="J21">
        <v>2001</v>
      </c>
      <c r="K21">
        <v>1750</v>
      </c>
      <c r="L21">
        <v>2356</v>
      </c>
      <c r="M21">
        <v>2697</v>
      </c>
      <c r="N21">
        <v>2013</v>
      </c>
      <c r="O21">
        <v>2224</v>
      </c>
      <c r="P21">
        <v>3377</v>
      </c>
      <c r="Q21">
        <v>3008</v>
      </c>
      <c r="R21">
        <v>3421.6</v>
      </c>
    </row>
    <row r="22" spans="1:18" ht="15">
      <c r="A22" t="s">
        <v>35</v>
      </c>
      <c r="B22">
        <v>650</v>
      </c>
      <c r="C22">
        <v>904</v>
      </c>
      <c r="D22">
        <v>904</v>
      </c>
      <c r="E22">
        <v>1552</v>
      </c>
      <c r="F22">
        <v>1800</v>
      </c>
      <c r="G22">
        <v>1950</v>
      </c>
      <c r="H22">
        <v>2002</v>
      </c>
      <c r="I22">
        <v>1746</v>
      </c>
      <c r="J22">
        <v>1235</v>
      </c>
      <c r="K22">
        <v>1116</v>
      </c>
      <c r="L22">
        <v>887</v>
      </c>
      <c r="M22">
        <v>868</v>
      </c>
      <c r="N22">
        <v>736</v>
      </c>
      <c r="O22">
        <v>1115</v>
      </c>
      <c r="P22">
        <v>2548</v>
      </c>
      <c r="Q22">
        <v>1692</v>
      </c>
      <c r="R22">
        <v>2547</v>
      </c>
    </row>
    <row r="23" spans="1:18" ht="15">
      <c r="A23" t="s">
        <v>36</v>
      </c>
      <c r="B23">
        <v>71125</v>
      </c>
      <c r="C23">
        <v>109379</v>
      </c>
      <c r="D23">
        <v>83938</v>
      </c>
      <c r="E23">
        <v>99871</v>
      </c>
      <c r="F23">
        <v>98210</v>
      </c>
      <c r="G23">
        <v>120094</v>
      </c>
      <c r="H23">
        <v>108760</v>
      </c>
      <c r="I23">
        <v>75231</v>
      </c>
      <c r="J23">
        <v>57042</v>
      </c>
      <c r="K23">
        <v>54429</v>
      </c>
      <c r="L23">
        <v>66540</v>
      </c>
      <c r="M23">
        <v>78598</v>
      </c>
      <c r="N23">
        <v>71370</v>
      </c>
      <c r="O23">
        <v>45553</v>
      </c>
      <c r="P23">
        <v>56761</v>
      </c>
      <c r="Q23">
        <v>46815.7</v>
      </c>
      <c r="R23">
        <v>55560.6</v>
      </c>
    </row>
    <row r="24" spans="1:18" ht="15">
      <c r="A24" t="s">
        <v>38</v>
      </c>
      <c r="B24">
        <v>18609</v>
      </c>
      <c r="C24">
        <v>24500</v>
      </c>
      <c r="D24">
        <v>25111</v>
      </c>
      <c r="E24">
        <v>27700</v>
      </c>
      <c r="F24">
        <v>28680</v>
      </c>
      <c r="G24">
        <v>29791</v>
      </c>
      <c r="H24">
        <v>33711</v>
      </c>
      <c r="I24">
        <v>35795</v>
      </c>
      <c r="J24">
        <v>35460</v>
      </c>
      <c r="K24">
        <v>32709</v>
      </c>
      <c r="L24">
        <v>35436</v>
      </c>
      <c r="M24">
        <v>35131</v>
      </c>
      <c r="N24">
        <v>37920</v>
      </c>
      <c r="O24">
        <v>35867</v>
      </c>
      <c r="P24">
        <v>35628</v>
      </c>
      <c r="Q24">
        <v>36813</v>
      </c>
      <c r="R24">
        <v>36503.3</v>
      </c>
    </row>
    <row r="25" spans="1:18" ht="15">
      <c r="A25" t="s">
        <v>39</v>
      </c>
      <c r="B25">
        <v>5970</v>
      </c>
      <c r="C25">
        <v>6538</v>
      </c>
      <c r="D25">
        <v>4981</v>
      </c>
      <c r="E25">
        <v>5364</v>
      </c>
      <c r="F25">
        <v>7185</v>
      </c>
      <c r="G25">
        <v>7536</v>
      </c>
      <c r="H25">
        <v>6268</v>
      </c>
      <c r="I25">
        <v>7537</v>
      </c>
      <c r="J25">
        <v>8209</v>
      </c>
      <c r="K25">
        <v>8288</v>
      </c>
      <c r="L25">
        <v>8033</v>
      </c>
      <c r="M25">
        <v>6700</v>
      </c>
      <c r="N25">
        <v>6696</v>
      </c>
      <c r="O25">
        <v>7894</v>
      </c>
      <c r="P25">
        <v>7416</v>
      </c>
      <c r="Q25">
        <v>7352</v>
      </c>
      <c r="R25">
        <v>6693.1</v>
      </c>
    </row>
    <row r="26" spans="1:18" ht="15">
      <c r="A26" t="s">
        <v>40</v>
      </c>
      <c r="B26" t="s">
        <v>109</v>
      </c>
      <c r="C26" t="s">
        <v>110</v>
      </c>
      <c r="D26" t="s">
        <v>111</v>
      </c>
      <c r="E26" t="s">
        <v>112</v>
      </c>
      <c r="F26">
        <v>11168</v>
      </c>
      <c r="G26">
        <v>9614</v>
      </c>
      <c r="H26">
        <v>8998</v>
      </c>
      <c r="I26">
        <v>9727</v>
      </c>
      <c r="J26">
        <v>10818</v>
      </c>
      <c r="K26">
        <v>9248</v>
      </c>
      <c r="L26">
        <v>9042</v>
      </c>
      <c r="M26">
        <v>8137</v>
      </c>
      <c r="N26">
        <v>7284</v>
      </c>
      <c r="O26">
        <v>8088</v>
      </c>
      <c r="P26">
        <v>10312</v>
      </c>
      <c r="Q26">
        <v>12532</v>
      </c>
      <c r="R26">
        <v>13131</v>
      </c>
    </row>
    <row r="27" spans="1:18" ht="15">
      <c r="A27" t="s">
        <v>42</v>
      </c>
      <c r="B27">
        <v>1588</v>
      </c>
      <c r="C27">
        <v>1861</v>
      </c>
      <c r="D27">
        <v>1617</v>
      </c>
      <c r="E27">
        <v>954</v>
      </c>
      <c r="F27">
        <v>1254</v>
      </c>
      <c r="G27">
        <v>648</v>
      </c>
      <c r="H27">
        <v>872</v>
      </c>
      <c r="I27">
        <v>887</v>
      </c>
      <c r="J27">
        <v>999</v>
      </c>
      <c r="K27">
        <v>829</v>
      </c>
      <c r="L27">
        <v>881</v>
      </c>
      <c r="M27">
        <v>1180</v>
      </c>
      <c r="N27">
        <v>955</v>
      </c>
      <c r="O27">
        <v>1263</v>
      </c>
      <c r="P27">
        <v>1199</v>
      </c>
      <c r="Q27">
        <v>1071</v>
      </c>
      <c r="R27">
        <v>823</v>
      </c>
    </row>
    <row r="28" spans="1:18" ht="15">
      <c r="A28" t="s">
        <v>41</v>
      </c>
      <c r="B28">
        <v>718</v>
      </c>
      <c r="C28">
        <v>787</v>
      </c>
      <c r="D28">
        <v>789</v>
      </c>
      <c r="E28">
        <v>869</v>
      </c>
      <c r="F28">
        <v>917</v>
      </c>
      <c r="G28">
        <v>909</v>
      </c>
      <c r="H28">
        <v>1206</v>
      </c>
      <c r="I28">
        <v>1181</v>
      </c>
      <c r="J28">
        <v>1262</v>
      </c>
      <c r="K28">
        <v>1289</v>
      </c>
      <c r="L28">
        <v>1353</v>
      </c>
      <c r="M28">
        <v>1571</v>
      </c>
      <c r="N28">
        <v>1346</v>
      </c>
      <c r="O28">
        <v>1369</v>
      </c>
      <c r="P28">
        <v>1352</v>
      </c>
      <c r="Q28">
        <v>1315</v>
      </c>
      <c r="R28">
        <v>1306.6</v>
      </c>
    </row>
    <row r="29" spans="1:18" ht="15">
      <c r="A29" t="s">
        <v>27</v>
      </c>
      <c r="B29">
        <v>126130</v>
      </c>
      <c r="C29">
        <v>177940</v>
      </c>
      <c r="D29">
        <v>223965</v>
      </c>
      <c r="E29">
        <v>231633</v>
      </c>
      <c r="F29">
        <v>239169</v>
      </c>
      <c r="G29">
        <v>313697</v>
      </c>
      <c r="H29">
        <v>318185</v>
      </c>
      <c r="I29">
        <v>309035</v>
      </c>
      <c r="J29">
        <v>308915</v>
      </c>
      <c r="K29">
        <v>254726</v>
      </c>
      <c r="L29">
        <v>268201</v>
      </c>
      <c r="M29">
        <v>293319</v>
      </c>
      <c r="N29">
        <v>219367</v>
      </c>
      <c r="O29">
        <v>292919</v>
      </c>
      <c r="P29">
        <v>281266</v>
      </c>
      <c r="Q29">
        <v>249074</v>
      </c>
      <c r="R29">
        <v>266479.3</v>
      </c>
    </row>
    <row r="30" spans="1:18" ht="15">
      <c r="A30" t="s">
        <v>44</v>
      </c>
      <c r="B30">
        <v>5904</v>
      </c>
      <c r="C30">
        <v>7410</v>
      </c>
      <c r="D30">
        <v>7554</v>
      </c>
      <c r="E30">
        <v>8244</v>
      </c>
      <c r="F30">
        <v>6683</v>
      </c>
      <c r="G30">
        <v>5476</v>
      </c>
      <c r="H30">
        <v>6004</v>
      </c>
      <c r="I30">
        <v>4834</v>
      </c>
      <c r="J30">
        <v>6773</v>
      </c>
      <c r="K30">
        <v>5618</v>
      </c>
      <c r="L30">
        <v>6334</v>
      </c>
      <c r="M30">
        <v>5989</v>
      </c>
      <c r="N30">
        <v>5880</v>
      </c>
      <c r="O30">
        <v>7549</v>
      </c>
      <c r="P30">
        <v>5365</v>
      </c>
      <c r="Q30">
        <v>7595</v>
      </c>
      <c r="R30">
        <v>8540</v>
      </c>
    </row>
    <row r="31" spans="1:18" ht="15">
      <c r="A31" t="s">
        <v>45</v>
      </c>
      <c r="B31">
        <v>68774</v>
      </c>
      <c r="C31">
        <v>85701</v>
      </c>
      <c r="D31">
        <v>93838</v>
      </c>
      <c r="E31">
        <v>109901</v>
      </c>
      <c r="F31">
        <v>129715</v>
      </c>
      <c r="G31">
        <v>137421</v>
      </c>
      <c r="H31">
        <v>154800</v>
      </c>
      <c r="I31">
        <v>152485</v>
      </c>
      <c r="J31">
        <v>170516</v>
      </c>
      <c r="K31">
        <v>179036</v>
      </c>
      <c r="L31" t="s">
        <v>113</v>
      </c>
      <c r="M31">
        <v>207203</v>
      </c>
      <c r="N31">
        <v>172813</v>
      </c>
      <c r="O31">
        <v>171848</v>
      </c>
      <c r="P31">
        <v>174203</v>
      </c>
      <c r="Q31">
        <v>179187</v>
      </c>
      <c r="R31">
        <v>179092.54</v>
      </c>
    </row>
    <row r="32" spans="2:18" ht="15">
      <c r="B32">
        <f>SUM(B5:B31)</f>
        <v>978145</v>
      </c>
      <c r="C32">
        <f aca="true" t="shared" si="0" ref="C32:R32">SUM(C5:C31)</f>
        <v>1078366</v>
      </c>
      <c r="D32">
        <f t="shared" si="0"/>
        <v>1159312</v>
      </c>
      <c r="E32">
        <f t="shared" si="0"/>
        <v>1211926</v>
      </c>
      <c r="F32">
        <f t="shared" si="0"/>
        <v>1254406</v>
      </c>
      <c r="G32">
        <f t="shared" si="0"/>
        <v>1376359</v>
      </c>
      <c r="H32">
        <f t="shared" si="0"/>
        <v>1429002</v>
      </c>
      <c r="I32">
        <f t="shared" si="0"/>
        <v>1398897</v>
      </c>
      <c r="J32">
        <f t="shared" si="0"/>
        <v>1386003</v>
      </c>
      <c r="K32">
        <f t="shared" si="0"/>
        <v>1272987</v>
      </c>
      <c r="L32">
        <f t="shared" si="0"/>
        <v>1160879</v>
      </c>
      <c r="M32">
        <f t="shared" si="0"/>
        <v>1312021</v>
      </c>
      <c r="N32">
        <f t="shared" si="0"/>
        <v>1260826</v>
      </c>
      <c r="O32">
        <f t="shared" si="0"/>
        <v>1283466</v>
      </c>
      <c r="P32">
        <f t="shared" si="0"/>
        <v>1303424</v>
      </c>
      <c r="Q32">
        <f t="shared" si="0"/>
        <v>1235549.5</v>
      </c>
      <c r="R32">
        <f t="shared" si="0"/>
        <v>1276618.06</v>
      </c>
    </row>
    <row r="33" spans="1:18" s="28" customFormat="1" ht="15">
      <c r="A33" s="28" t="s">
        <v>122</v>
      </c>
      <c r="B33" s="29">
        <f>B32/1000</f>
        <v>978.145</v>
      </c>
      <c r="C33" s="29">
        <f aca="true" t="shared" si="1" ref="C33:R33">C32/1000</f>
        <v>1078.366</v>
      </c>
      <c r="D33" s="29">
        <f t="shared" si="1"/>
        <v>1159.312</v>
      </c>
      <c r="E33" s="29">
        <f t="shared" si="1"/>
        <v>1211.926</v>
      </c>
      <c r="F33" s="29">
        <f t="shared" si="1"/>
        <v>1254.406</v>
      </c>
      <c r="G33" s="29">
        <f t="shared" si="1"/>
        <v>1376.359</v>
      </c>
      <c r="H33" s="29">
        <f t="shared" si="1"/>
        <v>1429.002</v>
      </c>
      <c r="I33" s="29">
        <f t="shared" si="1"/>
        <v>1398.897</v>
      </c>
      <c r="J33" s="29">
        <f t="shared" si="1"/>
        <v>1386.003</v>
      </c>
      <c r="K33" s="29">
        <f t="shared" si="1"/>
        <v>1272.987</v>
      </c>
      <c r="L33" s="29">
        <f t="shared" si="1"/>
        <v>1160.879</v>
      </c>
      <c r="M33" s="29">
        <f t="shared" si="1"/>
        <v>1312.021</v>
      </c>
      <c r="N33" s="29">
        <f t="shared" si="1"/>
        <v>1260.826</v>
      </c>
      <c r="O33" s="29">
        <f t="shared" si="1"/>
        <v>1283.466</v>
      </c>
      <c r="P33" s="29">
        <f t="shared" si="1"/>
        <v>1303.424</v>
      </c>
      <c r="Q33" s="29">
        <f t="shared" si="1"/>
        <v>1235.5495</v>
      </c>
      <c r="R33" s="29">
        <f t="shared" si="1"/>
        <v>1276.61806</v>
      </c>
    </row>
    <row r="35" ht="15">
      <c r="A35" s="30"/>
    </row>
    <row r="36" ht="15">
      <c r="A36" s="30"/>
    </row>
    <row r="37" ht="15">
      <c r="A37" s="31"/>
    </row>
    <row r="38" spans="1:18" ht="15">
      <c r="A38" t="s">
        <v>50</v>
      </c>
      <c r="B38" t="s">
        <v>114</v>
      </c>
      <c r="C38" t="s">
        <v>115</v>
      </c>
      <c r="D38">
        <v>340</v>
      </c>
      <c r="E38">
        <v>323</v>
      </c>
      <c r="F38">
        <v>97</v>
      </c>
      <c r="G38">
        <v>124</v>
      </c>
      <c r="H38">
        <v>310</v>
      </c>
      <c r="I38">
        <v>307</v>
      </c>
      <c r="J38">
        <v>286</v>
      </c>
      <c r="K38">
        <v>860</v>
      </c>
      <c r="L38">
        <v>1473</v>
      </c>
      <c r="M38">
        <v>1569</v>
      </c>
      <c r="N38">
        <v>1473</v>
      </c>
      <c r="O38">
        <v>1970</v>
      </c>
      <c r="P38">
        <v>2008</v>
      </c>
      <c r="Q38">
        <v>1858</v>
      </c>
      <c r="R38">
        <v>2182</v>
      </c>
    </row>
    <row r="39" spans="1:18" ht="15">
      <c r="A39" t="s">
        <v>51</v>
      </c>
      <c r="B39" t="s">
        <v>116</v>
      </c>
      <c r="C39" t="s">
        <v>116</v>
      </c>
      <c r="D39" t="s">
        <v>116</v>
      </c>
      <c r="E39" t="s">
        <v>116</v>
      </c>
      <c r="F39" t="s">
        <v>116</v>
      </c>
      <c r="G39" t="s">
        <v>116</v>
      </c>
      <c r="H39" t="s">
        <v>116</v>
      </c>
      <c r="I39" t="s">
        <v>116</v>
      </c>
      <c r="J39" t="s">
        <v>116</v>
      </c>
      <c r="K39">
        <v>4685</v>
      </c>
      <c r="L39">
        <v>6635</v>
      </c>
      <c r="M39">
        <v>6394</v>
      </c>
      <c r="N39">
        <v>7070</v>
      </c>
      <c r="O39">
        <v>7621</v>
      </c>
      <c r="P39" t="s">
        <v>117</v>
      </c>
      <c r="Q39" t="s">
        <v>117</v>
      </c>
      <c r="R39" t="s">
        <v>117</v>
      </c>
    </row>
    <row r="40" spans="1:18" ht="15">
      <c r="A40" t="s">
        <v>48</v>
      </c>
      <c r="B40">
        <v>4603</v>
      </c>
      <c r="C40">
        <v>4941</v>
      </c>
      <c r="D40">
        <v>4007</v>
      </c>
      <c r="E40">
        <v>2889</v>
      </c>
      <c r="F40">
        <v>3510</v>
      </c>
      <c r="G40">
        <v>5989</v>
      </c>
      <c r="H40">
        <v>6313</v>
      </c>
      <c r="I40">
        <v>6876</v>
      </c>
      <c r="J40">
        <v>10468</v>
      </c>
      <c r="K40">
        <v>8991</v>
      </c>
      <c r="L40">
        <v>8387</v>
      </c>
      <c r="M40">
        <v>10367</v>
      </c>
      <c r="N40">
        <v>11104</v>
      </c>
      <c r="O40">
        <v>13556</v>
      </c>
      <c r="P40">
        <v>12884</v>
      </c>
      <c r="Q40">
        <v>12017</v>
      </c>
      <c r="R40">
        <v>13370.55</v>
      </c>
    </row>
    <row r="41" spans="1:18" ht="15">
      <c r="A41" t="s">
        <v>99</v>
      </c>
      <c r="B41">
        <v>1071</v>
      </c>
      <c r="C41">
        <v>1034</v>
      </c>
      <c r="D41">
        <v>1297</v>
      </c>
      <c r="E41">
        <v>911</v>
      </c>
      <c r="F41">
        <v>879</v>
      </c>
      <c r="G41">
        <v>1257</v>
      </c>
      <c r="H41">
        <v>1669</v>
      </c>
      <c r="I41">
        <v>1626</v>
      </c>
      <c r="J41">
        <v>1053</v>
      </c>
      <c r="K41">
        <v>883</v>
      </c>
      <c r="L41">
        <v>910</v>
      </c>
      <c r="M41">
        <v>959</v>
      </c>
      <c r="N41">
        <v>868</v>
      </c>
      <c r="O41">
        <v>646</v>
      </c>
      <c r="P41">
        <v>1096</v>
      </c>
      <c r="Q41">
        <v>1331</v>
      </c>
      <c r="R41">
        <v>1658</v>
      </c>
    </row>
    <row r="42" spans="1:18" ht="15">
      <c r="A42" t="s">
        <v>47</v>
      </c>
      <c r="B42" t="s">
        <v>116</v>
      </c>
      <c r="C42" t="s">
        <v>116</v>
      </c>
      <c r="D42" t="s">
        <v>116</v>
      </c>
      <c r="E42" t="s">
        <v>116</v>
      </c>
      <c r="F42" t="s">
        <v>116</v>
      </c>
      <c r="G42" t="s">
        <v>116</v>
      </c>
      <c r="H42" t="s">
        <v>116</v>
      </c>
      <c r="I42" t="s">
        <v>116</v>
      </c>
      <c r="J42" t="s">
        <v>116</v>
      </c>
      <c r="K42" t="s">
        <v>116</v>
      </c>
      <c r="L42" t="s">
        <v>116</v>
      </c>
      <c r="M42" t="s">
        <v>116</v>
      </c>
      <c r="N42" t="s">
        <v>116</v>
      </c>
      <c r="O42" t="s">
        <v>118</v>
      </c>
      <c r="P42" t="s">
        <v>118</v>
      </c>
      <c r="Q42" t="s">
        <v>119</v>
      </c>
      <c r="R42" t="s">
        <v>120</v>
      </c>
    </row>
    <row r="43" spans="1:18" ht="15">
      <c r="A43" t="s">
        <v>53</v>
      </c>
      <c r="B43" t="s">
        <v>116</v>
      </c>
      <c r="C43" t="s">
        <v>116</v>
      </c>
      <c r="D43" t="s">
        <v>116</v>
      </c>
      <c r="E43" t="s">
        <v>116</v>
      </c>
      <c r="F43" t="s">
        <v>116</v>
      </c>
      <c r="G43" t="s">
        <v>116</v>
      </c>
      <c r="H43" t="s">
        <v>116</v>
      </c>
      <c r="I43" t="s">
        <v>116</v>
      </c>
      <c r="J43" t="s">
        <v>116</v>
      </c>
      <c r="K43" t="s">
        <v>116</v>
      </c>
      <c r="L43" t="s">
        <v>116</v>
      </c>
      <c r="M43" t="s">
        <v>116</v>
      </c>
      <c r="N43" t="s">
        <v>116</v>
      </c>
      <c r="O43">
        <v>4835</v>
      </c>
      <c r="P43">
        <v>6609</v>
      </c>
      <c r="Q43">
        <v>7532</v>
      </c>
      <c r="R43">
        <v>7440</v>
      </c>
    </row>
    <row r="44" spans="1:18" ht="15">
      <c r="A44" t="s">
        <v>96</v>
      </c>
      <c r="B44">
        <v>2381</v>
      </c>
      <c r="C44">
        <v>2583</v>
      </c>
      <c r="D44">
        <v>2404</v>
      </c>
      <c r="E44">
        <v>2863</v>
      </c>
      <c r="F44">
        <v>3490</v>
      </c>
      <c r="G44">
        <v>8319</v>
      </c>
      <c r="H44">
        <v>4406</v>
      </c>
      <c r="I44">
        <v>3714</v>
      </c>
      <c r="J44">
        <v>3536</v>
      </c>
      <c r="K44">
        <v>3326</v>
      </c>
      <c r="L44">
        <v>3194</v>
      </c>
      <c r="M44">
        <v>4616</v>
      </c>
      <c r="N44" t="s">
        <v>121</v>
      </c>
      <c r="O44" t="s">
        <v>54</v>
      </c>
      <c r="P44" t="s">
        <v>54</v>
      </c>
      <c r="Q44" t="s">
        <v>54</v>
      </c>
      <c r="R44" t="s">
        <v>54</v>
      </c>
    </row>
    <row r="45" ht="15">
      <c r="A45" s="30"/>
    </row>
    <row r="46" spans="1:18" ht="15">
      <c r="A46" t="s">
        <v>49</v>
      </c>
      <c r="B46">
        <v>12438</v>
      </c>
      <c r="C46">
        <v>15998</v>
      </c>
      <c r="D46">
        <v>21607</v>
      </c>
      <c r="E46">
        <v>33201</v>
      </c>
      <c r="F46">
        <v>45450</v>
      </c>
      <c r="G46">
        <v>56700</v>
      </c>
      <c r="H46">
        <v>63000</v>
      </c>
      <c r="I46">
        <v>79031</v>
      </c>
      <c r="J46">
        <v>67244</v>
      </c>
      <c r="K46">
        <v>61165</v>
      </c>
      <c r="L46">
        <v>79943</v>
      </c>
      <c r="M46">
        <v>94450</v>
      </c>
      <c r="N46">
        <v>119567</v>
      </c>
      <c r="O46">
        <v>129025</v>
      </c>
      <c r="P46">
        <v>140021</v>
      </c>
      <c r="Q46">
        <v>152260</v>
      </c>
      <c r="R46">
        <v>158762</v>
      </c>
    </row>
    <row r="47" ht="15">
      <c r="A47" s="30"/>
    </row>
    <row r="48" spans="1:18" ht="15">
      <c r="A48" s="30" t="s">
        <v>7</v>
      </c>
      <c r="B48" s="30">
        <v>164499</v>
      </c>
      <c r="C48" s="30">
        <v>218486</v>
      </c>
      <c r="D48" s="30">
        <v>277615</v>
      </c>
      <c r="E48" s="30">
        <v>321516</v>
      </c>
      <c r="F48" s="30">
        <v>367617</v>
      </c>
      <c r="G48" s="30">
        <v>410757</v>
      </c>
      <c r="H48" s="30">
        <v>475932</v>
      </c>
      <c r="I48" s="30">
        <v>491329</v>
      </c>
      <c r="J48" s="30">
        <v>510748</v>
      </c>
      <c r="K48" s="30">
        <v>551297</v>
      </c>
      <c r="L48" s="30">
        <v>584423</v>
      </c>
      <c r="M48" s="30">
        <v>636802</v>
      </c>
      <c r="N48" s="30">
        <v>661877</v>
      </c>
      <c r="O48" s="30">
        <v>712373</v>
      </c>
      <c r="P48" s="30">
        <v>841560</v>
      </c>
      <c r="Q48" s="30">
        <v>848359</v>
      </c>
      <c r="R48" s="30">
        <v>961839.85</v>
      </c>
    </row>
    <row r="49" spans="1:18" ht="15">
      <c r="A49" t="s">
        <v>8</v>
      </c>
      <c r="B49">
        <v>2917</v>
      </c>
      <c r="C49">
        <v>3222</v>
      </c>
      <c r="D49">
        <v>3485</v>
      </c>
      <c r="E49">
        <v>3687</v>
      </c>
      <c r="F49">
        <v>3663</v>
      </c>
      <c r="G49">
        <v>3868</v>
      </c>
      <c r="H49">
        <v>3897</v>
      </c>
      <c r="I49">
        <v>3623</v>
      </c>
      <c r="J49">
        <v>4371</v>
      </c>
      <c r="K49">
        <v>3585</v>
      </c>
      <c r="L49">
        <v>6214</v>
      </c>
      <c r="M49">
        <v>8868</v>
      </c>
      <c r="N49">
        <v>8256</v>
      </c>
      <c r="O49">
        <v>8241</v>
      </c>
      <c r="P49">
        <v>4823</v>
      </c>
      <c r="Q49">
        <v>5098</v>
      </c>
      <c r="R49">
        <v>5165</v>
      </c>
    </row>
    <row r="50" spans="1:18" ht="15">
      <c r="A50" t="s">
        <v>9</v>
      </c>
      <c r="B50">
        <v>18752</v>
      </c>
      <c r="C50">
        <v>15332</v>
      </c>
      <c r="D50">
        <v>8611</v>
      </c>
      <c r="E50">
        <v>17584</v>
      </c>
      <c r="F50">
        <v>22538</v>
      </c>
      <c r="G50">
        <v>20436</v>
      </c>
      <c r="H50">
        <v>42544</v>
      </c>
      <c r="I50">
        <v>34823</v>
      </c>
      <c r="J50">
        <v>49167</v>
      </c>
      <c r="K50">
        <v>56102</v>
      </c>
      <c r="L50">
        <v>62746</v>
      </c>
      <c r="M50">
        <v>46077</v>
      </c>
      <c r="N50">
        <v>23455</v>
      </c>
      <c r="O50">
        <v>18574</v>
      </c>
      <c r="P50">
        <v>30699</v>
      </c>
      <c r="Q50">
        <v>46673</v>
      </c>
      <c r="R50">
        <v>59295</v>
      </c>
    </row>
    <row r="51" spans="1:18" ht="15">
      <c r="A51" t="s">
        <v>46</v>
      </c>
      <c r="B51">
        <v>1135</v>
      </c>
      <c r="C51">
        <v>1235</v>
      </c>
      <c r="D51">
        <v>1161</v>
      </c>
      <c r="E51">
        <v>1161</v>
      </c>
      <c r="F51">
        <v>1150</v>
      </c>
      <c r="G51">
        <v>1150</v>
      </c>
      <c r="H51">
        <v>1135</v>
      </c>
      <c r="I51">
        <v>1100</v>
      </c>
      <c r="J51">
        <v>1135</v>
      </c>
      <c r="K51">
        <v>1135</v>
      </c>
      <c r="L51">
        <v>1100</v>
      </c>
      <c r="M51">
        <v>1205</v>
      </c>
      <c r="N51">
        <v>1214</v>
      </c>
      <c r="O51">
        <v>1214</v>
      </c>
      <c r="P51">
        <v>1214</v>
      </c>
      <c r="Q51">
        <v>1214</v>
      </c>
      <c r="R51">
        <v>1244</v>
      </c>
    </row>
    <row r="52" ht="15">
      <c r="A52" s="30"/>
    </row>
    <row r="53" spans="1:18" ht="15">
      <c r="A53" s="28" t="s">
        <v>123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1:18" ht="15">
      <c r="A54" s="28" t="s">
        <v>50</v>
      </c>
      <c r="B54" s="28"/>
      <c r="C54" s="28"/>
      <c r="D54" s="28">
        <v>0.34</v>
      </c>
      <c r="E54" s="28">
        <v>0.323</v>
      </c>
      <c r="F54" s="28">
        <v>0.097</v>
      </c>
      <c r="G54" s="28">
        <v>0.124</v>
      </c>
      <c r="H54" s="28">
        <v>0.31</v>
      </c>
      <c r="I54" s="28">
        <v>0.307</v>
      </c>
      <c r="J54" s="28">
        <v>0.286</v>
      </c>
      <c r="K54" s="28">
        <v>0.86</v>
      </c>
      <c r="L54" s="28">
        <v>1.473</v>
      </c>
      <c r="M54" s="28">
        <v>1.569</v>
      </c>
      <c r="N54" s="28">
        <v>1.473</v>
      </c>
      <c r="O54" s="28">
        <v>1.97</v>
      </c>
      <c r="P54" s="28">
        <v>2.008</v>
      </c>
      <c r="Q54" s="28">
        <v>1.858</v>
      </c>
      <c r="R54" s="28">
        <v>2.182</v>
      </c>
    </row>
    <row r="55" spans="1:18" ht="15">
      <c r="A55" s="28" t="s">
        <v>51</v>
      </c>
      <c r="B55" s="28"/>
      <c r="C55" s="28"/>
      <c r="D55" s="28"/>
      <c r="E55" s="28"/>
      <c r="F55" s="28"/>
      <c r="G55" s="28"/>
      <c r="H55" s="28"/>
      <c r="I55" s="28"/>
      <c r="J55" s="28"/>
      <c r="K55" s="28">
        <v>4.685</v>
      </c>
      <c r="L55" s="28">
        <v>6.635</v>
      </c>
      <c r="M55" s="28">
        <v>6.394</v>
      </c>
      <c r="N55" s="28">
        <v>7.07</v>
      </c>
      <c r="O55" s="28">
        <v>7.621</v>
      </c>
      <c r="P55" s="28"/>
      <c r="Q55" s="28"/>
      <c r="R55" s="28"/>
    </row>
    <row r="56" spans="1:18" ht="15">
      <c r="A56" s="28" t="s">
        <v>48</v>
      </c>
      <c r="B56" s="28">
        <v>4.603</v>
      </c>
      <c r="C56" s="28">
        <v>4.941</v>
      </c>
      <c r="D56" s="28">
        <v>4.007</v>
      </c>
      <c r="E56" s="28">
        <v>2.889</v>
      </c>
      <c r="F56" s="28">
        <v>3.51</v>
      </c>
      <c r="G56" s="28">
        <v>5.989</v>
      </c>
      <c r="H56" s="28">
        <v>6.313</v>
      </c>
      <c r="I56" s="28">
        <v>6.876</v>
      </c>
      <c r="J56" s="28">
        <v>10.468</v>
      </c>
      <c r="K56" s="28">
        <v>8.991</v>
      </c>
      <c r="L56" s="28">
        <v>8.387</v>
      </c>
      <c r="M56" s="28">
        <v>10.367</v>
      </c>
      <c r="N56" s="28">
        <v>11.104</v>
      </c>
      <c r="O56" s="28">
        <v>13.556</v>
      </c>
      <c r="P56" s="28">
        <v>12.884</v>
      </c>
      <c r="Q56" s="28">
        <v>12.017</v>
      </c>
      <c r="R56" s="28">
        <v>13.37055</v>
      </c>
    </row>
    <row r="57" spans="1:18" ht="15">
      <c r="A57" s="28" t="s">
        <v>99</v>
      </c>
      <c r="B57" s="28">
        <v>1.071</v>
      </c>
      <c r="C57" s="28">
        <v>1.034</v>
      </c>
      <c r="D57" s="28">
        <v>1.297</v>
      </c>
      <c r="E57" s="28">
        <v>0.911</v>
      </c>
      <c r="F57" s="28">
        <v>0.879</v>
      </c>
      <c r="G57" s="28">
        <v>1.257</v>
      </c>
      <c r="H57" s="28">
        <v>1.669</v>
      </c>
      <c r="I57" s="28">
        <v>1.626</v>
      </c>
      <c r="J57" s="28">
        <v>1.053</v>
      </c>
      <c r="K57" s="28">
        <v>0.883</v>
      </c>
      <c r="L57" s="28">
        <v>0.91</v>
      </c>
      <c r="M57" s="28">
        <v>0.959</v>
      </c>
      <c r="N57" s="28">
        <v>0.868</v>
      </c>
      <c r="O57" s="28">
        <v>0.646</v>
      </c>
      <c r="P57" s="28">
        <v>1.096</v>
      </c>
      <c r="Q57" s="28">
        <v>1.331</v>
      </c>
      <c r="R57" s="28">
        <v>1.658</v>
      </c>
    </row>
    <row r="58" spans="1:18" ht="15">
      <c r="A58" s="28" t="s">
        <v>47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</row>
    <row r="59" spans="1:18" ht="15">
      <c r="A59" s="28" t="s">
        <v>53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>
        <v>4.835</v>
      </c>
      <c r="P59" s="28">
        <v>6.609</v>
      </c>
      <c r="Q59" s="28">
        <v>7.532</v>
      </c>
      <c r="R59" s="28">
        <v>7.44</v>
      </c>
    </row>
    <row r="60" spans="1:18" ht="15">
      <c r="A60" s="28" t="s">
        <v>96</v>
      </c>
      <c r="B60" s="28">
        <v>2.381</v>
      </c>
      <c r="C60" s="28">
        <v>2.583</v>
      </c>
      <c r="D60" s="28">
        <v>2.404</v>
      </c>
      <c r="E60" s="28">
        <v>2.863</v>
      </c>
      <c r="F60" s="28">
        <v>3.49</v>
      </c>
      <c r="G60" s="28">
        <v>8.319</v>
      </c>
      <c r="H60" s="28">
        <v>4.406</v>
      </c>
      <c r="I60" s="28">
        <v>3.714</v>
      </c>
      <c r="J60" s="28">
        <v>3.536</v>
      </c>
      <c r="K60" s="28">
        <v>3.326</v>
      </c>
      <c r="L60" s="28">
        <v>3.194</v>
      </c>
      <c r="M60" s="28">
        <v>4.616</v>
      </c>
      <c r="N60" s="28"/>
      <c r="O60" s="28"/>
      <c r="P60" s="28"/>
      <c r="Q60" s="28"/>
      <c r="R60" s="28"/>
    </row>
    <row r="61" spans="1:18" ht="15">
      <c r="A61" s="28" t="s">
        <v>12</v>
      </c>
      <c r="B61" s="29">
        <f>SUM(B54:B60)</f>
        <v>8.055</v>
      </c>
      <c r="C61" s="29">
        <f aca="true" t="shared" si="2" ref="C61:R61">SUM(C54:C60)</f>
        <v>8.558</v>
      </c>
      <c r="D61" s="29">
        <f t="shared" si="2"/>
        <v>8.047999999999998</v>
      </c>
      <c r="E61" s="29">
        <f t="shared" si="2"/>
        <v>6.985999999999999</v>
      </c>
      <c r="F61" s="29">
        <f t="shared" si="2"/>
        <v>7.976</v>
      </c>
      <c r="G61" s="29">
        <f t="shared" si="2"/>
        <v>15.689</v>
      </c>
      <c r="H61" s="29">
        <f t="shared" si="2"/>
        <v>12.698</v>
      </c>
      <c r="I61" s="29">
        <f t="shared" si="2"/>
        <v>12.523000000000001</v>
      </c>
      <c r="J61" s="29">
        <f t="shared" si="2"/>
        <v>15.342999999999998</v>
      </c>
      <c r="K61" s="29">
        <f t="shared" si="2"/>
        <v>18.745</v>
      </c>
      <c r="L61" s="29">
        <f t="shared" si="2"/>
        <v>20.599</v>
      </c>
      <c r="M61" s="29">
        <f t="shared" si="2"/>
        <v>23.905</v>
      </c>
      <c r="N61" s="29">
        <f t="shared" si="2"/>
        <v>20.514999999999997</v>
      </c>
      <c r="O61" s="29">
        <f t="shared" si="2"/>
        <v>28.628</v>
      </c>
      <c r="P61" s="29">
        <f t="shared" si="2"/>
        <v>22.597</v>
      </c>
      <c r="Q61" s="29">
        <f t="shared" si="2"/>
        <v>22.738</v>
      </c>
      <c r="R61" s="29">
        <f t="shared" si="2"/>
        <v>24.650550000000003</v>
      </c>
    </row>
    <row r="62" spans="1:18" ht="1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</row>
    <row r="63" spans="1:18" ht="15">
      <c r="A63" s="28" t="s">
        <v>49</v>
      </c>
      <c r="B63" s="29">
        <v>12.438</v>
      </c>
      <c r="C63" s="29">
        <v>15.998</v>
      </c>
      <c r="D63" s="29">
        <v>21.607</v>
      </c>
      <c r="E63" s="29">
        <v>33.201</v>
      </c>
      <c r="F63" s="29">
        <v>45.45</v>
      </c>
      <c r="G63" s="29">
        <v>56.7</v>
      </c>
      <c r="H63" s="29">
        <v>63</v>
      </c>
      <c r="I63" s="29">
        <v>79.031</v>
      </c>
      <c r="J63" s="29">
        <v>67.244</v>
      </c>
      <c r="K63" s="29">
        <v>61.165</v>
      </c>
      <c r="L63" s="29">
        <v>79.943</v>
      </c>
      <c r="M63" s="29">
        <v>94.45</v>
      </c>
      <c r="N63" s="29">
        <v>119.567</v>
      </c>
      <c r="O63" s="29">
        <v>129.025</v>
      </c>
      <c r="P63" s="29">
        <v>140.021</v>
      </c>
      <c r="Q63" s="29">
        <v>152.26</v>
      </c>
      <c r="R63" s="29">
        <v>158.762</v>
      </c>
    </row>
    <row r="64" spans="1:18" ht="1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</row>
    <row r="65" spans="1:18" ht="1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</row>
    <row r="66" spans="1:18" ht="15">
      <c r="A66" s="28" t="s">
        <v>7</v>
      </c>
      <c r="B66" s="29">
        <v>164.499</v>
      </c>
      <c r="C66" s="29">
        <v>218.486</v>
      </c>
      <c r="D66" s="29">
        <v>277.615</v>
      </c>
      <c r="E66" s="29">
        <v>321.516</v>
      </c>
      <c r="F66" s="29">
        <v>367.617</v>
      </c>
      <c r="G66" s="29">
        <v>410.757</v>
      </c>
      <c r="H66" s="29">
        <v>475.932</v>
      </c>
      <c r="I66" s="29">
        <v>491.329</v>
      </c>
      <c r="J66" s="29">
        <v>510.748</v>
      </c>
      <c r="K66" s="29">
        <v>551.297</v>
      </c>
      <c r="L66" s="29">
        <v>584.423</v>
      </c>
      <c r="M66" s="29">
        <v>636.802</v>
      </c>
      <c r="N66" s="29">
        <v>661.877</v>
      </c>
      <c r="O66" s="29">
        <v>712.373</v>
      </c>
      <c r="P66" s="29">
        <v>841.56</v>
      </c>
      <c r="Q66" s="29">
        <v>848.359</v>
      </c>
      <c r="R66" s="29">
        <v>961.83985</v>
      </c>
    </row>
    <row r="67" spans="1:18" ht="15">
      <c r="A67" s="28" t="s">
        <v>8</v>
      </c>
      <c r="B67" s="29">
        <v>2.917</v>
      </c>
      <c r="C67" s="29">
        <v>3.222</v>
      </c>
      <c r="D67" s="29">
        <v>3.485</v>
      </c>
      <c r="E67" s="29">
        <v>3.687</v>
      </c>
      <c r="F67" s="29">
        <v>3.663</v>
      </c>
      <c r="G67" s="29">
        <v>3.868</v>
      </c>
      <c r="H67" s="29">
        <v>3.897</v>
      </c>
      <c r="I67" s="29">
        <v>3.623</v>
      </c>
      <c r="J67" s="29">
        <v>4.371</v>
      </c>
      <c r="K67" s="29">
        <v>3.585</v>
      </c>
      <c r="L67" s="29">
        <v>6.214</v>
      </c>
      <c r="M67" s="29">
        <v>8.868</v>
      </c>
      <c r="N67" s="29">
        <v>8.256</v>
      </c>
      <c r="O67" s="29">
        <v>8.241</v>
      </c>
      <c r="P67" s="29">
        <v>4.823</v>
      </c>
      <c r="Q67" s="29">
        <v>5.098</v>
      </c>
      <c r="R67" s="29">
        <v>5.165</v>
      </c>
    </row>
    <row r="68" spans="1:18" ht="15">
      <c r="A68" s="28" t="s">
        <v>9</v>
      </c>
      <c r="B68" s="29">
        <v>18.752</v>
      </c>
      <c r="C68" s="29">
        <v>15.332</v>
      </c>
      <c r="D68" s="29">
        <v>8.611</v>
      </c>
      <c r="E68" s="29">
        <v>17.584</v>
      </c>
      <c r="F68" s="29">
        <v>22.538</v>
      </c>
      <c r="G68" s="29">
        <v>20.436</v>
      </c>
      <c r="H68" s="29">
        <v>42.544</v>
      </c>
      <c r="I68" s="29">
        <v>34.823</v>
      </c>
      <c r="J68" s="29">
        <v>49.167</v>
      </c>
      <c r="K68" s="29">
        <v>56.102</v>
      </c>
      <c r="L68" s="29">
        <v>62.746</v>
      </c>
      <c r="M68" s="29">
        <v>46.077</v>
      </c>
      <c r="N68" s="29">
        <v>23.455</v>
      </c>
      <c r="O68" s="29">
        <v>18.574</v>
      </c>
      <c r="P68" s="29">
        <v>30.699</v>
      </c>
      <c r="Q68" s="29">
        <v>46.673</v>
      </c>
      <c r="R68" s="29">
        <v>59.295</v>
      </c>
    </row>
    <row r="69" spans="1:18" ht="15">
      <c r="A69" s="28" t="s">
        <v>46</v>
      </c>
      <c r="B69" s="29">
        <v>1.135</v>
      </c>
      <c r="C69" s="29">
        <v>1.235</v>
      </c>
      <c r="D69" s="29">
        <v>1.161</v>
      </c>
      <c r="E69" s="29">
        <v>1.161</v>
      </c>
      <c r="F69" s="29">
        <v>1.15</v>
      </c>
      <c r="G69" s="29">
        <v>1.15</v>
      </c>
      <c r="H69" s="29">
        <v>1.135</v>
      </c>
      <c r="I69" s="29">
        <v>1.1</v>
      </c>
      <c r="J69" s="29">
        <v>1.135</v>
      </c>
      <c r="K69" s="29">
        <v>1.135</v>
      </c>
      <c r="L69" s="29">
        <v>1.1</v>
      </c>
      <c r="M69" s="29">
        <v>1.205</v>
      </c>
      <c r="N69" s="29">
        <v>1.214</v>
      </c>
      <c r="O69" s="29">
        <v>1.214</v>
      </c>
      <c r="P69" s="29">
        <v>1.214</v>
      </c>
      <c r="Q69" s="29">
        <v>1.214</v>
      </c>
      <c r="R69" s="29">
        <v>1.244</v>
      </c>
    </row>
    <row r="70" spans="1:18" ht="1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3"/>
  <sheetViews>
    <sheetView zoomScale="70" zoomScaleNormal="70" zoomScalePageLayoutView="0" workbookViewId="0" topLeftCell="A34">
      <selection activeCell="S8" sqref="S8"/>
    </sheetView>
  </sheetViews>
  <sheetFormatPr defaultColWidth="11.00390625" defaultRowHeight="15"/>
  <sheetData>
    <row r="1" ht="15">
      <c r="A1" s="30" t="s">
        <v>128</v>
      </c>
    </row>
    <row r="3" spans="1:18" ht="15">
      <c r="A3" t="s">
        <v>80</v>
      </c>
      <c r="B3" t="s">
        <v>124</v>
      </c>
      <c r="C3">
        <v>1993</v>
      </c>
      <c r="D3">
        <v>1994</v>
      </c>
      <c r="E3">
        <v>1995</v>
      </c>
      <c r="F3">
        <v>1996</v>
      </c>
      <c r="G3">
        <v>1997</v>
      </c>
      <c r="H3">
        <v>1998</v>
      </c>
      <c r="I3">
        <v>1999</v>
      </c>
      <c r="J3">
        <v>2000</v>
      </c>
      <c r="K3">
        <v>2001</v>
      </c>
      <c r="L3">
        <v>2002</v>
      </c>
      <c r="M3">
        <v>2003</v>
      </c>
      <c r="N3">
        <v>2004</v>
      </c>
      <c r="O3">
        <v>2005</v>
      </c>
      <c r="P3">
        <v>2006</v>
      </c>
      <c r="Q3">
        <v>2007</v>
      </c>
      <c r="R3">
        <v>2008</v>
      </c>
    </row>
    <row r="4" spans="1:18" ht="15">
      <c r="A4" t="s">
        <v>37</v>
      </c>
      <c r="B4" t="s">
        <v>125</v>
      </c>
      <c r="C4">
        <v>67589</v>
      </c>
      <c r="D4">
        <v>74347</v>
      </c>
      <c r="E4">
        <v>62280</v>
      </c>
      <c r="F4">
        <v>59681</v>
      </c>
      <c r="G4">
        <v>64395</v>
      </c>
      <c r="H4">
        <v>63330</v>
      </c>
      <c r="I4">
        <v>63438</v>
      </c>
      <c r="J4">
        <v>55445</v>
      </c>
      <c r="K4">
        <v>57682</v>
      </c>
      <c r="L4">
        <v>56228</v>
      </c>
      <c r="M4">
        <v>63879</v>
      </c>
      <c r="N4">
        <v>70435</v>
      </c>
      <c r="O4">
        <v>71733</v>
      </c>
      <c r="P4">
        <v>70191</v>
      </c>
      <c r="Q4">
        <v>78409</v>
      </c>
      <c r="R4">
        <v>75352</v>
      </c>
    </row>
    <row r="5" spans="1:18" ht="15">
      <c r="A5" t="s">
        <v>20</v>
      </c>
      <c r="B5" t="s">
        <v>125</v>
      </c>
      <c r="C5">
        <v>232180</v>
      </c>
      <c r="D5">
        <v>298683</v>
      </c>
      <c r="E5">
        <v>303354</v>
      </c>
      <c r="F5">
        <v>265158</v>
      </c>
      <c r="G5">
        <v>283503</v>
      </c>
      <c r="H5">
        <v>259298</v>
      </c>
      <c r="I5">
        <v>267919</v>
      </c>
      <c r="J5">
        <v>286845</v>
      </c>
      <c r="K5">
        <v>257941</v>
      </c>
      <c r="L5">
        <v>249734</v>
      </c>
      <c r="M5">
        <v>290483</v>
      </c>
      <c r="N5">
        <v>309553</v>
      </c>
      <c r="O5">
        <v>326862</v>
      </c>
      <c r="P5">
        <v>334634</v>
      </c>
      <c r="Q5">
        <v>331796</v>
      </c>
      <c r="R5">
        <v>342921</v>
      </c>
    </row>
    <row r="6" spans="1:18" ht="15">
      <c r="A6" t="s">
        <v>21</v>
      </c>
      <c r="B6" t="s">
        <v>125</v>
      </c>
      <c r="C6">
        <v>4940</v>
      </c>
      <c r="D6">
        <v>14695</v>
      </c>
      <c r="E6">
        <v>14160</v>
      </c>
      <c r="F6">
        <v>8711</v>
      </c>
      <c r="G6">
        <v>21467</v>
      </c>
      <c r="H6">
        <v>25594</v>
      </c>
      <c r="I6">
        <v>21323</v>
      </c>
      <c r="J6">
        <v>20567</v>
      </c>
      <c r="K6">
        <v>21824</v>
      </c>
      <c r="L6">
        <v>22605</v>
      </c>
      <c r="M6">
        <v>28520</v>
      </c>
      <c r="N6">
        <v>28321</v>
      </c>
      <c r="O6">
        <v>31639</v>
      </c>
      <c r="P6">
        <v>35101</v>
      </c>
      <c r="Q6">
        <v>27989</v>
      </c>
      <c r="R6">
        <v>41179</v>
      </c>
    </row>
    <row r="7" spans="1:18" ht="15">
      <c r="A7" t="s">
        <v>30</v>
      </c>
      <c r="B7" t="s">
        <v>125</v>
      </c>
      <c r="C7">
        <v>13900</v>
      </c>
      <c r="D7">
        <v>14742</v>
      </c>
      <c r="E7">
        <v>16132</v>
      </c>
      <c r="F7">
        <v>14781</v>
      </c>
      <c r="G7">
        <v>14476</v>
      </c>
      <c r="H7">
        <v>15650</v>
      </c>
      <c r="I7">
        <v>15203</v>
      </c>
      <c r="J7">
        <v>16079</v>
      </c>
      <c r="K7">
        <v>18314</v>
      </c>
      <c r="L7">
        <v>17118</v>
      </c>
      <c r="M7">
        <v>17733</v>
      </c>
      <c r="N7">
        <v>22846</v>
      </c>
      <c r="O7">
        <v>21953</v>
      </c>
      <c r="P7">
        <v>18722</v>
      </c>
      <c r="Q7">
        <v>20723</v>
      </c>
      <c r="R7">
        <v>27224</v>
      </c>
    </row>
    <row r="8" spans="1:18" ht="15">
      <c r="A8" t="s">
        <v>22</v>
      </c>
      <c r="B8" t="s">
        <v>125</v>
      </c>
      <c r="C8">
        <v>53347</v>
      </c>
      <c r="D8">
        <v>65764</v>
      </c>
      <c r="E8">
        <v>67230</v>
      </c>
      <c r="F8">
        <v>68562</v>
      </c>
      <c r="G8">
        <v>67227</v>
      </c>
      <c r="H8">
        <v>59750</v>
      </c>
      <c r="I8">
        <v>57844</v>
      </c>
      <c r="J8">
        <v>65199</v>
      </c>
      <c r="K8">
        <v>68554</v>
      </c>
      <c r="L8">
        <v>62529</v>
      </c>
      <c r="M8">
        <v>62056</v>
      </c>
      <c r="N8">
        <v>68073</v>
      </c>
      <c r="O8">
        <v>71514</v>
      </c>
      <c r="P8">
        <v>67166</v>
      </c>
      <c r="Q8">
        <v>69433</v>
      </c>
      <c r="R8">
        <v>73232</v>
      </c>
    </row>
    <row r="9" spans="1:18" ht="15">
      <c r="A9" s="30" t="s">
        <v>23</v>
      </c>
      <c r="B9" t="s">
        <v>125</v>
      </c>
      <c r="C9">
        <v>531594</v>
      </c>
      <c r="D9">
        <v>889866</v>
      </c>
      <c r="E9">
        <v>882857</v>
      </c>
      <c r="F9">
        <v>923718</v>
      </c>
      <c r="G9">
        <v>1063944</v>
      </c>
      <c r="H9">
        <v>1157148</v>
      </c>
      <c r="I9">
        <v>1219680</v>
      </c>
      <c r="J9">
        <v>1301456</v>
      </c>
      <c r="K9">
        <v>1311749</v>
      </c>
      <c r="L9">
        <v>1400897</v>
      </c>
      <c r="M9">
        <v>1603283</v>
      </c>
      <c r="N9">
        <v>1424817</v>
      </c>
      <c r="O9">
        <v>1335635</v>
      </c>
      <c r="P9">
        <v>1376863</v>
      </c>
      <c r="Q9">
        <v>1431119</v>
      </c>
      <c r="R9">
        <v>1242553</v>
      </c>
    </row>
    <row r="10" spans="1:18" ht="15">
      <c r="A10" t="s">
        <v>24</v>
      </c>
      <c r="B10" t="s">
        <v>125</v>
      </c>
      <c r="C10">
        <v>6314</v>
      </c>
      <c r="D10">
        <v>23510</v>
      </c>
      <c r="E10">
        <v>29188</v>
      </c>
      <c r="F10">
        <v>28548</v>
      </c>
      <c r="G10">
        <v>70503</v>
      </c>
      <c r="H10">
        <v>72199</v>
      </c>
      <c r="I10">
        <v>46213</v>
      </c>
      <c r="J10">
        <v>54705</v>
      </c>
      <c r="K10">
        <v>64815</v>
      </c>
      <c r="L10">
        <v>59932</v>
      </c>
      <c r="M10">
        <v>56843</v>
      </c>
      <c r="N10">
        <v>39073</v>
      </c>
      <c r="O10">
        <v>40624</v>
      </c>
      <c r="P10">
        <v>38434</v>
      </c>
      <c r="Q10">
        <v>47997</v>
      </c>
      <c r="R10">
        <v>57253</v>
      </c>
    </row>
    <row r="11" spans="1:18" ht="15">
      <c r="A11" t="s">
        <v>43</v>
      </c>
      <c r="B11" t="s">
        <v>125</v>
      </c>
      <c r="C11">
        <v>99992</v>
      </c>
      <c r="D11">
        <v>179340</v>
      </c>
      <c r="E11">
        <v>107019</v>
      </c>
      <c r="F11">
        <v>131917</v>
      </c>
      <c r="G11">
        <v>146441</v>
      </c>
      <c r="H11">
        <v>107462</v>
      </c>
      <c r="I11">
        <v>70698</v>
      </c>
      <c r="J11">
        <v>89896</v>
      </c>
      <c r="K11">
        <v>106272</v>
      </c>
      <c r="L11">
        <v>95833</v>
      </c>
      <c r="M11">
        <v>90758</v>
      </c>
      <c r="N11">
        <v>102816</v>
      </c>
      <c r="O11">
        <v>97002</v>
      </c>
      <c r="P11">
        <v>104021</v>
      </c>
      <c r="Q11">
        <v>104635</v>
      </c>
      <c r="R11">
        <v>96660</v>
      </c>
    </row>
    <row r="12" spans="1:18" ht="15">
      <c r="A12" s="30" t="s">
        <v>28</v>
      </c>
      <c r="B12" t="s">
        <v>125</v>
      </c>
      <c r="C12">
        <v>879601</v>
      </c>
      <c r="D12">
        <v>929084</v>
      </c>
      <c r="E12">
        <v>919988</v>
      </c>
      <c r="F12">
        <v>947635</v>
      </c>
      <c r="G12">
        <v>941400</v>
      </c>
      <c r="H12">
        <v>1008808</v>
      </c>
      <c r="I12">
        <v>1032035</v>
      </c>
      <c r="J12">
        <v>1013696</v>
      </c>
      <c r="K12">
        <v>1058048</v>
      </c>
      <c r="L12">
        <v>1025997</v>
      </c>
      <c r="M12">
        <v>1059721</v>
      </c>
      <c r="N12">
        <v>1104643</v>
      </c>
      <c r="O12">
        <v>1131102</v>
      </c>
      <c r="P12">
        <v>1133730</v>
      </c>
      <c r="Q12">
        <v>1114096</v>
      </c>
      <c r="R12">
        <v>1112214</v>
      </c>
    </row>
    <row r="13" spans="1:18" ht="15">
      <c r="A13" t="s">
        <v>58</v>
      </c>
      <c r="B13" t="s">
        <v>125</v>
      </c>
      <c r="C13">
        <v>1025595</v>
      </c>
      <c r="D13">
        <v>1198847</v>
      </c>
      <c r="E13">
        <v>1125699</v>
      </c>
      <c r="F13">
        <v>1123891</v>
      </c>
      <c r="G13">
        <v>1144731</v>
      </c>
      <c r="H13">
        <v>1166287</v>
      </c>
      <c r="I13">
        <v>1033934</v>
      </c>
      <c r="J13">
        <v>1154010</v>
      </c>
      <c r="K13">
        <v>1067841</v>
      </c>
      <c r="L13">
        <v>1076102</v>
      </c>
      <c r="M13">
        <v>1050496</v>
      </c>
      <c r="N13">
        <v>1029000</v>
      </c>
      <c r="O13">
        <v>1114430</v>
      </c>
      <c r="P13">
        <v>1159362</v>
      </c>
      <c r="Q13">
        <v>1187364</v>
      </c>
      <c r="R13">
        <v>1147185</v>
      </c>
    </row>
    <row r="14" spans="1:18" ht="15">
      <c r="A14" t="s">
        <v>26</v>
      </c>
      <c r="B14" t="s">
        <v>125</v>
      </c>
      <c r="C14">
        <v>81282</v>
      </c>
      <c r="D14">
        <v>91687</v>
      </c>
      <c r="E14">
        <v>95839</v>
      </c>
      <c r="F14">
        <v>116585</v>
      </c>
      <c r="G14">
        <v>129679</v>
      </c>
      <c r="H14">
        <v>144171</v>
      </c>
      <c r="I14">
        <v>138092</v>
      </c>
      <c r="J14">
        <v>160452</v>
      </c>
      <c r="K14">
        <v>195101</v>
      </c>
      <c r="L14">
        <v>194453</v>
      </c>
      <c r="M14">
        <v>205763</v>
      </c>
      <c r="N14">
        <v>173749</v>
      </c>
      <c r="O14">
        <v>211884</v>
      </c>
      <c r="P14">
        <v>208034</v>
      </c>
      <c r="Q14">
        <v>242034</v>
      </c>
      <c r="R14">
        <v>241506</v>
      </c>
    </row>
    <row r="15" spans="1:18" ht="15">
      <c r="A15" t="s">
        <v>34</v>
      </c>
      <c r="B15" t="s">
        <v>125</v>
      </c>
      <c r="C15">
        <v>42833</v>
      </c>
      <c r="D15">
        <v>55479</v>
      </c>
      <c r="E15">
        <v>60583</v>
      </c>
      <c r="F15">
        <v>48811</v>
      </c>
      <c r="G15">
        <v>48882</v>
      </c>
      <c r="H15">
        <v>52713</v>
      </c>
      <c r="I15">
        <v>47116</v>
      </c>
      <c r="J15">
        <v>49293</v>
      </c>
      <c r="K15">
        <v>55172</v>
      </c>
      <c r="L15">
        <v>52359</v>
      </c>
      <c r="M15">
        <v>44715</v>
      </c>
      <c r="N15">
        <v>35610</v>
      </c>
      <c r="O15">
        <v>38425</v>
      </c>
      <c r="P15">
        <v>26416</v>
      </c>
      <c r="Q15">
        <v>21793</v>
      </c>
      <c r="R15">
        <v>23003</v>
      </c>
    </row>
    <row r="16" spans="1:18" ht="15">
      <c r="A16" t="s">
        <v>25</v>
      </c>
      <c r="B16" t="s">
        <v>125</v>
      </c>
      <c r="C16">
        <v>48945</v>
      </c>
      <c r="D16">
        <v>67849</v>
      </c>
      <c r="E16">
        <v>66797</v>
      </c>
      <c r="F16">
        <v>70538</v>
      </c>
      <c r="G16">
        <v>55890</v>
      </c>
      <c r="H16">
        <v>49010</v>
      </c>
      <c r="I16">
        <v>51164</v>
      </c>
      <c r="J16">
        <v>63296</v>
      </c>
      <c r="K16">
        <v>64993</v>
      </c>
      <c r="L16">
        <v>89321</v>
      </c>
      <c r="M16">
        <v>62898</v>
      </c>
      <c r="N16">
        <v>56325</v>
      </c>
      <c r="O16">
        <v>52836</v>
      </c>
      <c r="P16">
        <v>53358</v>
      </c>
      <c r="Q16">
        <v>70044</v>
      </c>
      <c r="R16">
        <v>59366</v>
      </c>
    </row>
    <row r="17" spans="1:18" ht="15">
      <c r="A17" t="s">
        <v>29</v>
      </c>
      <c r="B17" t="s">
        <v>125</v>
      </c>
      <c r="C17">
        <v>699481</v>
      </c>
      <c r="D17">
        <v>719128</v>
      </c>
      <c r="E17">
        <v>688756</v>
      </c>
      <c r="F17">
        <v>732547</v>
      </c>
      <c r="G17">
        <v>754437</v>
      </c>
      <c r="H17">
        <v>765727</v>
      </c>
      <c r="I17">
        <v>826070</v>
      </c>
      <c r="J17">
        <v>827095</v>
      </c>
      <c r="K17">
        <v>883836</v>
      </c>
      <c r="L17">
        <v>868996</v>
      </c>
      <c r="M17">
        <v>910288</v>
      </c>
      <c r="N17">
        <v>932524</v>
      </c>
      <c r="O17">
        <v>962807</v>
      </c>
      <c r="P17">
        <v>988063</v>
      </c>
      <c r="Q17">
        <v>999213</v>
      </c>
      <c r="R17">
        <v>974624</v>
      </c>
    </row>
    <row r="18" spans="1:18" ht="15">
      <c r="A18" t="s">
        <v>31</v>
      </c>
      <c r="B18" t="s">
        <v>125</v>
      </c>
      <c r="C18">
        <v>10251</v>
      </c>
      <c r="D18">
        <v>35308</v>
      </c>
      <c r="E18">
        <v>45422</v>
      </c>
      <c r="F18">
        <v>54170</v>
      </c>
      <c r="G18">
        <v>66741</v>
      </c>
      <c r="H18">
        <v>44502</v>
      </c>
      <c r="I18">
        <v>29321</v>
      </c>
      <c r="J18">
        <v>35141</v>
      </c>
      <c r="K18">
        <v>46612</v>
      </c>
      <c r="L18">
        <v>42505</v>
      </c>
      <c r="M18">
        <v>35011</v>
      </c>
      <c r="N18">
        <v>29999</v>
      </c>
      <c r="O18">
        <v>38117</v>
      </c>
      <c r="P18">
        <v>45149</v>
      </c>
      <c r="Q18">
        <v>48832</v>
      </c>
      <c r="R18">
        <v>59887</v>
      </c>
    </row>
    <row r="19" spans="1:18" ht="15">
      <c r="A19" t="s">
        <v>32</v>
      </c>
      <c r="B19" t="s">
        <v>125</v>
      </c>
      <c r="C19">
        <v>6894</v>
      </c>
      <c r="D19">
        <v>42773</v>
      </c>
      <c r="E19">
        <v>40165</v>
      </c>
      <c r="F19">
        <v>87944</v>
      </c>
      <c r="G19">
        <v>101500</v>
      </c>
      <c r="H19">
        <v>99119</v>
      </c>
      <c r="I19">
        <v>59237</v>
      </c>
      <c r="J19">
        <v>66684</v>
      </c>
      <c r="K19">
        <v>103910</v>
      </c>
      <c r="L19">
        <v>85465</v>
      </c>
      <c r="M19">
        <v>93538</v>
      </c>
      <c r="N19">
        <v>87096</v>
      </c>
      <c r="O19">
        <v>103292</v>
      </c>
      <c r="P19">
        <v>94474</v>
      </c>
      <c r="Q19">
        <v>102957</v>
      </c>
      <c r="R19">
        <v>108646</v>
      </c>
    </row>
    <row r="20" spans="1:18" ht="15">
      <c r="A20" t="s">
        <v>33</v>
      </c>
      <c r="B20" t="s">
        <v>125</v>
      </c>
      <c r="C20" t="s">
        <v>116</v>
      </c>
      <c r="D20" t="s">
        <v>116</v>
      </c>
      <c r="E20" t="s">
        <v>116</v>
      </c>
      <c r="F20" t="s">
        <v>116</v>
      </c>
      <c r="G20" t="s">
        <v>116</v>
      </c>
      <c r="H20" t="s">
        <v>116</v>
      </c>
      <c r="I20" t="s">
        <v>116</v>
      </c>
      <c r="J20">
        <v>12919</v>
      </c>
      <c r="K20">
        <v>11032</v>
      </c>
      <c r="L20">
        <v>9856</v>
      </c>
      <c r="M20">
        <v>9870</v>
      </c>
      <c r="N20">
        <v>9105</v>
      </c>
      <c r="O20">
        <v>8354</v>
      </c>
      <c r="P20">
        <v>8513</v>
      </c>
      <c r="Q20">
        <v>8353</v>
      </c>
      <c r="R20">
        <v>8641</v>
      </c>
    </row>
    <row r="21" spans="1:18" ht="15">
      <c r="A21" t="s">
        <v>35</v>
      </c>
      <c r="B21" t="s">
        <v>125</v>
      </c>
      <c r="C21">
        <v>5480</v>
      </c>
      <c r="D21">
        <v>6197</v>
      </c>
      <c r="E21">
        <v>6987</v>
      </c>
      <c r="F21">
        <v>7172</v>
      </c>
      <c r="G21">
        <v>7788</v>
      </c>
      <c r="H21">
        <v>7555</v>
      </c>
      <c r="I21">
        <v>7894</v>
      </c>
      <c r="J21">
        <v>8081</v>
      </c>
      <c r="K21">
        <v>17360</v>
      </c>
      <c r="L21">
        <v>14614</v>
      </c>
      <c r="M21">
        <v>27246</v>
      </c>
      <c r="N21">
        <v>26481</v>
      </c>
      <c r="O21">
        <v>17005</v>
      </c>
      <c r="P21">
        <v>23413</v>
      </c>
      <c r="Q21">
        <v>30563</v>
      </c>
      <c r="R21">
        <v>26879</v>
      </c>
    </row>
    <row r="22" spans="1:18" ht="15">
      <c r="A22" t="s">
        <v>36</v>
      </c>
      <c r="B22" t="s">
        <v>125</v>
      </c>
      <c r="C22">
        <v>678934</v>
      </c>
      <c r="D22">
        <v>1001286</v>
      </c>
      <c r="E22">
        <v>842467</v>
      </c>
      <c r="F22">
        <v>625096</v>
      </c>
      <c r="G22">
        <v>601021</v>
      </c>
      <c r="H22">
        <v>525025</v>
      </c>
      <c r="I22">
        <v>752685</v>
      </c>
      <c r="J22">
        <v>687266</v>
      </c>
      <c r="K22">
        <v>722681</v>
      </c>
      <c r="L22">
        <v>693930</v>
      </c>
      <c r="M22">
        <v>780348</v>
      </c>
      <c r="N22">
        <v>728795</v>
      </c>
      <c r="O22">
        <v>817933</v>
      </c>
      <c r="P22">
        <v>829136</v>
      </c>
      <c r="Q22">
        <v>865435</v>
      </c>
      <c r="R22">
        <v>779759</v>
      </c>
    </row>
    <row r="23" spans="1:18" ht="15">
      <c r="A23" t="s">
        <v>38</v>
      </c>
      <c r="B23" t="s">
        <v>125</v>
      </c>
      <c r="C23">
        <v>177888</v>
      </c>
      <c r="D23">
        <v>210110</v>
      </c>
      <c r="E23">
        <v>198938</v>
      </c>
      <c r="F23">
        <v>224764</v>
      </c>
      <c r="G23">
        <v>247552</v>
      </c>
      <c r="H23">
        <v>274329</v>
      </c>
      <c r="I23">
        <v>253361</v>
      </c>
      <c r="J23">
        <v>275850</v>
      </c>
      <c r="K23">
        <v>280895</v>
      </c>
      <c r="L23">
        <v>236529</v>
      </c>
      <c r="M23">
        <v>249830</v>
      </c>
      <c r="N23">
        <v>311918</v>
      </c>
      <c r="O23">
        <v>325478</v>
      </c>
      <c r="P23">
        <v>356755</v>
      </c>
      <c r="Q23">
        <v>382033</v>
      </c>
      <c r="R23">
        <v>418561</v>
      </c>
    </row>
    <row r="24" spans="1:18" ht="15">
      <c r="A24" t="s">
        <v>39</v>
      </c>
      <c r="B24" t="s">
        <v>125</v>
      </c>
      <c r="C24">
        <v>256626</v>
      </c>
      <c r="D24">
        <v>269685</v>
      </c>
      <c r="E24">
        <v>278806</v>
      </c>
      <c r="F24">
        <v>298182</v>
      </c>
      <c r="G24">
        <v>298003</v>
      </c>
      <c r="H24">
        <v>317969</v>
      </c>
      <c r="I24">
        <v>345860</v>
      </c>
      <c r="J24">
        <v>320125</v>
      </c>
      <c r="K24">
        <v>336122</v>
      </c>
      <c r="L24">
        <v>338555</v>
      </c>
      <c r="M24">
        <v>348192</v>
      </c>
      <c r="N24">
        <v>346957</v>
      </c>
      <c r="O24">
        <v>362673</v>
      </c>
      <c r="P24">
        <v>393680</v>
      </c>
      <c r="Q24">
        <v>418642</v>
      </c>
      <c r="R24">
        <v>388016</v>
      </c>
    </row>
    <row r="25" spans="1:18" ht="15">
      <c r="A25" t="s">
        <v>40</v>
      </c>
      <c r="B25" t="s">
        <v>125</v>
      </c>
      <c r="C25">
        <v>25661</v>
      </c>
      <c r="D25">
        <v>34600</v>
      </c>
      <c r="E25">
        <v>22171</v>
      </c>
      <c r="F25">
        <v>47180</v>
      </c>
      <c r="G25">
        <v>31578</v>
      </c>
      <c r="H25">
        <v>61527</v>
      </c>
      <c r="I25">
        <v>46238</v>
      </c>
      <c r="J25">
        <v>55834</v>
      </c>
      <c r="K25">
        <v>65145</v>
      </c>
      <c r="L25">
        <v>77238</v>
      </c>
      <c r="M25">
        <v>73684</v>
      </c>
      <c r="N25">
        <v>84779</v>
      </c>
      <c r="O25">
        <v>97418</v>
      </c>
      <c r="P25">
        <v>101214</v>
      </c>
      <c r="Q25">
        <v>87329</v>
      </c>
      <c r="R25">
        <v>103827</v>
      </c>
    </row>
    <row r="26" spans="1:18" ht="15">
      <c r="A26" t="s">
        <v>42</v>
      </c>
      <c r="B26" t="s">
        <v>125</v>
      </c>
      <c r="C26">
        <v>26726</v>
      </c>
      <c r="D26">
        <v>32947</v>
      </c>
      <c r="E26">
        <v>30197</v>
      </c>
      <c r="F26">
        <v>34048</v>
      </c>
      <c r="G26">
        <v>35109</v>
      </c>
      <c r="H26">
        <v>34474</v>
      </c>
      <c r="I26">
        <v>29836</v>
      </c>
      <c r="J26">
        <v>29895</v>
      </c>
      <c r="K26">
        <v>28182</v>
      </c>
      <c r="L26">
        <v>30017</v>
      </c>
      <c r="M26">
        <v>26728</v>
      </c>
      <c r="N26">
        <v>26360</v>
      </c>
      <c r="O26">
        <v>26278</v>
      </c>
      <c r="P26">
        <v>28496</v>
      </c>
      <c r="Q26">
        <v>23748</v>
      </c>
      <c r="R26">
        <v>24479</v>
      </c>
    </row>
    <row r="27" spans="1:18" ht="15">
      <c r="A27" t="s">
        <v>41</v>
      </c>
      <c r="B27" t="s">
        <v>125</v>
      </c>
      <c r="C27">
        <v>12957</v>
      </c>
      <c r="D27">
        <v>14739</v>
      </c>
      <c r="E27">
        <v>14266</v>
      </c>
      <c r="F27">
        <v>13248</v>
      </c>
      <c r="G27">
        <v>12493</v>
      </c>
      <c r="H27">
        <v>11851</v>
      </c>
      <c r="I27">
        <v>12490</v>
      </c>
      <c r="J27">
        <v>12211</v>
      </c>
      <c r="K27">
        <v>13624</v>
      </c>
      <c r="L27">
        <v>12933</v>
      </c>
      <c r="M27">
        <v>13311</v>
      </c>
      <c r="N27">
        <v>15741</v>
      </c>
      <c r="O27">
        <v>19120</v>
      </c>
      <c r="P27">
        <v>19061</v>
      </c>
      <c r="Q27">
        <v>17812</v>
      </c>
      <c r="R27">
        <v>18354</v>
      </c>
    </row>
    <row r="28" spans="1:18" ht="15">
      <c r="A28" t="s">
        <v>27</v>
      </c>
      <c r="B28" t="s">
        <v>125</v>
      </c>
      <c r="C28">
        <v>971570</v>
      </c>
      <c r="D28">
        <v>999676</v>
      </c>
      <c r="E28">
        <v>1015591</v>
      </c>
      <c r="F28">
        <v>1061899</v>
      </c>
      <c r="G28">
        <v>1126822</v>
      </c>
      <c r="H28">
        <v>1262082</v>
      </c>
      <c r="I28">
        <v>1282166</v>
      </c>
      <c r="J28">
        <v>1373416</v>
      </c>
      <c r="K28">
        <v>1533284</v>
      </c>
      <c r="L28">
        <v>1458374</v>
      </c>
      <c r="M28">
        <v>1612166</v>
      </c>
      <c r="N28">
        <v>1559651</v>
      </c>
      <c r="O28">
        <v>1583190</v>
      </c>
      <c r="P28">
        <v>1657053</v>
      </c>
      <c r="Q28">
        <v>1683195</v>
      </c>
      <c r="R28">
        <v>1588141</v>
      </c>
    </row>
    <row r="29" spans="1:18" ht="15">
      <c r="A29" t="s">
        <v>44</v>
      </c>
      <c r="B29" t="s">
        <v>125</v>
      </c>
      <c r="C29">
        <v>122775</v>
      </c>
      <c r="D29">
        <v>148376</v>
      </c>
      <c r="E29">
        <v>154523</v>
      </c>
      <c r="F29">
        <v>169915</v>
      </c>
      <c r="G29">
        <v>182934</v>
      </c>
      <c r="H29">
        <v>181697</v>
      </c>
      <c r="I29">
        <v>204976</v>
      </c>
      <c r="J29">
        <v>212999</v>
      </c>
      <c r="K29">
        <v>224698</v>
      </c>
      <c r="L29">
        <v>235293</v>
      </c>
      <c r="M29">
        <v>288095</v>
      </c>
      <c r="N29">
        <v>334677</v>
      </c>
      <c r="O29">
        <v>377925</v>
      </c>
      <c r="P29">
        <v>404977</v>
      </c>
      <c r="Q29">
        <v>469196</v>
      </c>
      <c r="R29">
        <v>502372</v>
      </c>
    </row>
    <row r="30" spans="1:18" ht="15">
      <c r="A30" t="s">
        <v>46</v>
      </c>
      <c r="B30" t="s">
        <v>125</v>
      </c>
      <c r="C30">
        <v>82016</v>
      </c>
      <c r="D30">
        <v>87926</v>
      </c>
      <c r="E30">
        <v>71954</v>
      </c>
      <c r="F30">
        <v>67456</v>
      </c>
      <c r="G30">
        <v>66267</v>
      </c>
      <c r="H30">
        <v>65486</v>
      </c>
      <c r="I30">
        <v>67113</v>
      </c>
      <c r="J30">
        <v>67884</v>
      </c>
      <c r="K30">
        <v>70300</v>
      </c>
      <c r="L30">
        <v>68172</v>
      </c>
      <c r="M30">
        <v>68337</v>
      </c>
      <c r="N30">
        <v>68323</v>
      </c>
      <c r="O30">
        <v>67187</v>
      </c>
      <c r="P30">
        <v>71492</v>
      </c>
      <c r="Q30">
        <v>71590</v>
      </c>
      <c r="R30">
        <v>72689</v>
      </c>
    </row>
    <row r="31" spans="1:18" ht="15">
      <c r="A31" t="s">
        <v>45</v>
      </c>
      <c r="B31" t="s">
        <v>125</v>
      </c>
      <c r="C31">
        <v>879482</v>
      </c>
      <c r="D31">
        <v>917765</v>
      </c>
      <c r="E31">
        <v>860105</v>
      </c>
      <c r="F31">
        <v>857233</v>
      </c>
      <c r="G31">
        <v>911612</v>
      </c>
      <c r="H31">
        <v>855701</v>
      </c>
      <c r="I31">
        <v>850535</v>
      </c>
      <c r="J31">
        <v>867868</v>
      </c>
      <c r="K31">
        <v>949237</v>
      </c>
      <c r="L31">
        <v>878183</v>
      </c>
      <c r="M31">
        <v>896802</v>
      </c>
      <c r="N31">
        <v>882549</v>
      </c>
      <c r="O31">
        <v>901589</v>
      </c>
      <c r="P31">
        <v>956615</v>
      </c>
      <c r="Q31">
        <v>894876</v>
      </c>
      <c r="R31">
        <v>890004</v>
      </c>
    </row>
    <row r="32" spans="3:18" ht="15">
      <c r="C32">
        <f>SUM(C4:C31)</f>
        <v>7044853</v>
      </c>
      <c r="D32">
        <f aca="true" t="shared" si="0" ref="D32:R32">SUM(D4:D31)</f>
        <v>8424409</v>
      </c>
      <c r="E32">
        <f t="shared" si="0"/>
        <v>8021474</v>
      </c>
      <c r="F32">
        <f t="shared" si="0"/>
        <v>8089390</v>
      </c>
      <c r="G32">
        <f t="shared" si="0"/>
        <v>8496395</v>
      </c>
      <c r="H32">
        <f t="shared" si="0"/>
        <v>8688464</v>
      </c>
      <c r="I32">
        <f t="shared" si="0"/>
        <v>8832441</v>
      </c>
      <c r="J32">
        <f t="shared" si="0"/>
        <v>9184207</v>
      </c>
      <c r="K32">
        <f t="shared" si="0"/>
        <v>9635224</v>
      </c>
      <c r="L32">
        <f t="shared" si="0"/>
        <v>9453768</v>
      </c>
      <c r="M32">
        <f t="shared" si="0"/>
        <v>10070594</v>
      </c>
      <c r="N32">
        <f t="shared" si="0"/>
        <v>9910216</v>
      </c>
      <c r="O32">
        <f t="shared" si="0"/>
        <v>10254005</v>
      </c>
      <c r="P32">
        <f t="shared" si="0"/>
        <v>10604123</v>
      </c>
      <c r="Q32">
        <f t="shared" si="0"/>
        <v>10851206</v>
      </c>
      <c r="R32">
        <f t="shared" si="0"/>
        <v>10504527</v>
      </c>
    </row>
    <row r="33" spans="1:18" ht="15">
      <c r="A33" s="28" t="s">
        <v>100</v>
      </c>
      <c r="B33" s="28"/>
      <c r="C33" s="29">
        <f>C32/1000</f>
        <v>7044.853</v>
      </c>
      <c r="D33" s="29">
        <f aca="true" t="shared" si="1" ref="D33:R33">D32/1000</f>
        <v>8424.409</v>
      </c>
      <c r="E33" s="29">
        <f t="shared" si="1"/>
        <v>8021.474</v>
      </c>
      <c r="F33" s="29">
        <f t="shared" si="1"/>
        <v>8089.39</v>
      </c>
      <c r="G33" s="29">
        <f t="shared" si="1"/>
        <v>8496.395</v>
      </c>
      <c r="H33" s="29">
        <f t="shared" si="1"/>
        <v>8688.464</v>
      </c>
      <c r="I33" s="29">
        <f t="shared" si="1"/>
        <v>8832.441</v>
      </c>
      <c r="J33" s="29">
        <f t="shared" si="1"/>
        <v>9184.207</v>
      </c>
      <c r="K33" s="29">
        <f t="shared" si="1"/>
        <v>9635.224</v>
      </c>
      <c r="L33" s="29">
        <f t="shared" si="1"/>
        <v>9453.768</v>
      </c>
      <c r="M33" s="29">
        <f t="shared" si="1"/>
        <v>10070.594</v>
      </c>
      <c r="N33" s="29">
        <f t="shared" si="1"/>
        <v>9910.216</v>
      </c>
      <c r="O33" s="29">
        <f t="shared" si="1"/>
        <v>10254.005</v>
      </c>
      <c r="P33" s="29">
        <f t="shared" si="1"/>
        <v>10604.123</v>
      </c>
      <c r="Q33" s="29">
        <f t="shared" si="1"/>
        <v>10851.206</v>
      </c>
      <c r="R33" s="29">
        <f t="shared" si="1"/>
        <v>10504.527</v>
      </c>
    </row>
    <row r="34" spans="1:18" ht="15">
      <c r="A34" s="30"/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ht="15">
      <c r="A35" t="s">
        <v>50</v>
      </c>
      <c r="B35" t="s">
        <v>125</v>
      </c>
      <c r="C35">
        <v>358</v>
      </c>
      <c r="D35">
        <v>420</v>
      </c>
      <c r="E35">
        <v>1187</v>
      </c>
      <c r="F35">
        <v>1965</v>
      </c>
      <c r="G35">
        <v>1948</v>
      </c>
      <c r="H35">
        <v>3516</v>
      </c>
      <c r="I35">
        <v>5882</v>
      </c>
      <c r="J35">
        <v>4985</v>
      </c>
      <c r="K35">
        <v>5470</v>
      </c>
      <c r="L35">
        <v>6919</v>
      </c>
      <c r="M35">
        <v>7440</v>
      </c>
      <c r="N35">
        <v>7997</v>
      </c>
      <c r="O35">
        <v>7946</v>
      </c>
      <c r="P35">
        <v>8449</v>
      </c>
      <c r="Q35">
        <v>8651</v>
      </c>
      <c r="R35">
        <v>9516</v>
      </c>
    </row>
    <row r="36" spans="1:18" ht="15">
      <c r="A36" t="s">
        <v>51</v>
      </c>
      <c r="B36" t="s">
        <v>125</v>
      </c>
      <c r="C36">
        <v>1842</v>
      </c>
      <c r="D36">
        <v>370</v>
      </c>
      <c r="E36">
        <v>1370</v>
      </c>
      <c r="F36">
        <v>305</v>
      </c>
      <c r="G36">
        <v>1754</v>
      </c>
      <c r="H36">
        <v>1116</v>
      </c>
      <c r="I36">
        <v>6739</v>
      </c>
      <c r="J36">
        <v>8286</v>
      </c>
      <c r="K36">
        <v>8484</v>
      </c>
      <c r="L36">
        <v>11227</v>
      </c>
      <c r="M36">
        <v>12025</v>
      </c>
      <c r="N36">
        <v>16103</v>
      </c>
      <c r="O36">
        <v>17826</v>
      </c>
      <c r="P36">
        <v>14033</v>
      </c>
      <c r="Q36">
        <v>13342</v>
      </c>
      <c r="R36">
        <v>13769</v>
      </c>
    </row>
    <row r="37" spans="1:18" ht="15">
      <c r="A37" t="s">
        <v>48</v>
      </c>
      <c r="B37" t="s">
        <v>125</v>
      </c>
      <c r="C37">
        <v>24271</v>
      </c>
      <c r="D37">
        <v>23214</v>
      </c>
      <c r="E37">
        <v>28632</v>
      </c>
      <c r="F37">
        <v>23872</v>
      </c>
      <c r="G37">
        <v>31794</v>
      </c>
      <c r="H37">
        <v>25998</v>
      </c>
      <c r="I37">
        <v>25929</v>
      </c>
      <c r="J37">
        <v>36362</v>
      </c>
      <c r="K37">
        <v>56118</v>
      </c>
      <c r="L37">
        <v>67632</v>
      </c>
      <c r="M37">
        <v>66987</v>
      </c>
      <c r="N37">
        <v>46939</v>
      </c>
      <c r="O37">
        <v>62367</v>
      </c>
      <c r="P37">
        <v>57961</v>
      </c>
      <c r="Q37">
        <v>51552</v>
      </c>
      <c r="R37">
        <v>55555</v>
      </c>
    </row>
    <row r="38" spans="1:18" ht="15">
      <c r="A38" t="s">
        <v>99</v>
      </c>
      <c r="B38" t="s">
        <v>125</v>
      </c>
      <c r="C38">
        <v>7046</v>
      </c>
      <c r="D38">
        <v>7758</v>
      </c>
      <c r="E38">
        <v>7519</v>
      </c>
      <c r="F38">
        <v>9420</v>
      </c>
      <c r="G38">
        <v>6823</v>
      </c>
      <c r="H38">
        <v>8188</v>
      </c>
      <c r="I38">
        <v>7696</v>
      </c>
      <c r="J38">
        <v>6850</v>
      </c>
      <c r="K38">
        <v>6277</v>
      </c>
      <c r="L38">
        <v>7505</v>
      </c>
      <c r="M38">
        <v>6784</v>
      </c>
      <c r="N38">
        <v>7791</v>
      </c>
      <c r="O38">
        <v>6916</v>
      </c>
      <c r="P38">
        <v>7997</v>
      </c>
      <c r="Q38">
        <v>8326</v>
      </c>
      <c r="R38">
        <v>7955</v>
      </c>
    </row>
    <row r="39" spans="1:18" ht="15">
      <c r="A39" t="s">
        <v>126</v>
      </c>
      <c r="B39" t="s">
        <v>125</v>
      </c>
      <c r="C39" t="s">
        <v>116</v>
      </c>
      <c r="D39">
        <v>5460</v>
      </c>
      <c r="E39">
        <v>7984</v>
      </c>
      <c r="F39">
        <v>16236</v>
      </c>
      <c r="G39">
        <v>15583</v>
      </c>
      <c r="H39">
        <v>14885</v>
      </c>
      <c r="I39">
        <v>10140</v>
      </c>
      <c r="J39">
        <v>12827</v>
      </c>
      <c r="K39">
        <v>20693</v>
      </c>
      <c r="L39">
        <v>20107</v>
      </c>
      <c r="M39">
        <v>19738</v>
      </c>
      <c r="N39">
        <v>25041</v>
      </c>
      <c r="O39">
        <v>29763</v>
      </c>
      <c r="P39">
        <v>28183</v>
      </c>
      <c r="Q39">
        <v>27310</v>
      </c>
      <c r="R39">
        <v>35134</v>
      </c>
    </row>
    <row r="40" spans="1:18" ht="15">
      <c r="A40" t="s">
        <v>47</v>
      </c>
      <c r="B40" t="s">
        <v>125</v>
      </c>
      <c r="C40" t="s">
        <v>116</v>
      </c>
      <c r="D40" t="s">
        <v>116</v>
      </c>
      <c r="E40" t="s">
        <v>116</v>
      </c>
      <c r="F40" t="s">
        <v>116</v>
      </c>
      <c r="G40" t="s">
        <v>116</v>
      </c>
      <c r="H40" t="s">
        <v>116</v>
      </c>
      <c r="I40" t="s">
        <v>116</v>
      </c>
      <c r="J40" t="s">
        <v>116</v>
      </c>
      <c r="K40" t="s">
        <v>116</v>
      </c>
      <c r="L40" t="s">
        <v>116</v>
      </c>
      <c r="M40" t="s">
        <v>116</v>
      </c>
      <c r="N40" t="s">
        <v>116</v>
      </c>
      <c r="O40" t="s">
        <v>116</v>
      </c>
      <c r="P40" t="s">
        <v>116</v>
      </c>
      <c r="Q40">
        <v>1302</v>
      </c>
      <c r="R40">
        <v>4631</v>
      </c>
    </row>
    <row r="41" spans="1:18" ht="15">
      <c r="A41" t="s">
        <v>53</v>
      </c>
      <c r="B41" t="s">
        <v>125</v>
      </c>
      <c r="C41" t="s">
        <v>116</v>
      </c>
      <c r="D41" t="s">
        <v>116</v>
      </c>
      <c r="E41" t="s">
        <v>116</v>
      </c>
      <c r="F41" t="s">
        <v>116</v>
      </c>
      <c r="G41" t="s">
        <v>116</v>
      </c>
      <c r="H41" t="s">
        <v>116</v>
      </c>
      <c r="I41" t="s">
        <v>116</v>
      </c>
      <c r="J41" t="s">
        <v>116</v>
      </c>
      <c r="K41" t="s">
        <v>116</v>
      </c>
      <c r="L41" t="s">
        <v>116</v>
      </c>
      <c r="M41" t="s">
        <v>116</v>
      </c>
      <c r="N41" t="s">
        <v>116</v>
      </c>
      <c r="O41" t="s">
        <v>116</v>
      </c>
      <c r="P41">
        <v>36164</v>
      </c>
      <c r="Q41">
        <v>39717</v>
      </c>
      <c r="R41">
        <v>38718</v>
      </c>
    </row>
    <row r="42" spans="1:18" ht="15">
      <c r="A42" t="s">
        <v>96</v>
      </c>
      <c r="B42" t="s">
        <v>125</v>
      </c>
      <c r="C42">
        <v>18869</v>
      </c>
      <c r="D42">
        <v>30967</v>
      </c>
      <c r="E42">
        <v>38082</v>
      </c>
      <c r="F42">
        <v>62227</v>
      </c>
      <c r="G42">
        <v>54599</v>
      </c>
      <c r="H42">
        <v>61877</v>
      </c>
      <c r="I42">
        <v>42808</v>
      </c>
      <c r="J42">
        <v>43417</v>
      </c>
      <c r="K42">
        <v>46194</v>
      </c>
      <c r="L42">
        <v>52861</v>
      </c>
      <c r="M42">
        <v>41674</v>
      </c>
      <c r="N42">
        <v>52067</v>
      </c>
      <c r="O42">
        <v>43499</v>
      </c>
      <c r="P42">
        <v>0</v>
      </c>
      <c r="Q42">
        <v>0</v>
      </c>
      <c r="R42">
        <v>0</v>
      </c>
    </row>
    <row r="43" spans="3:18" ht="15">
      <c r="C43">
        <f>SUM(C35:C42)</f>
        <v>52386</v>
      </c>
      <c r="D43">
        <f aca="true" t="shared" si="2" ref="D43:R43">SUM(D35:D42)</f>
        <v>68189</v>
      </c>
      <c r="E43">
        <f t="shared" si="2"/>
        <v>84774</v>
      </c>
      <c r="F43">
        <f t="shared" si="2"/>
        <v>114025</v>
      </c>
      <c r="G43">
        <f t="shared" si="2"/>
        <v>112501</v>
      </c>
      <c r="H43">
        <f t="shared" si="2"/>
        <v>115580</v>
      </c>
      <c r="I43">
        <f t="shared" si="2"/>
        <v>99194</v>
      </c>
      <c r="J43">
        <f t="shared" si="2"/>
        <v>112727</v>
      </c>
      <c r="K43">
        <f t="shared" si="2"/>
        <v>143236</v>
      </c>
      <c r="L43">
        <f t="shared" si="2"/>
        <v>166251</v>
      </c>
      <c r="M43">
        <f t="shared" si="2"/>
        <v>154648</v>
      </c>
      <c r="N43">
        <f t="shared" si="2"/>
        <v>155938</v>
      </c>
      <c r="O43">
        <f t="shared" si="2"/>
        <v>168317</v>
      </c>
      <c r="P43">
        <f t="shared" si="2"/>
        <v>152787</v>
      </c>
      <c r="Q43">
        <f t="shared" si="2"/>
        <v>150200</v>
      </c>
      <c r="R43">
        <f t="shared" si="2"/>
        <v>165278</v>
      </c>
    </row>
    <row r="44" spans="1:18" ht="15">
      <c r="A44" s="28" t="s">
        <v>100</v>
      </c>
      <c r="B44" s="28"/>
      <c r="C44" s="29">
        <f>C43/1000</f>
        <v>52.386</v>
      </c>
      <c r="D44" s="29">
        <f aca="true" t="shared" si="3" ref="D44:R44">D43/1000</f>
        <v>68.189</v>
      </c>
      <c r="E44" s="29">
        <f t="shared" si="3"/>
        <v>84.774</v>
      </c>
      <c r="F44" s="29">
        <f t="shared" si="3"/>
        <v>114.025</v>
      </c>
      <c r="G44" s="29">
        <f t="shared" si="3"/>
        <v>112.501</v>
      </c>
      <c r="H44" s="29">
        <f t="shared" si="3"/>
        <v>115.58</v>
      </c>
      <c r="I44" s="29">
        <f t="shared" si="3"/>
        <v>99.194</v>
      </c>
      <c r="J44" s="29">
        <f t="shared" si="3"/>
        <v>112.727</v>
      </c>
      <c r="K44" s="29">
        <f t="shared" si="3"/>
        <v>143.236</v>
      </c>
      <c r="L44" s="29">
        <f t="shared" si="3"/>
        <v>166.251</v>
      </c>
      <c r="M44" s="29">
        <f t="shared" si="3"/>
        <v>154.648</v>
      </c>
      <c r="N44" s="29">
        <f t="shared" si="3"/>
        <v>155.938</v>
      </c>
      <c r="O44" s="29">
        <f t="shared" si="3"/>
        <v>168.317</v>
      </c>
      <c r="P44" s="29">
        <f t="shared" si="3"/>
        <v>152.787</v>
      </c>
      <c r="Q44" s="29">
        <f t="shared" si="3"/>
        <v>150.2</v>
      </c>
      <c r="R44" s="29">
        <f t="shared" si="3"/>
        <v>165.278</v>
      </c>
    </row>
    <row r="46" spans="1:18" ht="15">
      <c r="A46" t="s">
        <v>9</v>
      </c>
      <c r="B46" t="s">
        <v>125</v>
      </c>
      <c r="C46">
        <v>39873</v>
      </c>
      <c r="D46">
        <v>52269</v>
      </c>
      <c r="E46">
        <v>55132</v>
      </c>
      <c r="F46">
        <v>96148</v>
      </c>
      <c r="G46">
        <v>72197</v>
      </c>
      <c r="H46">
        <v>86520</v>
      </c>
      <c r="I46">
        <v>75404</v>
      </c>
      <c r="J46">
        <v>61994</v>
      </c>
      <c r="K46">
        <v>85600</v>
      </c>
      <c r="L46">
        <v>75680</v>
      </c>
      <c r="M46">
        <v>92781</v>
      </c>
      <c r="N46">
        <v>76528</v>
      </c>
      <c r="O46">
        <v>52814</v>
      </c>
      <c r="P46">
        <v>51881</v>
      </c>
      <c r="Q46">
        <v>36261</v>
      </c>
      <c r="R46">
        <v>46038</v>
      </c>
    </row>
    <row r="47" spans="1:18" ht="15">
      <c r="A47" t="s">
        <v>77</v>
      </c>
      <c r="B47" t="s">
        <v>125</v>
      </c>
      <c r="C47">
        <v>2929</v>
      </c>
      <c r="D47">
        <v>2248</v>
      </c>
      <c r="E47">
        <v>2048</v>
      </c>
      <c r="F47">
        <v>889</v>
      </c>
      <c r="G47">
        <v>326</v>
      </c>
      <c r="H47">
        <v>376</v>
      </c>
      <c r="I47">
        <v>372</v>
      </c>
      <c r="J47">
        <v>1012</v>
      </c>
      <c r="K47">
        <v>1347</v>
      </c>
      <c r="L47">
        <v>997</v>
      </c>
      <c r="M47">
        <v>1450</v>
      </c>
      <c r="N47">
        <v>1874</v>
      </c>
      <c r="O47">
        <v>783</v>
      </c>
      <c r="P47">
        <v>1305</v>
      </c>
      <c r="Q47">
        <v>492</v>
      </c>
      <c r="R47">
        <v>641</v>
      </c>
    </row>
    <row r="48" spans="1:18" ht="15">
      <c r="A48" t="s">
        <v>8</v>
      </c>
      <c r="B48" t="s">
        <v>125</v>
      </c>
      <c r="C48">
        <v>19644</v>
      </c>
      <c r="D48">
        <v>21707</v>
      </c>
      <c r="E48">
        <v>27567</v>
      </c>
      <c r="F48">
        <v>27415</v>
      </c>
      <c r="G48">
        <v>54884</v>
      </c>
      <c r="H48">
        <v>245410</v>
      </c>
      <c r="I48">
        <v>138545</v>
      </c>
      <c r="J48">
        <v>161740</v>
      </c>
      <c r="K48">
        <v>169938</v>
      </c>
      <c r="L48">
        <v>175533</v>
      </c>
      <c r="M48">
        <v>234425</v>
      </c>
      <c r="N48">
        <v>217799</v>
      </c>
      <c r="O48">
        <v>200943</v>
      </c>
      <c r="P48">
        <v>140909</v>
      </c>
      <c r="Q48">
        <v>122608</v>
      </c>
      <c r="R48">
        <v>145988</v>
      </c>
    </row>
    <row r="49" spans="1:18" ht="15">
      <c r="A49" t="s">
        <v>7</v>
      </c>
      <c r="B49" t="s">
        <v>125</v>
      </c>
      <c r="C49">
        <v>370758</v>
      </c>
      <c r="D49">
        <v>408082</v>
      </c>
      <c r="E49">
        <v>538929</v>
      </c>
      <c r="F49">
        <v>573395</v>
      </c>
      <c r="G49">
        <v>708055</v>
      </c>
      <c r="H49">
        <v>637816</v>
      </c>
      <c r="I49">
        <v>734193</v>
      </c>
      <c r="J49">
        <v>902533</v>
      </c>
      <c r="K49">
        <v>819398</v>
      </c>
      <c r="L49">
        <v>750639</v>
      </c>
      <c r="M49">
        <v>671752</v>
      </c>
      <c r="N49">
        <v>621736</v>
      </c>
      <c r="O49">
        <v>591258</v>
      </c>
      <c r="P49">
        <v>582513</v>
      </c>
      <c r="Q49">
        <v>665267</v>
      </c>
      <c r="R49">
        <v>653249</v>
      </c>
    </row>
    <row r="51" spans="1:18" ht="15">
      <c r="A51" t="s">
        <v>49</v>
      </c>
      <c r="B51" t="s">
        <v>125</v>
      </c>
      <c r="C51">
        <v>33905</v>
      </c>
      <c r="D51">
        <v>53372</v>
      </c>
      <c r="E51">
        <v>57924</v>
      </c>
      <c r="F51">
        <v>66124</v>
      </c>
      <c r="G51">
        <v>87874</v>
      </c>
      <c r="H51">
        <v>75080</v>
      </c>
      <c r="I51">
        <v>98662</v>
      </c>
      <c r="J51">
        <v>75725</v>
      </c>
      <c r="K51">
        <v>49853</v>
      </c>
      <c r="L51">
        <v>37208</v>
      </c>
      <c r="M51">
        <v>63776</v>
      </c>
      <c r="N51">
        <v>110827</v>
      </c>
      <c r="O51">
        <v>89392</v>
      </c>
      <c r="P51">
        <v>116970</v>
      </c>
      <c r="Q51">
        <v>128121</v>
      </c>
      <c r="R51">
        <v>133467</v>
      </c>
    </row>
    <row r="52" spans="1:18" ht="15">
      <c r="A52" s="28" t="s">
        <v>100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1:18" ht="15">
      <c r="A53" s="28" t="s">
        <v>9</v>
      </c>
      <c r="B53" s="28"/>
      <c r="C53" s="29">
        <f>C46/1000</f>
        <v>39.873</v>
      </c>
      <c r="D53" s="29">
        <f aca="true" t="shared" si="4" ref="D53:R53">D46/1000</f>
        <v>52.269</v>
      </c>
      <c r="E53" s="29">
        <f t="shared" si="4"/>
        <v>55.132</v>
      </c>
      <c r="F53" s="29">
        <f t="shared" si="4"/>
        <v>96.148</v>
      </c>
      <c r="G53" s="29">
        <f t="shared" si="4"/>
        <v>72.197</v>
      </c>
      <c r="H53" s="29">
        <f t="shared" si="4"/>
        <v>86.52</v>
      </c>
      <c r="I53" s="29">
        <f t="shared" si="4"/>
        <v>75.404</v>
      </c>
      <c r="J53" s="29">
        <f t="shared" si="4"/>
        <v>61.994</v>
      </c>
      <c r="K53" s="29">
        <f t="shared" si="4"/>
        <v>85.6</v>
      </c>
      <c r="L53" s="29">
        <f t="shared" si="4"/>
        <v>75.68</v>
      </c>
      <c r="M53" s="29">
        <f t="shared" si="4"/>
        <v>92.781</v>
      </c>
      <c r="N53" s="29">
        <f t="shared" si="4"/>
        <v>76.528</v>
      </c>
      <c r="O53" s="29">
        <f t="shared" si="4"/>
        <v>52.814</v>
      </c>
      <c r="P53" s="29">
        <f t="shared" si="4"/>
        <v>51.881</v>
      </c>
      <c r="Q53" s="29">
        <f t="shared" si="4"/>
        <v>36.261</v>
      </c>
      <c r="R53" s="29">
        <f t="shared" si="4"/>
        <v>46.038</v>
      </c>
    </row>
    <row r="54" spans="1:18" ht="15">
      <c r="A54" s="28" t="s">
        <v>77</v>
      </c>
      <c r="B54" s="28"/>
      <c r="C54" s="29">
        <f aca="true" t="shared" si="5" ref="C54:R58">C47/1000</f>
        <v>2.929</v>
      </c>
      <c r="D54" s="29">
        <f t="shared" si="5"/>
        <v>2.248</v>
      </c>
      <c r="E54" s="29">
        <f t="shared" si="5"/>
        <v>2.048</v>
      </c>
      <c r="F54" s="29">
        <f t="shared" si="5"/>
        <v>0.889</v>
      </c>
      <c r="G54" s="29">
        <f t="shared" si="5"/>
        <v>0.326</v>
      </c>
      <c r="H54" s="29">
        <f t="shared" si="5"/>
        <v>0.376</v>
      </c>
      <c r="I54" s="29">
        <f t="shared" si="5"/>
        <v>0.372</v>
      </c>
      <c r="J54" s="29">
        <f t="shared" si="5"/>
        <v>1.012</v>
      </c>
      <c r="K54" s="29">
        <f t="shared" si="5"/>
        <v>1.347</v>
      </c>
      <c r="L54" s="29">
        <f t="shared" si="5"/>
        <v>0.997</v>
      </c>
      <c r="M54" s="29">
        <f t="shared" si="5"/>
        <v>1.45</v>
      </c>
      <c r="N54" s="29">
        <f t="shared" si="5"/>
        <v>1.874</v>
      </c>
      <c r="O54" s="29">
        <f t="shared" si="5"/>
        <v>0.783</v>
      </c>
      <c r="P54" s="29">
        <f t="shared" si="5"/>
        <v>1.305</v>
      </c>
      <c r="Q54" s="29">
        <f t="shared" si="5"/>
        <v>0.492</v>
      </c>
      <c r="R54" s="29">
        <f t="shared" si="5"/>
        <v>0.641</v>
      </c>
    </row>
    <row r="55" spans="1:18" ht="15">
      <c r="A55" s="28" t="s">
        <v>8</v>
      </c>
      <c r="B55" s="28"/>
      <c r="C55" s="29">
        <f t="shared" si="5"/>
        <v>19.644</v>
      </c>
      <c r="D55" s="29">
        <f t="shared" si="5"/>
        <v>21.707</v>
      </c>
      <c r="E55" s="29">
        <f t="shared" si="5"/>
        <v>27.567</v>
      </c>
      <c r="F55" s="29">
        <f t="shared" si="5"/>
        <v>27.415</v>
      </c>
      <c r="G55" s="29">
        <f t="shared" si="5"/>
        <v>54.884</v>
      </c>
      <c r="H55" s="29">
        <f t="shared" si="5"/>
        <v>245.41</v>
      </c>
      <c r="I55" s="29">
        <f t="shared" si="5"/>
        <v>138.545</v>
      </c>
      <c r="J55" s="29">
        <f t="shared" si="5"/>
        <v>161.74</v>
      </c>
      <c r="K55" s="29">
        <f t="shared" si="5"/>
        <v>169.938</v>
      </c>
      <c r="L55" s="29">
        <f t="shared" si="5"/>
        <v>175.533</v>
      </c>
      <c r="M55" s="29">
        <f t="shared" si="5"/>
        <v>234.425</v>
      </c>
      <c r="N55" s="29">
        <f t="shared" si="5"/>
        <v>217.799</v>
      </c>
      <c r="O55" s="29">
        <f t="shared" si="5"/>
        <v>200.943</v>
      </c>
      <c r="P55" s="29">
        <f t="shared" si="5"/>
        <v>140.909</v>
      </c>
      <c r="Q55" s="29">
        <f t="shared" si="5"/>
        <v>122.608</v>
      </c>
      <c r="R55" s="29">
        <f t="shared" si="5"/>
        <v>145.988</v>
      </c>
    </row>
    <row r="56" spans="1:18" ht="15">
      <c r="A56" s="28" t="s">
        <v>7</v>
      </c>
      <c r="B56" s="28"/>
      <c r="C56" s="29">
        <f t="shared" si="5"/>
        <v>370.758</v>
      </c>
      <c r="D56" s="29">
        <f t="shared" si="5"/>
        <v>408.082</v>
      </c>
      <c r="E56" s="29">
        <f t="shared" si="5"/>
        <v>538.929</v>
      </c>
      <c r="F56" s="29">
        <f t="shared" si="5"/>
        <v>573.395</v>
      </c>
      <c r="G56" s="29">
        <f t="shared" si="5"/>
        <v>708.055</v>
      </c>
      <c r="H56" s="29">
        <f t="shared" si="5"/>
        <v>637.816</v>
      </c>
      <c r="I56" s="29">
        <f t="shared" si="5"/>
        <v>734.193</v>
      </c>
      <c r="J56" s="29">
        <f t="shared" si="5"/>
        <v>902.533</v>
      </c>
      <c r="K56" s="29">
        <f t="shared" si="5"/>
        <v>819.398</v>
      </c>
      <c r="L56" s="29">
        <f t="shared" si="5"/>
        <v>750.639</v>
      </c>
      <c r="M56" s="29">
        <f t="shared" si="5"/>
        <v>671.752</v>
      </c>
      <c r="N56" s="29">
        <f t="shared" si="5"/>
        <v>621.736</v>
      </c>
      <c r="O56" s="29">
        <f t="shared" si="5"/>
        <v>591.258</v>
      </c>
      <c r="P56" s="29">
        <f t="shared" si="5"/>
        <v>582.513</v>
      </c>
      <c r="Q56" s="29">
        <f t="shared" si="5"/>
        <v>665.267</v>
      </c>
      <c r="R56" s="29">
        <f t="shared" si="5"/>
        <v>653.249</v>
      </c>
    </row>
    <row r="57" spans="1:18" ht="15">
      <c r="A57" s="30"/>
      <c r="B57" s="30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15">
      <c r="A58" s="28" t="s">
        <v>49</v>
      </c>
      <c r="B58" s="28"/>
      <c r="C58" s="29">
        <f t="shared" si="5"/>
        <v>33.905</v>
      </c>
      <c r="D58" s="29">
        <f t="shared" si="5"/>
        <v>53.372</v>
      </c>
      <c r="E58" s="29">
        <f t="shared" si="5"/>
        <v>57.924</v>
      </c>
      <c r="F58" s="29">
        <f t="shared" si="5"/>
        <v>66.124</v>
      </c>
      <c r="G58" s="29">
        <f t="shared" si="5"/>
        <v>87.874</v>
      </c>
      <c r="H58" s="29">
        <f t="shared" si="5"/>
        <v>75.08</v>
      </c>
      <c r="I58" s="29">
        <f t="shared" si="5"/>
        <v>98.662</v>
      </c>
      <c r="J58" s="29">
        <f t="shared" si="5"/>
        <v>75.725</v>
      </c>
      <c r="K58" s="29">
        <f t="shared" si="5"/>
        <v>49.853</v>
      </c>
      <c r="L58" s="29">
        <f t="shared" si="5"/>
        <v>37.208</v>
      </c>
      <c r="M58" s="29">
        <f t="shared" si="5"/>
        <v>63.776</v>
      </c>
      <c r="N58" s="29">
        <f t="shared" si="5"/>
        <v>110.827</v>
      </c>
      <c r="O58" s="29">
        <f t="shared" si="5"/>
        <v>89.392</v>
      </c>
      <c r="P58" s="29">
        <f t="shared" si="5"/>
        <v>116.97</v>
      </c>
      <c r="Q58" s="29">
        <f t="shared" si="5"/>
        <v>128.121</v>
      </c>
      <c r="R58" s="29">
        <f t="shared" si="5"/>
        <v>133.467</v>
      </c>
    </row>
    <row r="61" spans="1:18" ht="15">
      <c r="A61" t="s">
        <v>80</v>
      </c>
      <c r="B61" t="s">
        <v>124</v>
      </c>
      <c r="C61">
        <v>1993</v>
      </c>
      <c r="D61">
        <v>1994</v>
      </c>
      <c r="E61">
        <v>1995</v>
      </c>
      <c r="F61">
        <v>1996</v>
      </c>
      <c r="G61">
        <v>1997</v>
      </c>
      <c r="H61">
        <v>1998</v>
      </c>
      <c r="I61">
        <v>1999</v>
      </c>
      <c r="J61">
        <v>2000</v>
      </c>
      <c r="K61">
        <v>2001</v>
      </c>
      <c r="L61">
        <v>2002</v>
      </c>
      <c r="M61">
        <v>2003</v>
      </c>
      <c r="N61">
        <v>2004</v>
      </c>
      <c r="O61">
        <v>2005</v>
      </c>
      <c r="P61">
        <v>2006</v>
      </c>
      <c r="Q61">
        <v>2007</v>
      </c>
      <c r="R61">
        <v>2008</v>
      </c>
    </row>
    <row r="62" spans="1:18" ht="15">
      <c r="A62" t="s">
        <v>37</v>
      </c>
      <c r="B62" t="s">
        <v>127</v>
      </c>
      <c r="C62">
        <v>1199</v>
      </c>
      <c r="D62">
        <v>1511</v>
      </c>
      <c r="E62">
        <v>4561</v>
      </c>
      <c r="F62">
        <v>4076</v>
      </c>
      <c r="G62">
        <v>4039</v>
      </c>
      <c r="H62">
        <v>2966</v>
      </c>
      <c r="I62">
        <v>5451</v>
      </c>
      <c r="J62">
        <v>4651</v>
      </c>
      <c r="K62">
        <v>4119</v>
      </c>
      <c r="L62">
        <v>7480</v>
      </c>
      <c r="M62">
        <v>10055</v>
      </c>
      <c r="N62">
        <v>12344</v>
      </c>
      <c r="O62">
        <v>5872</v>
      </c>
      <c r="P62">
        <v>4336</v>
      </c>
      <c r="Q62">
        <v>6237</v>
      </c>
      <c r="R62">
        <v>7049</v>
      </c>
    </row>
    <row r="63" spans="1:18" ht="15">
      <c r="A63" t="s">
        <v>20</v>
      </c>
      <c r="B63" t="s">
        <v>127</v>
      </c>
      <c r="C63">
        <v>55393</v>
      </c>
      <c r="D63">
        <v>66649</v>
      </c>
      <c r="E63">
        <v>75715</v>
      </c>
      <c r="F63">
        <v>78598</v>
      </c>
      <c r="G63">
        <v>92240</v>
      </c>
      <c r="H63">
        <v>92923</v>
      </c>
      <c r="I63">
        <v>94272</v>
      </c>
      <c r="J63">
        <v>117685</v>
      </c>
      <c r="K63">
        <v>119660</v>
      </c>
      <c r="L63">
        <v>121941</v>
      </c>
      <c r="M63">
        <v>147015</v>
      </c>
      <c r="N63">
        <v>165706</v>
      </c>
      <c r="O63">
        <v>235952</v>
      </c>
      <c r="P63">
        <v>271200</v>
      </c>
      <c r="Q63">
        <v>236571</v>
      </c>
      <c r="R63">
        <v>225910</v>
      </c>
    </row>
    <row r="64" spans="1:18" ht="15">
      <c r="A64" t="s">
        <v>21</v>
      </c>
      <c r="B64" t="s">
        <v>127</v>
      </c>
      <c r="C64">
        <v>6765</v>
      </c>
      <c r="D64">
        <v>8799</v>
      </c>
      <c r="E64">
        <v>21222</v>
      </c>
      <c r="F64">
        <v>24544</v>
      </c>
      <c r="G64">
        <v>10839</v>
      </c>
      <c r="H64">
        <v>2706</v>
      </c>
      <c r="I64">
        <v>2802</v>
      </c>
      <c r="J64">
        <v>3109</v>
      </c>
      <c r="K64">
        <v>3322</v>
      </c>
      <c r="L64">
        <v>4001</v>
      </c>
      <c r="M64">
        <v>4370</v>
      </c>
      <c r="N64">
        <v>4899</v>
      </c>
      <c r="O64">
        <v>3245</v>
      </c>
      <c r="P64">
        <v>4024</v>
      </c>
      <c r="Q64">
        <v>5919</v>
      </c>
      <c r="R64">
        <v>11668</v>
      </c>
    </row>
    <row r="65" spans="1:18" ht="15">
      <c r="A65" t="s">
        <v>30</v>
      </c>
      <c r="B65" t="s">
        <v>127</v>
      </c>
      <c r="C65">
        <v>911</v>
      </c>
      <c r="D65">
        <v>276</v>
      </c>
      <c r="E65">
        <v>293</v>
      </c>
      <c r="F65">
        <v>392</v>
      </c>
      <c r="G65">
        <v>178</v>
      </c>
      <c r="H65">
        <v>275</v>
      </c>
      <c r="I65">
        <v>335</v>
      </c>
      <c r="J65">
        <v>760</v>
      </c>
      <c r="K65">
        <v>792</v>
      </c>
      <c r="L65">
        <v>796</v>
      </c>
      <c r="M65">
        <v>611</v>
      </c>
      <c r="N65">
        <v>2618</v>
      </c>
      <c r="O65">
        <v>3108</v>
      </c>
      <c r="P65">
        <v>2755</v>
      </c>
      <c r="Q65">
        <v>2576</v>
      </c>
      <c r="R65">
        <v>2685</v>
      </c>
    </row>
    <row r="66" spans="1:18" ht="15">
      <c r="A66" t="s">
        <v>22</v>
      </c>
      <c r="B66" t="s">
        <v>127</v>
      </c>
      <c r="C66">
        <v>12545</v>
      </c>
      <c r="D66">
        <v>14972</v>
      </c>
      <c r="E66">
        <v>12079</v>
      </c>
      <c r="F66">
        <v>12145</v>
      </c>
      <c r="G66">
        <v>9552</v>
      </c>
      <c r="H66">
        <v>10716</v>
      </c>
      <c r="I66">
        <v>9500</v>
      </c>
      <c r="J66">
        <v>12433</v>
      </c>
      <c r="K66">
        <v>13635</v>
      </c>
      <c r="L66">
        <v>13051</v>
      </c>
      <c r="M66">
        <v>13698</v>
      </c>
      <c r="N66">
        <v>15219</v>
      </c>
      <c r="O66">
        <v>17402</v>
      </c>
      <c r="P66">
        <v>19229</v>
      </c>
      <c r="Q66">
        <v>20154</v>
      </c>
      <c r="R66">
        <v>19012</v>
      </c>
    </row>
    <row r="67" spans="1:18" ht="15">
      <c r="A67" t="s">
        <v>23</v>
      </c>
      <c r="B67" t="s">
        <v>127</v>
      </c>
      <c r="C67">
        <v>909972</v>
      </c>
      <c r="D67">
        <v>1026538</v>
      </c>
      <c r="E67">
        <v>1093582</v>
      </c>
      <c r="F67">
        <v>1196329</v>
      </c>
      <c r="G67">
        <v>1215137</v>
      </c>
      <c r="H67">
        <v>1181465</v>
      </c>
      <c r="I67">
        <v>1163265</v>
      </c>
      <c r="J67">
        <v>1265033</v>
      </c>
      <c r="K67">
        <v>1271923</v>
      </c>
      <c r="L67">
        <v>1273270</v>
      </c>
      <c r="M67">
        <v>1220005</v>
      </c>
      <c r="N67">
        <v>1261778</v>
      </c>
      <c r="O67">
        <v>1150724</v>
      </c>
      <c r="P67">
        <v>1152575</v>
      </c>
      <c r="Q67">
        <v>1037774</v>
      </c>
      <c r="R67">
        <v>1102764</v>
      </c>
    </row>
    <row r="68" spans="1:18" ht="15">
      <c r="A68" s="31" t="s">
        <v>24</v>
      </c>
      <c r="B68" t="s">
        <v>127</v>
      </c>
      <c r="C68">
        <v>67170</v>
      </c>
      <c r="D68">
        <v>104622</v>
      </c>
      <c r="E68">
        <v>106974</v>
      </c>
      <c r="F68">
        <v>92997</v>
      </c>
      <c r="G68">
        <v>149383</v>
      </c>
      <c r="H68">
        <v>165443</v>
      </c>
      <c r="I68">
        <v>119787</v>
      </c>
      <c r="J68">
        <v>106289</v>
      </c>
      <c r="K68">
        <v>163381</v>
      </c>
      <c r="L68">
        <v>148549</v>
      </c>
      <c r="M68">
        <v>131914</v>
      </c>
      <c r="N68">
        <v>102424</v>
      </c>
      <c r="O68">
        <v>135995</v>
      </c>
      <c r="P68">
        <v>126031</v>
      </c>
      <c r="Q68">
        <v>120969</v>
      </c>
      <c r="R68">
        <v>131055</v>
      </c>
    </row>
    <row r="69" spans="1:18" ht="15">
      <c r="A69" t="s">
        <v>43</v>
      </c>
      <c r="B69" t="s">
        <v>127</v>
      </c>
      <c r="C69">
        <v>2336</v>
      </c>
      <c r="D69">
        <v>8218</v>
      </c>
      <c r="E69">
        <v>11678</v>
      </c>
      <c r="F69">
        <v>12190</v>
      </c>
      <c r="G69">
        <v>18672</v>
      </c>
      <c r="H69">
        <v>15810</v>
      </c>
      <c r="I69">
        <v>22204</v>
      </c>
      <c r="J69">
        <v>16364</v>
      </c>
      <c r="K69">
        <v>16143</v>
      </c>
      <c r="L69">
        <v>13632</v>
      </c>
      <c r="M69">
        <v>10503</v>
      </c>
      <c r="N69">
        <v>18874</v>
      </c>
      <c r="O69">
        <v>24692</v>
      </c>
      <c r="P69">
        <v>26823</v>
      </c>
      <c r="Q69">
        <v>43705</v>
      </c>
      <c r="R69">
        <v>51603</v>
      </c>
    </row>
    <row r="70" spans="1:18" ht="15">
      <c r="A70" t="s">
        <v>28</v>
      </c>
      <c r="B70" t="s">
        <v>127</v>
      </c>
      <c r="C70">
        <v>405497</v>
      </c>
      <c r="D70">
        <v>412139</v>
      </c>
      <c r="E70">
        <v>387731</v>
      </c>
      <c r="F70">
        <v>411797</v>
      </c>
      <c r="G70">
        <v>409825</v>
      </c>
      <c r="H70">
        <v>385284</v>
      </c>
      <c r="I70">
        <v>447666</v>
      </c>
      <c r="J70">
        <v>480708</v>
      </c>
      <c r="K70">
        <v>442998</v>
      </c>
      <c r="L70">
        <v>406566</v>
      </c>
      <c r="M70">
        <v>482642</v>
      </c>
      <c r="N70">
        <v>516032</v>
      </c>
      <c r="O70">
        <v>424046</v>
      </c>
      <c r="P70">
        <v>437576</v>
      </c>
      <c r="Q70">
        <v>421513</v>
      </c>
      <c r="R70">
        <v>441970</v>
      </c>
    </row>
    <row r="71" spans="1:18" ht="15">
      <c r="A71" t="s">
        <v>58</v>
      </c>
      <c r="B71" t="s">
        <v>127</v>
      </c>
      <c r="C71">
        <v>466940</v>
      </c>
      <c r="D71">
        <v>598363</v>
      </c>
      <c r="E71">
        <v>554417</v>
      </c>
      <c r="F71">
        <v>608988</v>
      </c>
      <c r="G71">
        <v>671889</v>
      </c>
      <c r="H71">
        <v>635526</v>
      </c>
      <c r="I71">
        <v>627945</v>
      </c>
      <c r="J71">
        <v>647025</v>
      </c>
      <c r="K71">
        <v>656591</v>
      </c>
      <c r="L71">
        <v>675758</v>
      </c>
      <c r="M71">
        <v>655752</v>
      </c>
      <c r="N71">
        <v>700281</v>
      </c>
      <c r="O71">
        <v>737835</v>
      </c>
      <c r="P71">
        <v>738374</v>
      </c>
      <c r="Q71">
        <v>842271</v>
      </c>
      <c r="R71">
        <v>847667</v>
      </c>
    </row>
    <row r="72" spans="1:18" ht="15">
      <c r="A72" s="30" t="s">
        <v>26</v>
      </c>
      <c r="B72" t="s">
        <v>127</v>
      </c>
      <c r="C72">
        <v>32501</v>
      </c>
      <c r="D72">
        <v>26915</v>
      </c>
      <c r="E72">
        <v>33019</v>
      </c>
      <c r="F72">
        <v>42912</v>
      </c>
      <c r="G72">
        <v>57574</v>
      </c>
      <c r="H72">
        <v>56183</v>
      </c>
      <c r="I72">
        <v>73210</v>
      </c>
      <c r="J72">
        <v>83091</v>
      </c>
      <c r="K72">
        <v>85788</v>
      </c>
      <c r="L72">
        <v>73039</v>
      </c>
      <c r="M72">
        <v>85434</v>
      </c>
      <c r="N72">
        <v>99590</v>
      </c>
      <c r="O72">
        <v>99164</v>
      </c>
      <c r="P72">
        <v>119179</v>
      </c>
      <c r="Q72">
        <v>138375</v>
      </c>
      <c r="R72">
        <v>121852</v>
      </c>
    </row>
    <row r="73" spans="1:18" ht="15">
      <c r="A73" t="s">
        <v>34</v>
      </c>
      <c r="B73" t="s">
        <v>127</v>
      </c>
      <c r="C73">
        <v>2025</v>
      </c>
      <c r="D73">
        <v>4828</v>
      </c>
      <c r="E73">
        <v>3642</v>
      </c>
      <c r="F73">
        <v>3461</v>
      </c>
      <c r="G73">
        <v>4058</v>
      </c>
      <c r="H73">
        <v>7040</v>
      </c>
      <c r="I73">
        <v>4620</v>
      </c>
      <c r="J73">
        <v>4558</v>
      </c>
      <c r="K73">
        <v>4274</v>
      </c>
      <c r="L73">
        <v>3508</v>
      </c>
      <c r="M73">
        <v>3974</v>
      </c>
      <c r="N73">
        <v>2424</v>
      </c>
      <c r="O73">
        <v>5228</v>
      </c>
      <c r="P73">
        <v>1663</v>
      </c>
      <c r="Q73">
        <v>943</v>
      </c>
      <c r="R73">
        <v>606</v>
      </c>
    </row>
    <row r="74" spans="1:18" ht="15">
      <c r="A74" t="s">
        <v>25</v>
      </c>
      <c r="B74" t="s">
        <v>127</v>
      </c>
      <c r="C74">
        <v>290305</v>
      </c>
      <c r="D74">
        <v>262703</v>
      </c>
      <c r="E74">
        <v>292238</v>
      </c>
      <c r="F74">
        <v>290063</v>
      </c>
      <c r="G74">
        <v>250981</v>
      </c>
      <c r="H74">
        <v>252160</v>
      </c>
      <c r="I74">
        <v>207271</v>
      </c>
      <c r="J74">
        <v>207265</v>
      </c>
      <c r="K74">
        <v>315865</v>
      </c>
      <c r="L74">
        <v>312909</v>
      </c>
      <c r="M74">
        <v>259168</v>
      </c>
      <c r="N74">
        <v>254433</v>
      </c>
      <c r="O74">
        <v>198067</v>
      </c>
      <c r="P74">
        <v>163070</v>
      </c>
      <c r="Q74">
        <v>167886</v>
      </c>
      <c r="R74">
        <v>179098</v>
      </c>
    </row>
    <row r="75" spans="1:18" ht="15">
      <c r="A75" t="s">
        <v>29</v>
      </c>
      <c r="B75" t="s">
        <v>127</v>
      </c>
      <c r="C75">
        <v>108675</v>
      </c>
      <c r="D75">
        <v>113759</v>
      </c>
      <c r="E75">
        <v>115103</v>
      </c>
      <c r="F75">
        <v>127472</v>
      </c>
      <c r="G75">
        <v>129044</v>
      </c>
      <c r="H75">
        <v>127606</v>
      </c>
      <c r="I75">
        <v>121730</v>
      </c>
      <c r="J75">
        <v>142571</v>
      </c>
      <c r="K75">
        <v>134722</v>
      </c>
      <c r="L75">
        <v>127932</v>
      </c>
      <c r="M75">
        <v>122190</v>
      </c>
      <c r="N75">
        <v>131471</v>
      </c>
      <c r="O75">
        <v>141223</v>
      </c>
      <c r="P75">
        <v>154772</v>
      </c>
      <c r="Q75">
        <v>154940</v>
      </c>
      <c r="R75">
        <v>146189</v>
      </c>
    </row>
    <row r="76" spans="1:18" ht="15">
      <c r="A76" t="s">
        <v>31</v>
      </c>
      <c r="B76" t="s">
        <v>127</v>
      </c>
      <c r="C76">
        <v>28985</v>
      </c>
      <c r="D76">
        <v>48319</v>
      </c>
      <c r="E76">
        <v>70403</v>
      </c>
      <c r="F76">
        <v>84582</v>
      </c>
      <c r="G76">
        <v>107285</v>
      </c>
      <c r="H76">
        <v>87094</v>
      </c>
      <c r="I76">
        <v>87254</v>
      </c>
      <c r="J76">
        <v>96452</v>
      </c>
      <c r="K76">
        <v>131822</v>
      </c>
      <c r="L76">
        <v>123962</v>
      </c>
      <c r="M76">
        <v>108420</v>
      </c>
      <c r="N76">
        <v>109032</v>
      </c>
      <c r="O76">
        <v>113210</v>
      </c>
      <c r="P76">
        <v>120242</v>
      </c>
      <c r="Q76">
        <v>120548</v>
      </c>
      <c r="R76">
        <v>129050</v>
      </c>
    </row>
    <row r="77" spans="1:18" ht="15">
      <c r="A77" t="s">
        <v>32</v>
      </c>
      <c r="B77" t="s">
        <v>127</v>
      </c>
      <c r="C77">
        <v>5365</v>
      </c>
      <c r="D77">
        <v>20197</v>
      </c>
      <c r="E77">
        <v>44133</v>
      </c>
      <c r="F77">
        <v>61467</v>
      </c>
      <c r="G77">
        <v>63419</v>
      </c>
      <c r="H77">
        <v>73012</v>
      </c>
      <c r="I77">
        <v>30189</v>
      </c>
      <c r="J77">
        <v>31386</v>
      </c>
      <c r="K77">
        <v>65255</v>
      </c>
      <c r="L77">
        <v>71701</v>
      </c>
      <c r="M77">
        <v>94136</v>
      </c>
      <c r="N77">
        <v>79191</v>
      </c>
      <c r="O77">
        <v>100566</v>
      </c>
      <c r="P77">
        <v>93158</v>
      </c>
      <c r="Q77">
        <v>107027</v>
      </c>
      <c r="R77">
        <v>95622</v>
      </c>
    </row>
    <row r="78" spans="1:18" ht="15">
      <c r="A78" t="s">
        <v>33</v>
      </c>
      <c r="B78" t="s">
        <v>127</v>
      </c>
      <c r="C78" t="s">
        <v>116</v>
      </c>
      <c r="D78" t="s">
        <v>116</v>
      </c>
      <c r="E78" t="s">
        <v>116</v>
      </c>
      <c r="F78" t="s">
        <v>116</v>
      </c>
      <c r="G78" t="s">
        <v>116</v>
      </c>
      <c r="H78" t="s">
        <v>116</v>
      </c>
      <c r="I78" t="s">
        <v>116</v>
      </c>
      <c r="J78">
        <v>6114</v>
      </c>
      <c r="K78">
        <v>4398</v>
      </c>
      <c r="L78">
        <v>3398</v>
      </c>
      <c r="M78">
        <v>2624</v>
      </c>
      <c r="N78">
        <v>2070</v>
      </c>
      <c r="O78">
        <v>1488</v>
      </c>
      <c r="P78">
        <v>911</v>
      </c>
      <c r="Q78">
        <v>889</v>
      </c>
      <c r="R78">
        <v>1181</v>
      </c>
    </row>
    <row r="79" spans="1:18" ht="15">
      <c r="A79" t="s">
        <v>35</v>
      </c>
      <c r="B79" t="s">
        <v>127</v>
      </c>
      <c r="C79">
        <v>1082</v>
      </c>
      <c r="D79">
        <v>1013</v>
      </c>
      <c r="E79">
        <v>641</v>
      </c>
      <c r="F79">
        <v>1300</v>
      </c>
      <c r="G79">
        <v>1585</v>
      </c>
      <c r="H79">
        <v>1602</v>
      </c>
      <c r="I79">
        <v>1853</v>
      </c>
      <c r="J79">
        <v>1992</v>
      </c>
      <c r="K79">
        <v>2269</v>
      </c>
      <c r="L79">
        <v>3150</v>
      </c>
      <c r="M79">
        <v>3314</v>
      </c>
      <c r="N79">
        <v>1470</v>
      </c>
      <c r="O79">
        <v>1380</v>
      </c>
      <c r="P79">
        <v>4489</v>
      </c>
      <c r="Q79">
        <v>3175</v>
      </c>
      <c r="R79">
        <v>4698</v>
      </c>
    </row>
    <row r="80" spans="1:18" ht="15">
      <c r="A80" t="s">
        <v>36</v>
      </c>
      <c r="B80" t="s">
        <v>127</v>
      </c>
      <c r="C80">
        <v>848448</v>
      </c>
      <c r="D80">
        <v>919522</v>
      </c>
      <c r="E80">
        <v>780037</v>
      </c>
      <c r="F80">
        <v>723049</v>
      </c>
      <c r="G80">
        <v>755142</v>
      </c>
      <c r="H80">
        <v>689188</v>
      </c>
      <c r="I80">
        <v>855736</v>
      </c>
      <c r="J80">
        <v>720774</v>
      </c>
      <c r="K80">
        <v>742912</v>
      </c>
      <c r="L80">
        <v>791346</v>
      </c>
      <c r="M80">
        <v>923872</v>
      </c>
      <c r="N80">
        <v>1048167</v>
      </c>
      <c r="O80">
        <v>1096505</v>
      </c>
      <c r="P80">
        <v>992260</v>
      </c>
      <c r="Q80">
        <v>961649</v>
      </c>
      <c r="R80">
        <v>858915</v>
      </c>
    </row>
    <row r="81" spans="1:18" ht="15">
      <c r="A81" t="s">
        <v>38</v>
      </c>
      <c r="B81" t="s">
        <v>127</v>
      </c>
      <c r="C81">
        <v>157951</v>
      </c>
      <c r="D81">
        <v>201642</v>
      </c>
      <c r="E81">
        <v>179954</v>
      </c>
      <c r="F81">
        <v>206404</v>
      </c>
      <c r="G81">
        <v>198757</v>
      </c>
      <c r="H81">
        <v>157276</v>
      </c>
      <c r="I81">
        <v>172238</v>
      </c>
      <c r="J81">
        <v>164030</v>
      </c>
      <c r="K81">
        <v>179228</v>
      </c>
      <c r="L81">
        <v>185220</v>
      </c>
      <c r="M81">
        <v>167945</v>
      </c>
      <c r="N81">
        <v>187601</v>
      </c>
      <c r="O81">
        <v>200956</v>
      </c>
      <c r="P81">
        <v>220394</v>
      </c>
      <c r="Q81">
        <v>243321</v>
      </c>
      <c r="R81">
        <v>215072</v>
      </c>
    </row>
    <row r="82" spans="1:18" ht="15">
      <c r="A82" t="s">
        <v>39</v>
      </c>
      <c r="B82" t="s">
        <v>127</v>
      </c>
      <c r="C82">
        <v>78725</v>
      </c>
      <c r="D82">
        <v>78303</v>
      </c>
      <c r="E82">
        <v>95674</v>
      </c>
      <c r="F82">
        <v>86882</v>
      </c>
      <c r="G82">
        <v>86474</v>
      </c>
      <c r="H82">
        <v>86490</v>
      </c>
      <c r="I82">
        <v>99011</v>
      </c>
      <c r="J82">
        <v>94374</v>
      </c>
      <c r="K82">
        <v>95820</v>
      </c>
      <c r="L82">
        <v>103614</v>
      </c>
      <c r="M82">
        <v>105641</v>
      </c>
      <c r="N82">
        <v>117843</v>
      </c>
      <c r="O82">
        <v>115967</v>
      </c>
      <c r="P82">
        <v>130434</v>
      </c>
      <c r="Q82">
        <v>140549</v>
      </c>
      <c r="R82">
        <v>142603</v>
      </c>
    </row>
    <row r="83" spans="1:18" ht="15">
      <c r="A83" t="s">
        <v>40</v>
      </c>
      <c r="B83" t="s">
        <v>127</v>
      </c>
      <c r="C83">
        <v>201</v>
      </c>
      <c r="D83">
        <v>668</v>
      </c>
      <c r="E83">
        <v>21</v>
      </c>
      <c r="F83">
        <v>189</v>
      </c>
      <c r="G83">
        <v>427</v>
      </c>
      <c r="H83">
        <v>914</v>
      </c>
      <c r="I83">
        <v>1615</v>
      </c>
      <c r="J83">
        <v>561</v>
      </c>
      <c r="K83">
        <v>509</v>
      </c>
      <c r="L83">
        <v>486</v>
      </c>
      <c r="M83">
        <v>289</v>
      </c>
      <c r="N83">
        <v>941</v>
      </c>
      <c r="O83">
        <v>1064</v>
      </c>
      <c r="P83">
        <v>2915</v>
      </c>
      <c r="Q83">
        <v>1003</v>
      </c>
      <c r="R83">
        <v>1173</v>
      </c>
    </row>
    <row r="84" spans="1:18" ht="15">
      <c r="A84" t="s">
        <v>42</v>
      </c>
      <c r="B84" t="s">
        <v>127</v>
      </c>
      <c r="C84">
        <v>1049</v>
      </c>
      <c r="D84">
        <v>643</v>
      </c>
      <c r="E84">
        <v>593</v>
      </c>
      <c r="F84">
        <v>686</v>
      </c>
      <c r="G84">
        <v>976</v>
      </c>
      <c r="H84">
        <v>1162</v>
      </c>
      <c r="I84">
        <v>666</v>
      </c>
      <c r="J84">
        <v>677</v>
      </c>
      <c r="K84">
        <v>531</v>
      </c>
      <c r="L84">
        <v>762</v>
      </c>
      <c r="M84">
        <v>918</v>
      </c>
      <c r="N84">
        <v>1523</v>
      </c>
      <c r="O84">
        <v>1527</v>
      </c>
      <c r="P84">
        <v>2244</v>
      </c>
      <c r="Q84">
        <v>1089</v>
      </c>
      <c r="R84">
        <v>780</v>
      </c>
    </row>
    <row r="85" spans="1:18" ht="15">
      <c r="A85" t="s">
        <v>41</v>
      </c>
      <c r="B85" t="s">
        <v>127</v>
      </c>
      <c r="C85">
        <v>2701</v>
      </c>
      <c r="D85">
        <v>2666</v>
      </c>
      <c r="E85">
        <v>1608</v>
      </c>
      <c r="F85">
        <v>2514</v>
      </c>
      <c r="G85">
        <v>2068</v>
      </c>
      <c r="H85">
        <v>2071</v>
      </c>
      <c r="I85">
        <v>2222</v>
      </c>
      <c r="J85">
        <v>2372</v>
      </c>
      <c r="K85">
        <v>2345</v>
      </c>
      <c r="L85">
        <v>2094</v>
      </c>
      <c r="M85">
        <v>2195</v>
      </c>
      <c r="N85">
        <v>3415</v>
      </c>
      <c r="O85">
        <v>7556</v>
      </c>
      <c r="P85">
        <v>5739</v>
      </c>
      <c r="Q85">
        <v>4691</v>
      </c>
      <c r="R85">
        <v>5143</v>
      </c>
    </row>
    <row r="86" spans="1:18" ht="15">
      <c r="A86" t="s">
        <v>27</v>
      </c>
      <c r="B86" t="s">
        <v>127</v>
      </c>
      <c r="C86">
        <v>383690</v>
      </c>
      <c r="D86">
        <v>441024</v>
      </c>
      <c r="E86">
        <v>471671</v>
      </c>
      <c r="F86">
        <v>558032</v>
      </c>
      <c r="G86">
        <v>639918</v>
      </c>
      <c r="H86">
        <v>678406</v>
      </c>
      <c r="I86">
        <v>762229</v>
      </c>
      <c r="J86">
        <v>802244</v>
      </c>
      <c r="K86">
        <v>924102</v>
      </c>
      <c r="L86">
        <v>818452</v>
      </c>
      <c r="M86">
        <v>860632</v>
      </c>
      <c r="N86">
        <v>866025</v>
      </c>
      <c r="O86">
        <v>922671</v>
      </c>
      <c r="P86">
        <v>922208</v>
      </c>
      <c r="Q86">
        <v>967919</v>
      </c>
      <c r="R86">
        <v>968204</v>
      </c>
    </row>
    <row r="87" spans="1:18" ht="15">
      <c r="A87" t="s">
        <v>44</v>
      </c>
      <c r="B87" t="s">
        <v>127</v>
      </c>
      <c r="C87">
        <v>243864</v>
      </c>
      <c r="D87">
        <v>295939</v>
      </c>
      <c r="E87">
        <v>383702</v>
      </c>
      <c r="F87">
        <v>450470</v>
      </c>
      <c r="G87">
        <v>457148</v>
      </c>
      <c r="H87">
        <v>453960</v>
      </c>
      <c r="I87">
        <v>410117</v>
      </c>
      <c r="J87">
        <v>492990</v>
      </c>
      <c r="K87">
        <v>471865</v>
      </c>
      <c r="L87">
        <v>434451</v>
      </c>
      <c r="M87">
        <v>483982</v>
      </c>
      <c r="N87">
        <v>497936</v>
      </c>
      <c r="O87">
        <v>523630</v>
      </c>
      <c r="P87">
        <v>625152</v>
      </c>
      <c r="Q87">
        <v>603559</v>
      </c>
      <c r="R87">
        <v>630287</v>
      </c>
    </row>
    <row r="88" spans="1:18" ht="15">
      <c r="A88" t="s">
        <v>45</v>
      </c>
      <c r="B88" t="s">
        <v>127</v>
      </c>
      <c r="C88">
        <v>598293</v>
      </c>
      <c r="D88">
        <v>601383</v>
      </c>
      <c r="E88">
        <v>590818</v>
      </c>
      <c r="F88">
        <v>599852</v>
      </c>
      <c r="G88">
        <v>613540</v>
      </c>
      <c r="H88">
        <v>762005</v>
      </c>
      <c r="I88">
        <v>695649</v>
      </c>
      <c r="J88">
        <v>674751</v>
      </c>
      <c r="K88">
        <v>699710</v>
      </c>
      <c r="L88">
        <v>626771</v>
      </c>
      <c r="M88">
        <v>687185</v>
      </c>
      <c r="N88">
        <v>679026</v>
      </c>
      <c r="O88">
        <v>687371</v>
      </c>
      <c r="P88">
        <v>630075</v>
      </c>
      <c r="Q88">
        <v>660145</v>
      </c>
      <c r="R88">
        <v>625604</v>
      </c>
    </row>
    <row r="89" spans="3:18" ht="15">
      <c r="C89">
        <f>SUM(C62:C88)</f>
        <v>4712588</v>
      </c>
      <c r="D89">
        <f aca="true" t="shared" si="6" ref="D89:R89">SUM(D62:D88)</f>
        <v>5261611</v>
      </c>
      <c r="E89">
        <f t="shared" si="6"/>
        <v>5331509</v>
      </c>
      <c r="F89">
        <f t="shared" si="6"/>
        <v>5681391</v>
      </c>
      <c r="G89">
        <f t="shared" si="6"/>
        <v>5950150</v>
      </c>
      <c r="H89">
        <f t="shared" si="6"/>
        <v>5929283</v>
      </c>
      <c r="I89">
        <f t="shared" si="6"/>
        <v>6018837</v>
      </c>
      <c r="J89">
        <f t="shared" si="6"/>
        <v>6180259</v>
      </c>
      <c r="K89">
        <f t="shared" si="6"/>
        <v>6553979</v>
      </c>
      <c r="L89">
        <f t="shared" si="6"/>
        <v>6347839</v>
      </c>
      <c r="M89">
        <f t="shared" si="6"/>
        <v>6588484</v>
      </c>
      <c r="N89">
        <f t="shared" si="6"/>
        <v>6882333</v>
      </c>
      <c r="O89">
        <f t="shared" si="6"/>
        <v>6956444</v>
      </c>
      <c r="P89">
        <f t="shared" si="6"/>
        <v>6971828</v>
      </c>
      <c r="Q89">
        <f t="shared" si="6"/>
        <v>7015397</v>
      </c>
      <c r="R89">
        <f t="shared" si="6"/>
        <v>6967460</v>
      </c>
    </row>
    <row r="90" spans="1:18" ht="15">
      <c r="A90" s="28" t="s">
        <v>100</v>
      </c>
      <c r="B90" s="28"/>
      <c r="C90" s="29">
        <f>C89/1000</f>
        <v>4712.588</v>
      </c>
      <c r="D90" s="29">
        <f aca="true" t="shared" si="7" ref="D90:R90">D89/1000</f>
        <v>5261.611</v>
      </c>
      <c r="E90" s="29">
        <f t="shared" si="7"/>
        <v>5331.509</v>
      </c>
      <c r="F90" s="29">
        <f t="shared" si="7"/>
        <v>5681.391</v>
      </c>
      <c r="G90" s="29">
        <f t="shared" si="7"/>
        <v>5950.15</v>
      </c>
      <c r="H90" s="29">
        <f t="shared" si="7"/>
        <v>5929.283</v>
      </c>
      <c r="I90" s="29">
        <f t="shared" si="7"/>
        <v>6018.837</v>
      </c>
      <c r="J90" s="29">
        <f t="shared" si="7"/>
        <v>6180.259</v>
      </c>
      <c r="K90" s="29">
        <f t="shared" si="7"/>
        <v>6553.979</v>
      </c>
      <c r="L90" s="29">
        <f t="shared" si="7"/>
        <v>6347.839</v>
      </c>
      <c r="M90" s="29">
        <f t="shared" si="7"/>
        <v>6588.484</v>
      </c>
      <c r="N90" s="29">
        <f t="shared" si="7"/>
        <v>6882.333</v>
      </c>
      <c r="O90" s="29">
        <f t="shared" si="7"/>
        <v>6956.444</v>
      </c>
      <c r="P90" s="29">
        <f t="shared" si="7"/>
        <v>6971.828</v>
      </c>
      <c r="Q90" s="29">
        <f t="shared" si="7"/>
        <v>7015.397</v>
      </c>
      <c r="R90" s="29">
        <f t="shared" si="7"/>
        <v>6967.46</v>
      </c>
    </row>
    <row r="92" spans="1:18" ht="15">
      <c r="A92" t="s">
        <v>50</v>
      </c>
      <c r="B92" t="s">
        <v>127</v>
      </c>
      <c r="C92">
        <v>1116</v>
      </c>
      <c r="D92">
        <v>830</v>
      </c>
      <c r="E92">
        <v>1029</v>
      </c>
      <c r="F92">
        <v>2380</v>
      </c>
      <c r="G92">
        <v>1841</v>
      </c>
      <c r="H92">
        <v>2617</v>
      </c>
      <c r="I92">
        <v>2811</v>
      </c>
      <c r="J92">
        <v>1924</v>
      </c>
      <c r="K92">
        <v>2052</v>
      </c>
      <c r="L92">
        <v>2175</v>
      </c>
      <c r="M92">
        <v>2644</v>
      </c>
      <c r="N92">
        <v>2900</v>
      </c>
      <c r="O92">
        <v>549</v>
      </c>
      <c r="P92">
        <v>597</v>
      </c>
      <c r="Q92">
        <v>325</v>
      </c>
      <c r="R92">
        <v>468</v>
      </c>
    </row>
    <row r="93" spans="1:18" ht="15">
      <c r="A93" t="s">
        <v>51</v>
      </c>
      <c r="B93" t="s">
        <v>127</v>
      </c>
      <c r="C93" t="s">
        <v>116</v>
      </c>
      <c r="D93" t="s">
        <v>116</v>
      </c>
      <c r="E93" t="s">
        <v>116</v>
      </c>
      <c r="F93" t="s">
        <v>116</v>
      </c>
      <c r="G93" t="s">
        <v>116</v>
      </c>
      <c r="H93" t="s">
        <v>116</v>
      </c>
      <c r="I93" t="s">
        <v>116</v>
      </c>
      <c r="J93">
        <v>76</v>
      </c>
      <c r="K93">
        <v>60</v>
      </c>
      <c r="L93">
        <v>300</v>
      </c>
      <c r="M93">
        <v>519</v>
      </c>
      <c r="N93">
        <v>2920</v>
      </c>
      <c r="O93">
        <v>2921</v>
      </c>
      <c r="P93">
        <v>3429</v>
      </c>
      <c r="Q93">
        <v>2908</v>
      </c>
      <c r="R93">
        <v>3372</v>
      </c>
    </row>
    <row r="94" spans="1:18" ht="15">
      <c r="A94" t="s">
        <v>48</v>
      </c>
      <c r="B94" t="s">
        <v>127</v>
      </c>
      <c r="C94">
        <v>25963</v>
      </c>
      <c r="D94">
        <v>20448</v>
      </c>
      <c r="E94">
        <v>16177</v>
      </c>
      <c r="F94">
        <v>18046</v>
      </c>
      <c r="G94">
        <v>22100</v>
      </c>
      <c r="H94">
        <v>19073</v>
      </c>
      <c r="I94">
        <v>17521</v>
      </c>
      <c r="J94">
        <v>18130</v>
      </c>
      <c r="K94">
        <v>21471</v>
      </c>
      <c r="L94">
        <v>22009</v>
      </c>
      <c r="M94">
        <v>22585</v>
      </c>
      <c r="N94">
        <v>23059</v>
      </c>
      <c r="O94">
        <v>24084</v>
      </c>
      <c r="P94">
        <v>29051</v>
      </c>
      <c r="Q94">
        <v>30582</v>
      </c>
      <c r="R94">
        <v>29444</v>
      </c>
    </row>
    <row r="95" spans="1:18" ht="15">
      <c r="A95" t="s">
        <v>99</v>
      </c>
      <c r="B95" t="s">
        <v>127</v>
      </c>
      <c r="C95">
        <v>238</v>
      </c>
      <c r="D95">
        <v>453</v>
      </c>
      <c r="E95">
        <v>52</v>
      </c>
      <c r="F95">
        <v>20</v>
      </c>
      <c r="G95">
        <v>190</v>
      </c>
      <c r="H95">
        <v>516</v>
      </c>
      <c r="I95">
        <v>486</v>
      </c>
      <c r="J95">
        <v>475</v>
      </c>
      <c r="K95">
        <v>192</v>
      </c>
      <c r="L95">
        <v>340</v>
      </c>
      <c r="M95">
        <v>274</v>
      </c>
      <c r="N95">
        <v>312</v>
      </c>
      <c r="O95">
        <v>202</v>
      </c>
      <c r="P95">
        <v>159</v>
      </c>
      <c r="Q95">
        <v>356</v>
      </c>
      <c r="R95">
        <v>355</v>
      </c>
    </row>
    <row r="96" spans="1:18" ht="15">
      <c r="A96" t="s">
        <v>47</v>
      </c>
      <c r="B96" t="s">
        <v>127</v>
      </c>
      <c r="C96" t="s">
        <v>116</v>
      </c>
      <c r="D96" t="s">
        <v>116</v>
      </c>
      <c r="E96" t="s">
        <v>116</v>
      </c>
      <c r="F96" t="s">
        <v>116</v>
      </c>
      <c r="G96" t="s">
        <v>116</v>
      </c>
      <c r="H96" t="s">
        <v>116</v>
      </c>
      <c r="I96" t="s">
        <v>116</v>
      </c>
      <c r="J96" t="s">
        <v>116</v>
      </c>
      <c r="K96" t="s">
        <v>116</v>
      </c>
      <c r="L96" t="s">
        <v>116</v>
      </c>
      <c r="M96" t="s">
        <v>116</v>
      </c>
      <c r="N96" t="s">
        <v>116</v>
      </c>
      <c r="O96" t="s">
        <v>116</v>
      </c>
      <c r="P96" t="s">
        <v>116</v>
      </c>
      <c r="Q96">
        <v>258</v>
      </c>
      <c r="R96">
        <v>48</v>
      </c>
    </row>
    <row r="97" spans="1:18" ht="15">
      <c r="A97" t="s">
        <v>53</v>
      </c>
      <c r="B97" t="s">
        <v>127</v>
      </c>
      <c r="C97" t="s">
        <v>116</v>
      </c>
      <c r="D97" t="s">
        <v>116</v>
      </c>
      <c r="E97" t="s">
        <v>116</v>
      </c>
      <c r="F97" t="s">
        <v>116</v>
      </c>
      <c r="G97" t="s">
        <v>116</v>
      </c>
      <c r="H97" t="s">
        <v>116</v>
      </c>
      <c r="I97" t="s">
        <v>116</v>
      </c>
      <c r="J97" t="s">
        <v>116</v>
      </c>
      <c r="K97" t="s">
        <v>116</v>
      </c>
      <c r="L97" t="s">
        <v>116</v>
      </c>
      <c r="M97" t="s">
        <v>116</v>
      </c>
      <c r="N97" t="s">
        <v>116</v>
      </c>
      <c r="O97" t="s">
        <v>116</v>
      </c>
      <c r="P97">
        <v>1379</v>
      </c>
      <c r="Q97">
        <v>1852</v>
      </c>
      <c r="R97">
        <v>1920</v>
      </c>
    </row>
    <row r="98" spans="1:18" ht="15">
      <c r="A98" t="s">
        <v>96</v>
      </c>
      <c r="B98" t="s">
        <v>127</v>
      </c>
      <c r="C98">
        <v>159</v>
      </c>
      <c r="D98">
        <v>30</v>
      </c>
      <c r="E98">
        <v>372</v>
      </c>
      <c r="F98">
        <v>938</v>
      </c>
      <c r="G98">
        <v>800</v>
      </c>
      <c r="H98">
        <v>647</v>
      </c>
      <c r="I98">
        <v>748</v>
      </c>
      <c r="J98">
        <v>387</v>
      </c>
      <c r="K98">
        <v>366</v>
      </c>
      <c r="L98">
        <v>381</v>
      </c>
      <c r="M98">
        <v>124</v>
      </c>
      <c r="N98">
        <v>399</v>
      </c>
      <c r="O98">
        <v>625</v>
      </c>
      <c r="P98">
        <v>0</v>
      </c>
      <c r="Q98">
        <v>0</v>
      </c>
      <c r="R98">
        <v>0</v>
      </c>
    </row>
    <row r="99" spans="3:18" ht="15">
      <c r="C99">
        <f>SUM(C92:C98)</f>
        <v>27476</v>
      </c>
      <c r="D99">
        <f aca="true" t="shared" si="8" ref="D99:R99">SUM(D92:D98)</f>
        <v>21761</v>
      </c>
      <c r="E99">
        <f t="shared" si="8"/>
        <v>17630</v>
      </c>
      <c r="F99">
        <f t="shared" si="8"/>
        <v>21384</v>
      </c>
      <c r="G99">
        <f t="shared" si="8"/>
        <v>24931</v>
      </c>
      <c r="H99">
        <f t="shared" si="8"/>
        <v>22853</v>
      </c>
      <c r="I99">
        <f t="shared" si="8"/>
        <v>21566</v>
      </c>
      <c r="J99">
        <f t="shared" si="8"/>
        <v>20992</v>
      </c>
      <c r="K99">
        <f t="shared" si="8"/>
        <v>24141</v>
      </c>
      <c r="L99">
        <f t="shared" si="8"/>
        <v>25205</v>
      </c>
      <c r="M99">
        <f t="shared" si="8"/>
        <v>26146</v>
      </c>
      <c r="N99">
        <f t="shared" si="8"/>
        <v>29590</v>
      </c>
      <c r="O99">
        <f t="shared" si="8"/>
        <v>28381</v>
      </c>
      <c r="P99">
        <f t="shared" si="8"/>
        <v>34615</v>
      </c>
      <c r="Q99">
        <f t="shared" si="8"/>
        <v>36281</v>
      </c>
      <c r="R99">
        <f t="shared" si="8"/>
        <v>35607</v>
      </c>
    </row>
    <row r="100" spans="1:18" ht="15">
      <c r="A100" s="28" t="s">
        <v>100</v>
      </c>
      <c r="B100" s="28"/>
      <c r="C100" s="28">
        <f>C99/1000</f>
        <v>27.476</v>
      </c>
      <c r="D100" s="28">
        <f aca="true" t="shared" si="9" ref="D100:R100">D99/1000</f>
        <v>21.761</v>
      </c>
      <c r="E100" s="28">
        <f t="shared" si="9"/>
        <v>17.63</v>
      </c>
      <c r="F100" s="28">
        <f t="shared" si="9"/>
        <v>21.384</v>
      </c>
      <c r="G100" s="28">
        <f t="shared" si="9"/>
        <v>24.931</v>
      </c>
      <c r="H100" s="28">
        <f t="shared" si="9"/>
        <v>22.853</v>
      </c>
      <c r="I100" s="28">
        <f t="shared" si="9"/>
        <v>21.566</v>
      </c>
      <c r="J100" s="28">
        <f t="shared" si="9"/>
        <v>20.992</v>
      </c>
      <c r="K100" s="28">
        <f t="shared" si="9"/>
        <v>24.141</v>
      </c>
      <c r="L100" s="28">
        <f t="shared" si="9"/>
        <v>25.205</v>
      </c>
      <c r="M100" s="28">
        <f t="shared" si="9"/>
        <v>26.146</v>
      </c>
      <c r="N100" s="28">
        <f t="shared" si="9"/>
        <v>29.59</v>
      </c>
      <c r="O100" s="28">
        <f t="shared" si="9"/>
        <v>28.381</v>
      </c>
      <c r="P100" s="28">
        <f t="shared" si="9"/>
        <v>34.615</v>
      </c>
      <c r="Q100" s="28">
        <f t="shared" si="9"/>
        <v>36.281</v>
      </c>
      <c r="R100" s="28">
        <f t="shared" si="9"/>
        <v>35.607</v>
      </c>
    </row>
    <row r="101" spans="1:18" ht="15">
      <c r="A101" t="s">
        <v>9</v>
      </c>
      <c r="B101" t="s">
        <v>127</v>
      </c>
      <c r="C101">
        <v>169804</v>
      </c>
      <c r="D101">
        <v>161064</v>
      </c>
      <c r="E101">
        <v>222601</v>
      </c>
      <c r="F101">
        <v>281070</v>
      </c>
      <c r="G101">
        <v>290778</v>
      </c>
      <c r="H101">
        <v>281309</v>
      </c>
      <c r="I101">
        <v>268384</v>
      </c>
      <c r="J101">
        <v>320884</v>
      </c>
      <c r="K101">
        <v>362230</v>
      </c>
      <c r="L101">
        <v>351908</v>
      </c>
      <c r="M101">
        <v>415803</v>
      </c>
      <c r="N101">
        <v>360435</v>
      </c>
      <c r="O101">
        <v>303422</v>
      </c>
      <c r="P101">
        <v>292519</v>
      </c>
      <c r="Q101">
        <v>387695</v>
      </c>
      <c r="R101">
        <v>329183</v>
      </c>
    </row>
    <row r="102" spans="1:18" ht="15">
      <c r="A102" t="s">
        <v>77</v>
      </c>
      <c r="B102" t="s">
        <v>127</v>
      </c>
      <c r="C102">
        <v>57797</v>
      </c>
      <c r="D102">
        <v>58788</v>
      </c>
      <c r="E102">
        <v>62588</v>
      </c>
      <c r="F102">
        <v>75250</v>
      </c>
      <c r="G102">
        <v>73217</v>
      </c>
      <c r="H102">
        <v>74861</v>
      </c>
      <c r="I102">
        <v>76804</v>
      </c>
      <c r="J102">
        <v>104522</v>
      </c>
      <c r="K102">
        <v>112676</v>
      </c>
      <c r="L102">
        <v>128077</v>
      </c>
      <c r="M102">
        <v>144426</v>
      </c>
      <c r="N102">
        <v>120119</v>
      </c>
      <c r="O102">
        <v>137471</v>
      </c>
      <c r="P102">
        <v>135289</v>
      </c>
      <c r="Q102">
        <v>99452</v>
      </c>
      <c r="R102">
        <v>93596</v>
      </c>
    </row>
    <row r="103" spans="1:18" ht="15">
      <c r="A103" t="s">
        <v>8</v>
      </c>
      <c r="B103" t="s">
        <v>127</v>
      </c>
      <c r="C103">
        <v>637617</v>
      </c>
      <c r="D103">
        <v>644884</v>
      </c>
      <c r="E103">
        <v>610794</v>
      </c>
      <c r="F103">
        <v>783228</v>
      </c>
      <c r="G103">
        <v>794970</v>
      </c>
      <c r="H103">
        <v>718755</v>
      </c>
      <c r="I103">
        <v>689604</v>
      </c>
      <c r="J103">
        <v>730970</v>
      </c>
      <c r="K103">
        <v>792424</v>
      </c>
      <c r="L103">
        <v>814030</v>
      </c>
      <c r="M103">
        <v>818880</v>
      </c>
      <c r="N103">
        <v>846467</v>
      </c>
      <c r="O103">
        <v>768288</v>
      </c>
      <c r="P103">
        <v>675553</v>
      </c>
      <c r="Q103">
        <v>629156</v>
      </c>
      <c r="R103">
        <v>707091</v>
      </c>
    </row>
    <row r="104" spans="1:18" ht="15">
      <c r="A104" t="s">
        <v>7</v>
      </c>
      <c r="B104" t="s">
        <v>127</v>
      </c>
      <c r="C104">
        <v>1358490</v>
      </c>
      <c r="D104">
        <v>1519677</v>
      </c>
      <c r="E104">
        <v>1594969</v>
      </c>
      <c r="F104">
        <v>1789596</v>
      </c>
      <c r="G104">
        <v>1949594</v>
      </c>
      <c r="H104">
        <v>1908514</v>
      </c>
      <c r="I104">
        <v>2040044</v>
      </c>
      <c r="J104">
        <v>2101499</v>
      </c>
      <c r="K104">
        <v>2008450</v>
      </c>
      <c r="L104">
        <v>2100516</v>
      </c>
      <c r="M104">
        <v>2140081</v>
      </c>
      <c r="N104">
        <v>1981239</v>
      </c>
      <c r="O104">
        <v>1996268</v>
      </c>
      <c r="P104">
        <v>1878115</v>
      </c>
      <c r="Q104">
        <v>2166849</v>
      </c>
      <c r="R104">
        <v>2340718</v>
      </c>
    </row>
    <row r="105" spans="1:18" ht="15">
      <c r="A105" t="s">
        <v>46</v>
      </c>
      <c r="B105" t="s">
        <v>127</v>
      </c>
      <c r="C105">
        <v>528</v>
      </c>
      <c r="D105">
        <v>551</v>
      </c>
      <c r="E105">
        <v>589</v>
      </c>
      <c r="F105">
        <v>368</v>
      </c>
      <c r="G105">
        <v>306</v>
      </c>
      <c r="H105">
        <v>314</v>
      </c>
      <c r="I105">
        <v>282</v>
      </c>
      <c r="J105">
        <v>280</v>
      </c>
      <c r="K105">
        <v>575</v>
      </c>
      <c r="L105">
        <v>642</v>
      </c>
      <c r="M105">
        <v>738</v>
      </c>
      <c r="N105">
        <v>993</v>
      </c>
      <c r="O105">
        <v>1223</v>
      </c>
      <c r="P105">
        <v>1659</v>
      </c>
      <c r="Q105">
        <v>1790</v>
      </c>
      <c r="R105">
        <v>1857</v>
      </c>
    </row>
    <row r="106" spans="1:18" ht="15">
      <c r="A106" t="s">
        <v>49</v>
      </c>
      <c r="B106" t="s">
        <v>127</v>
      </c>
      <c r="C106">
        <v>10786</v>
      </c>
      <c r="D106">
        <v>29631</v>
      </c>
      <c r="E106">
        <v>37664</v>
      </c>
      <c r="F106">
        <v>27781</v>
      </c>
      <c r="G106">
        <v>35767</v>
      </c>
      <c r="H106">
        <v>28076</v>
      </c>
      <c r="I106">
        <v>31005</v>
      </c>
      <c r="J106">
        <v>39433</v>
      </c>
      <c r="K106">
        <v>27476</v>
      </c>
      <c r="L106">
        <v>39996</v>
      </c>
      <c r="M106">
        <v>47920</v>
      </c>
      <c r="N106">
        <v>41282</v>
      </c>
      <c r="O106">
        <v>46243</v>
      </c>
      <c r="P106">
        <v>47548</v>
      </c>
      <c r="Q106">
        <v>58581</v>
      </c>
      <c r="R106">
        <v>73150</v>
      </c>
    </row>
    <row r="107" spans="1:18" ht="15">
      <c r="A107" s="28" t="s">
        <v>100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</row>
    <row r="108" spans="1:18" ht="15">
      <c r="A108" s="28" t="s">
        <v>9</v>
      </c>
      <c r="B108" s="28"/>
      <c r="C108" s="29">
        <f>C101/1000</f>
        <v>169.804</v>
      </c>
      <c r="D108" s="29">
        <f aca="true" t="shared" si="10" ref="D108:R108">D101/1000</f>
        <v>161.064</v>
      </c>
      <c r="E108" s="29">
        <f t="shared" si="10"/>
        <v>222.601</v>
      </c>
      <c r="F108" s="29">
        <f t="shared" si="10"/>
        <v>281.07</v>
      </c>
      <c r="G108" s="29">
        <f t="shared" si="10"/>
        <v>290.778</v>
      </c>
      <c r="H108" s="29">
        <f t="shared" si="10"/>
        <v>281.309</v>
      </c>
      <c r="I108" s="29">
        <f t="shared" si="10"/>
        <v>268.384</v>
      </c>
      <c r="J108" s="29">
        <f t="shared" si="10"/>
        <v>320.884</v>
      </c>
      <c r="K108" s="29">
        <f t="shared" si="10"/>
        <v>362.23</v>
      </c>
      <c r="L108" s="29">
        <f t="shared" si="10"/>
        <v>351.908</v>
      </c>
      <c r="M108" s="29">
        <f t="shared" si="10"/>
        <v>415.803</v>
      </c>
      <c r="N108" s="29">
        <f t="shared" si="10"/>
        <v>360.435</v>
      </c>
      <c r="O108" s="29">
        <f t="shared" si="10"/>
        <v>303.422</v>
      </c>
      <c r="P108" s="29">
        <f t="shared" si="10"/>
        <v>292.519</v>
      </c>
      <c r="Q108" s="29">
        <f t="shared" si="10"/>
        <v>387.695</v>
      </c>
      <c r="R108" s="29">
        <f t="shared" si="10"/>
        <v>329.183</v>
      </c>
    </row>
    <row r="109" spans="1:18" ht="15">
      <c r="A109" s="28" t="s">
        <v>77</v>
      </c>
      <c r="B109" s="28"/>
      <c r="C109" s="29">
        <f aca="true" t="shared" si="11" ref="C109:R113">C102/1000</f>
        <v>57.797</v>
      </c>
      <c r="D109" s="29">
        <f t="shared" si="11"/>
        <v>58.788</v>
      </c>
      <c r="E109" s="29">
        <f t="shared" si="11"/>
        <v>62.588</v>
      </c>
      <c r="F109" s="29">
        <f t="shared" si="11"/>
        <v>75.25</v>
      </c>
      <c r="G109" s="29">
        <f t="shared" si="11"/>
        <v>73.217</v>
      </c>
      <c r="H109" s="29">
        <f t="shared" si="11"/>
        <v>74.861</v>
      </c>
      <c r="I109" s="29">
        <f t="shared" si="11"/>
        <v>76.804</v>
      </c>
      <c r="J109" s="29">
        <f t="shared" si="11"/>
        <v>104.522</v>
      </c>
      <c r="K109" s="29">
        <f t="shared" si="11"/>
        <v>112.676</v>
      </c>
      <c r="L109" s="29">
        <f t="shared" si="11"/>
        <v>128.077</v>
      </c>
      <c r="M109" s="29">
        <f t="shared" si="11"/>
        <v>144.426</v>
      </c>
      <c r="N109" s="29">
        <f t="shared" si="11"/>
        <v>120.119</v>
      </c>
      <c r="O109" s="29">
        <f t="shared" si="11"/>
        <v>137.471</v>
      </c>
      <c r="P109" s="29">
        <f t="shared" si="11"/>
        <v>135.289</v>
      </c>
      <c r="Q109" s="29">
        <f t="shared" si="11"/>
        <v>99.452</v>
      </c>
      <c r="R109" s="29">
        <f t="shared" si="11"/>
        <v>93.596</v>
      </c>
    </row>
    <row r="110" spans="1:18" ht="15">
      <c r="A110" s="28" t="s">
        <v>8</v>
      </c>
      <c r="B110" s="28"/>
      <c r="C110" s="29">
        <f t="shared" si="11"/>
        <v>637.617</v>
      </c>
      <c r="D110" s="29">
        <f t="shared" si="11"/>
        <v>644.884</v>
      </c>
      <c r="E110" s="29">
        <f t="shared" si="11"/>
        <v>610.794</v>
      </c>
      <c r="F110" s="29">
        <f t="shared" si="11"/>
        <v>783.228</v>
      </c>
      <c r="G110" s="29">
        <f t="shared" si="11"/>
        <v>794.97</v>
      </c>
      <c r="H110" s="29">
        <f t="shared" si="11"/>
        <v>718.755</v>
      </c>
      <c r="I110" s="29">
        <f t="shared" si="11"/>
        <v>689.604</v>
      </c>
      <c r="J110" s="29">
        <f t="shared" si="11"/>
        <v>730.97</v>
      </c>
      <c r="K110" s="29">
        <f t="shared" si="11"/>
        <v>792.424</v>
      </c>
      <c r="L110" s="29">
        <f t="shared" si="11"/>
        <v>814.03</v>
      </c>
      <c r="M110" s="29">
        <f t="shared" si="11"/>
        <v>818.88</v>
      </c>
      <c r="N110" s="29">
        <f t="shared" si="11"/>
        <v>846.467</v>
      </c>
      <c r="O110" s="29">
        <f t="shared" si="11"/>
        <v>768.288</v>
      </c>
      <c r="P110" s="29">
        <f t="shared" si="11"/>
        <v>675.553</v>
      </c>
      <c r="Q110" s="29">
        <f t="shared" si="11"/>
        <v>629.156</v>
      </c>
      <c r="R110" s="29">
        <f t="shared" si="11"/>
        <v>707.091</v>
      </c>
    </row>
    <row r="111" spans="1:18" ht="15">
      <c r="A111" s="28" t="s">
        <v>7</v>
      </c>
      <c r="B111" s="28"/>
      <c r="C111" s="29">
        <f t="shared" si="11"/>
        <v>1358.49</v>
      </c>
      <c r="D111" s="29">
        <f t="shared" si="11"/>
        <v>1519.677</v>
      </c>
      <c r="E111" s="29">
        <f t="shared" si="11"/>
        <v>1594.969</v>
      </c>
      <c r="F111" s="29">
        <f t="shared" si="11"/>
        <v>1789.596</v>
      </c>
      <c r="G111" s="29">
        <f t="shared" si="11"/>
        <v>1949.594</v>
      </c>
      <c r="H111" s="29">
        <f t="shared" si="11"/>
        <v>1908.514</v>
      </c>
      <c r="I111" s="29">
        <f t="shared" si="11"/>
        <v>2040.044</v>
      </c>
      <c r="J111" s="29">
        <f t="shared" si="11"/>
        <v>2101.499</v>
      </c>
      <c r="K111" s="29">
        <f t="shared" si="11"/>
        <v>2008.45</v>
      </c>
      <c r="L111" s="29">
        <f t="shared" si="11"/>
        <v>2100.516</v>
      </c>
      <c r="M111" s="29">
        <f t="shared" si="11"/>
        <v>2140.081</v>
      </c>
      <c r="N111" s="29">
        <f t="shared" si="11"/>
        <v>1981.239</v>
      </c>
      <c r="O111" s="29">
        <f t="shared" si="11"/>
        <v>1996.268</v>
      </c>
      <c r="P111" s="29">
        <f t="shared" si="11"/>
        <v>1878.115</v>
      </c>
      <c r="Q111" s="29">
        <f t="shared" si="11"/>
        <v>2166.849</v>
      </c>
      <c r="R111" s="29">
        <f t="shared" si="11"/>
        <v>2340.718</v>
      </c>
    </row>
    <row r="112" spans="1:18" ht="15">
      <c r="A112" s="28" t="s">
        <v>46</v>
      </c>
      <c r="B112" s="28"/>
      <c r="C112" s="29">
        <f t="shared" si="11"/>
        <v>0.528</v>
      </c>
      <c r="D112" s="29">
        <f t="shared" si="11"/>
        <v>0.551</v>
      </c>
      <c r="E112" s="29">
        <f t="shared" si="11"/>
        <v>0.589</v>
      </c>
      <c r="F112" s="29">
        <f t="shared" si="11"/>
        <v>0.368</v>
      </c>
      <c r="G112" s="29">
        <f t="shared" si="11"/>
        <v>0.306</v>
      </c>
      <c r="H112" s="29">
        <f t="shared" si="11"/>
        <v>0.314</v>
      </c>
      <c r="I112" s="29">
        <f t="shared" si="11"/>
        <v>0.282</v>
      </c>
      <c r="J112" s="29">
        <f t="shared" si="11"/>
        <v>0.28</v>
      </c>
      <c r="K112" s="29">
        <f t="shared" si="11"/>
        <v>0.575</v>
      </c>
      <c r="L112" s="29">
        <f t="shared" si="11"/>
        <v>0.642</v>
      </c>
      <c r="M112" s="29">
        <f t="shared" si="11"/>
        <v>0.738</v>
      </c>
      <c r="N112" s="29">
        <f t="shared" si="11"/>
        <v>0.993</v>
      </c>
      <c r="O112" s="29">
        <f t="shared" si="11"/>
        <v>1.223</v>
      </c>
      <c r="P112" s="29">
        <f t="shared" si="11"/>
        <v>1.659</v>
      </c>
      <c r="Q112" s="29">
        <f t="shared" si="11"/>
        <v>1.79</v>
      </c>
      <c r="R112" s="29">
        <f t="shared" si="11"/>
        <v>1.857</v>
      </c>
    </row>
    <row r="113" spans="1:18" ht="15">
      <c r="A113" s="28" t="s">
        <v>49</v>
      </c>
      <c r="B113" s="28"/>
      <c r="C113" s="29">
        <f t="shared" si="11"/>
        <v>10.786</v>
      </c>
      <c r="D113" s="29">
        <f t="shared" si="11"/>
        <v>29.631</v>
      </c>
      <c r="E113" s="29">
        <f t="shared" si="11"/>
        <v>37.664</v>
      </c>
      <c r="F113" s="29">
        <f t="shared" si="11"/>
        <v>27.781</v>
      </c>
      <c r="G113" s="29">
        <f t="shared" si="11"/>
        <v>35.767</v>
      </c>
      <c r="H113" s="29">
        <f t="shared" si="11"/>
        <v>28.076</v>
      </c>
      <c r="I113" s="29">
        <f t="shared" si="11"/>
        <v>31.005</v>
      </c>
      <c r="J113" s="29">
        <f t="shared" si="11"/>
        <v>39.433</v>
      </c>
      <c r="K113" s="29">
        <f t="shared" si="11"/>
        <v>27.476</v>
      </c>
      <c r="L113" s="29">
        <f t="shared" si="11"/>
        <v>39.996</v>
      </c>
      <c r="M113" s="29">
        <f t="shared" si="11"/>
        <v>47.92</v>
      </c>
      <c r="N113" s="29">
        <f t="shared" si="11"/>
        <v>41.282</v>
      </c>
      <c r="O113" s="29">
        <f t="shared" si="11"/>
        <v>46.243</v>
      </c>
      <c r="P113" s="29">
        <f t="shared" si="11"/>
        <v>47.548</v>
      </c>
      <c r="Q113" s="29">
        <f t="shared" si="11"/>
        <v>58.581</v>
      </c>
      <c r="R113" s="29">
        <f t="shared" si="11"/>
        <v>73.15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1:W87"/>
  <sheetViews>
    <sheetView zoomScalePageLayoutView="0" workbookViewId="0" topLeftCell="A58">
      <selection activeCell="D8" sqref="D8"/>
    </sheetView>
  </sheetViews>
  <sheetFormatPr defaultColWidth="9.140625" defaultRowHeight="15"/>
  <cols>
    <col min="3" max="3" width="23.8515625" style="0" customWidth="1"/>
    <col min="4" max="4" width="6.8515625" style="0" customWidth="1"/>
    <col min="5" max="5" width="20.8515625" style="0" bestFit="1" customWidth="1"/>
    <col min="6" max="6" width="10.7109375" style="0" bestFit="1" customWidth="1"/>
    <col min="7" max="7" width="32.8515625" style="0" bestFit="1" customWidth="1"/>
    <col min="8" max="8" width="14.57421875" style="0" customWidth="1"/>
  </cols>
  <sheetData>
    <row r="1" ht="15">
      <c r="H1" t="s">
        <v>62</v>
      </c>
    </row>
    <row r="2" spans="7:10" ht="15">
      <c r="G2" t="s">
        <v>63</v>
      </c>
      <c r="H2" s="17">
        <v>40970</v>
      </c>
      <c r="J2" t="s">
        <v>131</v>
      </c>
    </row>
    <row r="3" spans="7:11" ht="15">
      <c r="G3" t="s">
        <v>64</v>
      </c>
      <c r="H3" t="s">
        <v>65</v>
      </c>
      <c r="K3" t="s">
        <v>132</v>
      </c>
    </row>
    <row r="4" spans="10:12" ht="15">
      <c r="J4" t="s">
        <v>133</v>
      </c>
      <c r="L4" s="14" t="s">
        <v>134</v>
      </c>
    </row>
    <row r="5" ht="15">
      <c r="H5" t="s">
        <v>66</v>
      </c>
    </row>
    <row r="7" ht="15">
      <c r="H7" s="15"/>
    </row>
    <row r="8" spans="3:23" ht="15">
      <c r="C8" t="s">
        <v>67</v>
      </c>
      <c r="D8" t="s">
        <v>68</v>
      </c>
      <c r="E8" t="s">
        <v>69</v>
      </c>
      <c r="F8" t="s">
        <v>70</v>
      </c>
      <c r="G8" t="s">
        <v>71</v>
      </c>
      <c r="H8" t="s">
        <v>72</v>
      </c>
      <c r="I8" s="18">
        <v>1993</v>
      </c>
      <c r="J8" s="18">
        <v>1994</v>
      </c>
      <c r="K8" s="18">
        <v>1995</v>
      </c>
      <c r="L8" s="18">
        <v>1996</v>
      </c>
      <c r="M8" s="18">
        <v>1997</v>
      </c>
      <c r="N8" s="18">
        <v>1998</v>
      </c>
      <c r="O8" s="18">
        <v>1999</v>
      </c>
      <c r="P8" s="18">
        <v>2000</v>
      </c>
      <c r="Q8" s="18">
        <v>2001</v>
      </c>
      <c r="R8" s="18">
        <v>2002</v>
      </c>
      <c r="S8" s="18">
        <v>2003</v>
      </c>
      <c r="T8" s="18">
        <v>2004</v>
      </c>
      <c r="U8" s="18">
        <v>2005</v>
      </c>
      <c r="V8" s="18">
        <v>2006</v>
      </c>
      <c r="W8" s="18">
        <v>2007</v>
      </c>
    </row>
    <row r="9" spans="3:23" ht="15">
      <c r="C9" s="15" t="s">
        <v>37</v>
      </c>
      <c r="D9">
        <v>11</v>
      </c>
      <c r="E9" t="s">
        <v>73</v>
      </c>
      <c r="F9">
        <v>2960</v>
      </c>
      <c r="G9" t="s">
        <v>74</v>
      </c>
      <c r="H9">
        <v>645</v>
      </c>
      <c r="I9" s="19">
        <v>9.89</v>
      </c>
      <c r="J9" s="19">
        <v>11.88</v>
      </c>
      <c r="K9" s="19">
        <v>8.79</v>
      </c>
      <c r="L9" s="19">
        <v>10.68</v>
      </c>
      <c r="M9" s="19">
        <v>10.56</v>
      </c>
      <c r="N9" s="19">
        <v>10.63</v>
      </c>
      <c r="O9" s="19">
        <v>10.67</v>
      </c>
      <c r="P9" s="19">
        <v>9.53</v>
      </c>
      <c r="Q9" s="19">
        <v>10.85</v>
      </c>
      <c r="R9" s="19">
        <v>10.29</v>
      </c>
      <c r="S9" s="19">
        <v>10.97</v>
      </c>
      <c r="T9" s="20">
        <v>12.04</v>
      </c>
      <c r="U9" s="19">
        <v>13.49</v>
      </c>
      <c r="V9" s="19">
        <v>13.42</v>
      </c>
      <c r="W9" s="19">
        <v>13.36</v>
      </c>
    </row>
    <row r="10" spans="3:23" ht="15">
      <c r="C10" s="15" t="s">
        <v>20</v>
      </c>
      <c r="D10">
        <v>255</v>
      </c>
      <c r="E10" t="s">
        <v>73</v>
      </c>
      <c r="F10">
        <v>2960</v>
      </c>
      <c r="G10" t="s">
        <v>74</v>
      </c>
      <c r="H10">
        <v>645</v>
      </c>
      <c r="I10" s="19">
        <v>19.07</v>
      </c>
      <c r="J10" s="19">
        <v>19.91</v>
      </c>
      <c r="K10" s="19">
        <v>21.05</v>
      </c>
      <c r="L10" s="19">
        <v>20.49</v>
      </c>
      <c r="M10" s="19">
        <v>20.56</v>
      </c>
      <c r="N10" s="19">
        <v>21.7</v>
      </c>
      <c r="O10" s="19">
        <v>21.93</v>
      </c>
      <c r="P10" s="19">
        <v>24.25</v>
      </c>
      <c r="Q10" s="19">
        <v>22.43</v>
      </c>
      <c r="R10" s="19">
        <v>21.96</v>
      </c>
      <c r="S10" s="19">
        <v>25.02</v>
      </c>
      <c r="T10" s="20">
        <v>24.74</v>
      </c>
      <c r="U10" s="19">
        <v>24.76</v>
      </c>
      <c r="V10" s="19">
        <v>24.62</v>
      </c>
      <c r="W10" s="19">
        <v>24.48</v>
      </c>
    </row>
    <row r="11" spans="3:23" ht="15">
      <c r="C11" s="15" t="s">
        <v>21</v>
      </c>
      <c r="D11">
        <v>27</v>
      </c>
      <c r="E11" t="s">
        <v>73</v>
      </c>
      <c r="F11">
        <v>2960</v>
      </c>
      <c r="G11" t="s">
        <v>74</v>
      </c>
      <c r="H11">
        <v>645</v>
      </c>
      <c r="I11" s="19">
        <v>1.59</v>
      </c>
      <c r="J11" s="19">
        <v>1.27</v>
      </c>
      <c r="K11" s="19">
        <v>1.1</v>
      </c>
      <c r="L11" s="19">
        <v>1.27</v>
      </c>
      <c r="M11" s="19">
        <v>2.9</v>
      </c>
      <c r="N11" s="19">
        <v>5.27</v>
      </c>
      <c r="O11" s="19">
        <v>4.3</v>
      </c>
      <c r="P11" s="19">
        <v>3.11</v>
      </c>
      <c r="Q11" s="19">
        <v>3.24</v>
      </c>
      <c r="R11" s="19">
        <v>3.92</v>
      </c>
      <c r="S11" s="19">
        <v>4.57</v>
      </c>
      <c r="T11" s="19">
        <v>3.7</v>
      </c>
      <c r="U11" s="19">
        <v>4.15</v>
      </c>
      <c r="V11" s="19">
        <v>4.18</v>
      </c>
      <c r="W11" s="20">
        <v>4.2</v>
      </c>
    </row>
    <row r="12" spans="3:23" ht="15">
      <c r="C12" s="15" t="s">
        <v>30</v>
      </c>
      <c r="D12">
        <v>50</v>
      </c>
      <c r="E12" t="s">
        <v>73</v>
      </c>
      <c r="F12">
        <v>2960</v>
      </c>
      <c r="G12" t="s">
        <v>74</v>
      </c>
      <c r="H12">
        <v>645</v>
      </c>
      <c r="I12" s="19">
        <v>18.56</v>
      </c>
      <c r="J12" s="19">
        <v>20.55</v>
      </c>
      <c r="K12" s="19">
        <v>23.11</v>
      </c>
      <c r="L12" s="19">
        <v>20.91</v>
      </c>
      <c r="M12" s="19">
        <v>21.25</v>
      </c>
      <c r="N12" s="19">
        <v>23.28</v>
      </c>
      <c r="O12" s="19">
        <v>23.15</v>
      </c>
      <c r="P12" s="19">
        <v>22.42</v>
      </c>
      <c r="Q12" s="19">
        <v>23.32</v>
      </c>
      <c r="R12" s="19">
        <v>21.98</v>
      </c>
      <c r="S12" s="19">
        <v>21.46</v>
      </c>
      <c r="T12" s="19">
        <v>21.92</v>
      </c>
      <c r="U12" s="19">
        <v>23.08</v>
      </c>
      <c r="V12" s="19">
        <v>22.83</v>
      </c>
      <c r="W12" s="19">
        <v>22.59</v>
      </c>
    </row>
    <row r="13" spans="3:23" ht="15">
      <c r="C13" s="15" t="s">
        <v>22</v>
      </c>
      <c r="D13">
        <v>167</v>
      </c>
      <c r="E13" t="s">
        <v>73</v>
      </c>
      <c r="F13">
        <v>2960</v>
      </c>
      <c r="G13" t="s">
        <v>74</v>
      </c>
      <c r="H13">
        <v>645</v>
      </c>
      <c r="I13" s="19">
        <v>6.29</v>
      </c>
      <c r="J13" s="19">
        <v>8.03</v>
      </c>
      <c r="K13" s="19">
        <v>8.03</v>
      </c>
      <c r="L13" s="19">
        <v>9.87</v>
      </c>
      <c r="M13" s="19">
        <v>9.66</v>
      </c>
      <c r="N13" s="19">
        <v>9.35</v>
      </c>
      <c r="O13" s="19">
        <v>9.7</v>
      </c>
      <c r="P13" s="19">
        <v>10.62</v>
      </c>
      <c r="Q13" s="19">
        <v>10.4</v>
      </c>
      <c r="R13" s="19">
        <v>9.96</v>
      </c>
      <c r="S13" s="19">
        <v>10.15</v>
      </c>
      <c r="T13" s="19">
        <v>10.26</v>
      </c>
      <c r="U13" s="19">
        <v>10.49</v>
      </c>
      <c r="V13" s="19">
        <v>10.46</v>
      </c>
      <c r="W13" s="19">
        <v>10.41</v>
      </c>
    </row>
    <row r="14" spans="3:23" ht="15">
      <c r="C14" s="15" t="s">
        <v>23</v>
      </c>
      <c r="D14">
        <v>54</v>
      </c>
      <c r="E14" t="s">
        <v>73</v>
      </c>
      <c r="F14">
        <v>2960</v>
      </c>
      <c r="G14" t="s">
        <v>74</v>
      </c>
      <c r="H14">
        <v>645</v>
      </c>
      <c r="I14" s="19">
        <v>23.68</v>
      </c>
      <c r="J14" s="19">
        <v>25.55</v>
      </c>
      <c r="K14" s="19">
        <v>25.53</v>
      </c>
      <c r="L14" s="19">
        <v>23.25</v>
      </c>
      <c r="M14" s="19">
        <v>23.42</v>
      </c>
      <c r="N14" s="19">
        <v>22.87</v>
      </c>
      <c r="O14" s="19">
        <v>22.87</v>
      </c>
      <c r="P14" s="19">
        <v>22.3</v>
      </c>
      <c r="Q14" s="19">
        <v>21.34</v>
      </c>
      <c r="R14" s="19">
        <v>20.52</v>
      </c>
      <c r="S14" s="19">
        <v>23.02</v>
      </c>
      <c r="T14" s="19">
        <v>23.06</v>
      </c>
      <c r="U14" s="19">
        <v>24.66</v>
      </c>
      <c r="V14" s="19">
        <v>24.59</v>
      </c>
      <c r="W14" s="19">
        <v>24.53</v>
      </c>
    </row>
    <row r="15" spans="3:23" ht="15">
      <c r="C15" s="15" t="s">
        <v>24</v>
      </c>
      <c r="D15">
        <v>63</v>
      </c>
      <c r="E15" t="s">
        <v>73</v>
      </c>
      <c r="F15">
        <v>2960</v>
      </c>
      <c r="G15" t="s">
        <v>74</v>
      </c>
      <c r="H15">
        <v>645</v>
      </c>
      <c r="I15" s="19">
        <v>27.32</v>
      </c>
      <c r="J15" s="19">
        <v>17.32</v>
      </c>
      <c r="K15" s="19">
        <v>21.02</v>
      </c>
      <c r="L15" s="19">
        <v>18.11</v>
      </c>
      <c r="M15" s="19">
        <v>19.16</v>
      </c>
      <c r="N15" s="19">
        <v>15.94</v>
      </c>
      <c r="O15" s="19">
        <v>16.38</v>
      </c>
      <c r="P15" s="19">
        <v>15.98</v>
      </c>
      <c r="Q15" s="19">
        <v>16.14</v>
      </c>
      <c r="R15" s="19">
        <v>17.8</v>
      </c>
      <c r="S15" s="19">
        <v>16.59</v>
      </c>
      <c r="T15" s="19">
        <v>17.03</v>
      </c>
      <c r="U15" s="19">
        <v>16.35</v>
      </c>
      <c r="V15" s="20">
        <v>16.37</v>
      </c>
      <c r="W15" s="19">
        <v>16.39</v>
      </c>
    </row>
    <row r="16" spans="3:23" ht="15">
      <c r="C16" s="15" t="s">
        <v>43</v>
      </c>
      <c r="D16">
        <v>67</v>
      </c>
      <c r="E16" t="s">
        <v>73</v>
      </c>
      <c r="F16">
        <v>2960</v>
      </c>
      <c r="G16" t="s">
        <v>74</v>
      </c>
      <c r="H16">
        <v>645</v>
      </c>
      <c r="I16" s="19">
        <v>31.67</v>
      </c>
      <c r="J16" s="19">
        <v>32.34</v>
      </c>
      <c r="K16" s="19">
        <v>33.31</v>
      </c>
      <c r="L16" s="19">
        <v>33.78</v>
      </c>
      <c r="M16" s="19">
        <v>33.12</v>
      </c>
      <c r="N16" s="19">
        <v>32.59</v>
      </c>
      <c r="O16" s="19">
        <v>31.34</v>
      </c>
      <c r="P16" s="19">
        <v>31.39</v>
      </c>
      <c r="Q16" s="19">
        <v>31.69</v>
      </c>
      <c r="R16" s="19">
        <v>32.13</v>
      </c>
      <c r="S16" s="19">
        <v>32.61</v>
      </c>
      <c r="T16" s="19">
        <v>34.59</v>
      </c>
      <c r="U16" s="19">
        <v>31.95</v>
      </c>
      <c r="V16" s="20">
        <v>31.83</v>
      </c>
      <c r="W16" s="19">
        <v>31.71</v>
      </c>
    </row>
    <row r="17" spans="3:23" ht="15">
      <c r="C17" s="15" t="s">
        <v>28</v>
      </c>
      <c r="D17">
        <v>68</v>
      </c>
      <c r="E17" t="s">
        <v>73</v>
      </c>
      <c r="F17">
        <v>2960</v>
      </c>
      <c r="G17" t="s">
        <v>74</v>
      </c>
      <c r="H17">
        <v>645</v>
      </c>
      <c r="I17" s="19">
        <v>30.25</v>
      </c>
      <c r="J17" s="19">
        <v>30.27</v>
      </c>
      <c r="K17" s="19">
        <v>30.45</v>
      </c>
      <c r="L17" s="19">
        <v>30.31</v>
      </c>
      <c r="M17" s="19">
        <v>29.91</v>
      </c>
      <c r="N17" s="19">
        <v>31.75</v>
      </c>
      <c r="O17" s="19">
        <v>31.27</v>
      </c>
      <c r="P17" s="19">
        <v>30.81</v>
      </c>
      <c r="Q17" s="19">
        <v>33.62</v>
      </c>
      <c r="R17" s="19">
        <v>33.86</v>
      </c>
      <c r="S17" s="19">
        <v>33.96</v>
      </c>
      <c r="T17" s="19">
        <v>33.39</v>
      </c>
      <c r="U17" s="19">
        <v>35.19</v>
      </c>
      <c r="V17" s="20">
        <v>34.98</v>
      </c>
      <c r="W17" s="19">
        <v>34.79</v>
      </c>
    </row>
    <row r="18" spans="3:23" ht="15">
      <c r="C18" s="15" t="s">
        <v>58</v>
      </c>
      <c r="D18">
        <v>79</v>
      </c>
      <c r="E18" t="s">
        <v>73</v>
      </c>
      <c r="F18">
        <v>2960</v>
      </c>
      <c r="G18" t="s">
        <v>74</v>
      </c>
      <c r="H18">
        <v>645</v>
      </c>
      <c r="I18" s="19">
        <v>13.57</v>
      </c>
      <c r="J18" s="19">
        <v>14.63</v>
      </c>
      <c r="K18" s="19">
        <v>14.33</v>
      </c>
      <c r="L18" s="19">
        <v>13.66</v>
      </c>
      <c r="M18" s="19">
        <v>13.93</v>
      </c>
      <c r="N18" s="19">
        <v>15.14</v>
      </c>
      <c r="O18" s="19">
        <v>12.51</v>
      </c>
      <c r="P18" s="19">
        <v>13.74</v>
      </c>
      <c r="Q18" s="19">
        <v>15.42</v>
      </c>
      <c r="R18" s="19">
        <v>14.09</v>
      </c>
      <c r="S18" s="19">
        <v>14.32</v>
      </c>
      <c r="T18" s="19">
        <v>13.8</v>
      </c>
      <c r="U18" s="19">
        <v>14.78</v>
      </c>
      <c r="V18" s="19">
        <v>14.79</v>
      </c>
      <c r="W18" s="19">
        <v>14.8</v>
      </c>
    </row>
    <row r="19" spans="3:23" ht="15">
      <c r="C19" s="15" t="s">
        <v>26</v>
      </c>
      <c r="D19">
        <v>84</v>
      </c>
      <c r="E19" t="s">
        <v>73</v>
      </c>
      <c r="F19">
        <v>2960</v>
      </c>
      <c r="G19" t="s">
        <v>74</v>
      </c>
      <c r="H19">
        <v>645</v>
      </c>
      <c r="I19" s="19">
        <v>22.32</v>
      </c>
      <c r="J19" s="19">
        <v>24.86</v>
      </c>
      <c r="K19" s="19">
        <v>22.09</v>
      </c>
      <c r="L19" s="19">
        <v>24.05</v>
      </c>
      <c r="M19" s="19">
        <v>25</v>
      </c>
      <c r="N19" s="19">
        <v>22.92</v>
      </c>
      <c r="O19" s="19">
        <v>23.11</v>
      </c>
      <c r="P19" s="19">
        <v>21.95</v>
      </c>
      <c r="Q19" s="19">
        <v>22.5</v>
      </c>
      <c r="R19" s="19">
        <v>21.11</v>
      </c>
      <c r="S19" s="19">
        <v>21.6</v>
      </c>
      <c r="T19" s="19">
        <v>20.43</v>
      </c>
      <c r="U19" s="19">
        <v>21.18</v>
      </c>
      <c r="V19" s="19">
        <v>21.14</v>
      </c>
      <c r="W19" s="19">
        <v>21.09</v>
      </c>
    </row>
    <row r="20" spans="3:23" ht="15">
      <c r="C20" s="15" t="s">
        <v>25</v>
      </c>
      <c r="D20">
        <v>104</v>
      </c>
      <c r="E20" t="s">
        <v>73</v>
      </c>
      <c r="F20">
        <v>2960</v>
      </c>
      <c r="G20" t="s">
        <v>74</v>
      </c>
      <c r="H20">
        <v>645</v>
      </c>
      <c r="I20" s="19">
        <v>17.87</v>
      </c>
      <c r="J20" s="19">
        <v>17.76</v>
      </c>
      <c r="K20" s="19">
        <v>20.64</v>
      </c>
      <c r="L20" s="19">
        <v>17.37</v>
      </c>
      <c r="M20" s="19">
        <v>16.98</v>
      </c>
      <c r="N20" s="19">
        <v>23.3</v>
      </c>
      <c r="O20" s="19">
        <v>21.43</v>
      </c>
      <c r="P20" s="19">
        <v>24.4</v>
      </c>
      <c r="Q20" s="19">
        <v>26.98</v>
      </c>
      <c r="R20" s="19">
        <v>19.28</v>
      </c>
      <c r="S20" s="19">
        <v>17.5</v>
      </c>
      <c r="T20" s="19">
        <v>21.71</v>
      </c>
      <c r="U20" s="19">
        <v>22.21</v>
      </c>
      <c r="V20" s="19">
        <v>21.77</v>
      </c>
      <c r="W20" s="19">
        <v>21.35</v>
      </c>
    </row>
    <row r="21" spans="3:23" ht="15">
      <c r="C21" s="15" t="s">
        <v>29</v>
      </c>
      <c r="D21">
        <v>106</v>
      </c>
      <c r="E21" t="s">
        <v>73</v>
      </c>
      <c r="F21">
        <v>2960</v>
      </c>
      <c r="G21" t="s">
        <v>74</v>
      </c>
      <c r="H21">
        <v>645</v>
      </c>
      <c r="I21" s="19">
        <v>21.17</v>
      </c>
      <c r="J21" s="19">
        <v>21.24</v>
      </c>
      <c r="K21" s="19">
        <v>21.32</v>
      </c>
      <c r="L21" s="19">
        <v>21.42</v>
      </c>
      <c r="M21" s="19">
        <v>21.26</v>
      </c>
      <c r="N21" s="19">
        <v>21.98</v>
      </c>
      <c r="O21" s="19">
        <v>22.25</v>
      </c>
      <c r="P21" s="19">
        <v>22.57</v>
      </c>
      <c r="Q21" s="19">
        <v>24.38</v>
      </c>
      <c r="R21" s="19">
        <v>23.5</v>
      </c>
      <c r="S21" s="19">
        <v>24.66</v>
      </c>
      <c r="T21" s="19">
        <v>23.23</v>
      </c>
      <c r="U21" s="19">
        <v>24.67</v>
      </c>
      <c r="V21" s="19">
        <v>24.53</v>
      </c>
      <c r="W21" s="19">
        <v>24.4</v>
      </c>
    </row>
    <row r="22" spans="3:23" ht="15">
      <c r="C22" s="15" t="s">
        <v>31</v>
      </c>
      <c r="D22">
        <v>119</v>
      </c>
      <c r="E22" t="s">
        <v>73</v>
      </c>
      <c r="F22">
        <v>2960</v>
      </c>
      <c r="G22" t="s">
        <v>74</v>
      </c>
      <c r="H22">
        <v>645</v>
      </c>
      <c r="I22" s="19">
        <v>30.73</v>
      </c>
      <c r="J22" s="19">
        <v>33.38</v>
      </c>
      <c r="K22" s="19">
        <v>29.72</v>
      </c>
      <c r="L22" s="19">
        <v>22.71</v>
      </c>
      <c r="M22" s="19">
        <v>17.36</v>
      </c>
      <c r="N22" s="19">
        <v>14.46</v>
      </c>
      <c r="O22" s="19">
        <v>17.82</v>
      </c>
      <c r="P22" s="19">
        <v>17.29</v>
      </c>
      <c r="Q22" s="19">
        <v>13.02</v>
      </c>
      <c r="R22" s="19">
        <v>11.81</v>
      </c>
      <c r="S22" s="19">
        <v>11.36</v>
      </c>
      <c r="T22" s="19">
        <v>11.25</v>
      </c>
      <c r="U22" s="19">
        <v>12.47</v>
      </c>
      <c r="V22" s="19">
        <v>12.53</v>
      </c>
      <c r="W22" s="19">
        <v>12.59</v>
      </c>
    </row>
    <row r="23" spans="3:23" ht="15">
      <c r="C23" s="15" t="s">
        <v>32</v>
      </c>
      <c r="D23">
        <v>126</v>
      </c>
      <c r="E23" t="s">
        <v>73</v>
      </c>
      <c r="F23">
        <v>2960</v>
      </c>
      <c r="G23" t="s">
        <v>74</v>
      </c>
      <c r="H23">
        <v>645</v>
      </c>
      <c r="I23" s="19">
        <v>24.26</v>
      </c>
      <c r="J23" s="19">
        <v>17.75</v>
      </c>
      <c r="K23" s="19">
        <v>16.28</v>
      </c>
      <c r="L23" s="19">
        <v>31.88</v>
      </c>
      <c r="M23" s="19">
        <v>21.97</v>
      </c>
      <c r="N23" s="19">
        <v>21.81</v>
      </c>
      <c r="O23" s="19">
        <v>29.25</v>
      </c>
      <c r="P23" s="19">
        <v>36.71</v>
      </c>
      <c r="Q23" s="19">
        <v>41.74</v>
      </c>
      <c r="R23" s="19">
        <v>42.19</v>
      </c>
      <c r="S23" s="19">
        <v>38.78</v>
      </c>
      <c r="T23" s="19">
        <v>41.03</v>
      </c>
      <c r="U23" s="19">
        <v>36.89</v>
      </c>
      <c r="V23" s="19">
        <v>37.19</v>
      </c>
      <c r="W23" s="19">
        <v>37.55</v>
      </c>
    </row>
    <row r="24" spans="3:23" ht="15">
      <c r="C24" s="15" t="s">
        <v>33</v>
      </c>
      <c r="D24">
        <v>256</v>
      </c>
      <c r="E24" t="s">
        <v>73</v>
      </c>
      <c r="F24">
        <v>2960</v>
      </c>
      <c r="G24" t="s">
        <v>74</v>
      </c>
      <c r="H24">
        <v>645</v>
      </c>
      <c r="I24" s="19"/>
      <c r="J24" s="19"/>
      <c r="K24" s="19"/>
      <c r="L24" s="19"/>
      <c r="M24" s="19"/>
      <c r="N24" s="19"/>
      <c r="O24" s="19"/>
      <c r="P24" s="19">
        <v>23.6</v>
      </c>
      <c r="Q24" s="19">
        <v>26.82</v>
      </c>
      <c r="R24" s="19">
        <v>26.68</v>
      </c>
      <c r="S24" s="19">
        <v>28.37</v>
      </c>
      <c r="T24" s="19">
        <v>25.53</v>
      </c>
      <c r="U24" s="19">
        <v>24.06</v>
      </c>
      <c r="V24" s="19">
        <v>26.85</v>
      </c>
      <c r="W24" s="19">
        <v>27.78</v>
      </c>
    </row>
    <row r="25" spans="3:23" ht="15">
      <c r="C25" s="15" t="s">
        <v>35</v>
      </c>
      <c r="D25">
        <v>134</v>
      </c>
      <c r="E25" t="s">
        <v>73</v>
      </c>
      <c r="F25">
        <v>2960</v>
      </c>
      <c r="G25" t="s">
        <v>74</v>
      </c>
      <c r="H25">
        <v>645</v>
      </c>
      <c r="I25" s="19">
        <v>16.91</v>
      </c>
      <c r="J25" s="19">
        <v>21.8</v>
      </c>
      <c r="K25" s="19">
        <v>25.58</v>
      </c>
      <c r="L25" s="19">
        <v>26.07</v>
      </c>
      <c r="M25" s="19">
        <v>28.35</v>
      </c>
      <c r="N25" s="19">
        <v>29.49</v>
      </c>
      <c r="O25" s="19">
        <v>31.69</v>
      </c>
      <c r="P25" s="19">
        <v>29.34</v>
      </c>
      <c r="Q25" s="19">
        <v>30.09</v>
      </c>
      <c r="R25" s="19">
        <v>29.69</v>
      </c>
      <c r="S25" s="19">
        <v>31.15</v>
      </c>
      <c r="T25" s="19">
        <v>31.28</v>
      </c>
      <c r="U25" s="19">
        <v>30.4</v>
      </c>
      <c r="V25" s="19">
        <v>30.25</v>
      </c>
      <c r="W25" s="19">
        <v>30.18</v>
      </c>
    </row>
    <row r="26" spans="3:23" ht="15">
      <c r="C26" s="15" t="s">
        <v>36</v>
      </c>
      <c r="D26">
        <v>150</v>
      </c>
      <c r="E26" t="s">
        <v>73</v>
      </c>
      <c r="F26">
        <v>2960</v>
      </c>
      <c r="G26" t="s">
        <v>74</v>
      </c>
      <c r="H26">
        <v>645</v>
      </c>
      <c r="I26" s="19">
        <v>13.41</v>
      </c>
      <c r="J26" s="19">
        <v>13.92</v>
      </c>
      <c r="K26" s="19">
        <v>17.5</v>
      </c>
      <c r="L26" s="19">
        <v>16.84</v>
      </c>
      <c r="M26" s="19">
        <v>15.3</v>
      </c>
      <c r="N26" s="19">
        <v>22.21</v>
      </c>
      <c r="O26" s="19">
        <v>22.18</v>
      </c>
      <c r="P26" s="19">
        <v>21.62</v>
      </c>
      <c r="Q26" s="19">
        <v>21.65</v>
      </c>
      <c r="R26" s="19">
        <v>19.37</v>
      </c>
      <c r="S26" s="19">
        <v>20.26</v>
      </c>
      <c r="T26" s="19">
        <v>19.03</v>
      </c>
      <c r="U26" s="19">
        <v>19.19</v>
      </c>
      <c r="V26" s="19">
        <v>19.11</v>
      </c>
      <c r="W26" s="19">
        <v>19.02</v>
      </c>
    </row>
    <row r="27" spans="3:23" ht="15">
      <c r="C27" s="15" t="s">
        <v>38</v>
      </c>
      <c r="D27">
        <v>173</v>
      </c>
      <c r="E27" t="s">
        <v>73</v>
      </c>
      <c r="F27">
        <v>2960</v>
      </c>
      <c r="G27" t="s">
        <v>74</v>
      </c>
      <c r="H27">
        <v>645</v>
      </c>
      <c r="I27" s="19">
        <v>8.81</v>
      </c>
      <c r="J27" s="19">
        <v>10.11</v>
      </c>
      <c r="K27" s="19">
        <v>10.75</v>
      </c>
      <c r="L27" s="19">
        <v>9.59</v>
      </c>
      <c r="M27" s="19">
        <v>10.47</v>
      </c>
      <c r="N27" s="19">
        <v>10.15</v>
      </c>
      <c r="O27" s="19">
        <v>8.77</v>
      </c>
      <c r="P27" s="19">
        <v>9.91</v>
      </c>
      <c r="Q27" s="19">
        <v>9.7</v>
      </c>
      <c r="R27" s="19">
        <v>8.79</v>
      </c>
      <c r="S27" s="19">
        <v>8.68</v>
      </c>
      <c r="T27" s="19">
        <v>9.59</v>
      </c>
      <c r="U27" s="19">
        <v>9.52</v>
      </c>
      <c r="V27" s="19">
        <v>9.53</v>
      </c>
      <c r="W27" s="19">
        <v>9.54</v>
      </c>
    </row>
    <row r="28" spans="3:23" ht="15">
      <c r="C28" s="15" t="s">
        <v>39</v>
      </c>
      <c r="D28">
        <v>174</v>
      </c>
      <c r="E28" t="s">
        <v>73</v>
      </c>
      <c r="F28">
        <v>2960</v>
      </c>
      <c r="G28" t="s">
        <v>74</v>
      </c>
      <c r="H28">
        <v>645</v>
      </c>
      <c r="I28" s="19">
        <v>58.96</v>
      </c>
      <c r="J28" s="19">
        <v>57.89</v>
      </c>
      <c r="K28" s="19">
        <v>57.6</v>
      </c>
      <c r="L28" s="19">
        <v>62.4</v>
      </c>
      <c r="M28" s="19">
        <v>57.02</v>
      </c>
      <c r="N28" s="19">
        <v>61.54</v>
      </c>
      <c r="O28" s="19">
        <v>60.45</v>
      </c>
      <c r="P28" s="19">
        <v>54.25</v>
      </c>
      <c r="Q28" s="19">
        <v>55.67</v>
      </c>
      <c r="R28" s="19">
        <v>55.43</v>
      </c>
      <c r="S28" s="19">
        <v>54.8</v>
      </c>
      <c r="T28" s="19">
        <v>55.43</v>
      </c>
      <c r="U28" s="19">
        <v>55.31</v>
      </c>
      <c r="V28" s="19">
        <v>55.04</v>
      </c>
      <c r="W28" s="19">
        <v>54.82</v>
      </c>
    </row>
    <row r="29" spans="3:23" ht="15">
      <c r="C29" s="15" t="s">
        <v>40</v>
      </c>
      <c r="D29">
        <v>183</v>
      </c>
      <c r="E29" t="s">
        <v>73</v>
      </c>
      <c r="F29">
        <v>2960</v>
      </c>
      <c r="G29" t="s">
        <v>74</v>
      </c>
      <c r="H29">
        <v>645</v>
      </c>
      <c r="I29" s="19">
        <v>1.4</v>
      </c>
      <c r="J29" s="19">
        <v>2.38</v>
      </c>
      <c r="K29" s="19">
        <v>3</v>
      </c>
      <c r="L29" s="19">
        <v>2.22</v>
      </c>
      <c r="M29" s="19">
        <v>1.71</v>
      </c>
      <c r="N29" s="19">
        <v>3.07</v>
      </c>
      <c r="O29" s="19">
        <v>2.25</v>
      </c>
      <c r="P29" s="19">
        <v>2.63</v>
      </c>
      <c r="Q29" s="19">
        <v>3.21</v>
      </c>
      <c r="R29" s="19">
        <v>3.41</v>
      </c>
      <c r="S29" s="19">
        <v>3.93</v>
      </c>
      <c r="T29" s="19">
        <v>4.23</v>
      </c>
      <c r="U29" s="19">
        <v>5.21</v>
      </c>
      <c r="V29" s="19">
        <v>5.24</v>
      </c>
      <c r="W29" s="19">
        <v>5.26</v>
      </c>
    </row>
    <row r="30" spans="3:23" ht="15">
      <c r="C30" s="15" t="s">
        <v>42</v>
      </c>
      <c r="D30">
        <v>199</v>
      </c>
      <c r="E30" t="s">
        <v>73</v>
      </c>
      <c r="F30">
        <v>2960</v>
      </c>
      <c r="G30" t="s">
        <v>74</v>
      </c>
      <c r="H30">
        <v>645</v>
      </c>
      <c r="I30" s="19">
        <v>5.13</v>
      </c>
      <c r="J30" s="19">
        <v>6.58</v>
      </c>
      <c r="K30" s="19">
        <v>6.87</v>
      </c>
      <c r="L30" s="19">
        <v>9.18</v>
      </c>
      <c r="M30" s="19">
        <v>8.12</v>
      </c>
      <c r="N30" s="19">
        <v>7.86</v>
      </c>
      <c r="O30" s="19">
        <v>6.84</v>
      </c>
      <c r="P30" s="19">
        <v>6.9</v>
      </c>
      <c r="Q30" s="19">
        <v>6.49</v>
      </c>
      <c r="R30" s="19">
        <v>6.85</v>
      </c>
      <c r="S30" s="19">
        <v>7.66</v>
      </c>
      <c r="T30" s="19">
        <v>7.88</v>
      </c>
      <c r="U30" s="19">
        <v>8.04</v>
      </c>
      <c r="V30" s="19">
        <v>8.03</v>
      </c>
      <c r="W30" s="19">
        <v>8.03</v>
      </c>
    </row>
    <row r="31" spans="3:23" ht="15">
      <c r="C31" s="15" t="s">
        <v>41</v>
      </c>
      <c r="D31">
        <v>198</v>
      </c>
      <c r="E31" t="s">
        <v>73</v>
      </c>
      <c r="F31">
        <v>2960</v>
      </c>
      <c r="G31" t="s">
        <v>74</v>
      </c>
      <c r="H31">
        <v>645</v>
      </c>
      <c r="I31" s="19">
        <v>5.55</v>
      </c>
      <c r="J31" s="19">
        <v>5.95</v>
      </c>
      <c r="K31" s="19">
        <v>7.19</v>
      </c>
      <c r="L31" s="19">
        <v>7.39</v>
      </c>
      <c r="M31" s="19">
        <v>6.66</v>
      </c>
      <c r="N31" s="19">
        <v>6.79</v>
      </c>
      <c r="O31" s="19">
        <v>6.89</v>
      </c>
      <c r="P31" s="19">
        <v>6.51</v>
      </c>
      <c r="Q31" s="19">
        <v>7.37</v>
      </c>
      <c r="R31" s="19">
        <v>7.63</v>
      </c>
      <c r="S31" s="19">
        <v>8.3</v>
      </c>
      <c r="T31" s="19">
        <v>9.54</v>
      </c>
      <c r="U31" s="19">
        <v>9.42</v>
      </c>
      <c r="V31" s="19">
        <v>9.4</v>
      </c>
      <c r="W31" s="19">
        <v>9.38</v>
      </c>
    </row>
    <row r="32" spans="3:23" ht="15">
      <c r="C32" s="15" t="s">
        <v>27</v>
      </c>
      <c r="D32">
        <v>203</v>
      </c>
      <c r="E32" t="s">
        <v>73</v>
      </c>
      <c r="F32">
        <v>2960</v>
      </c>
      <c r="G32" t="s">
        <v>74</v>
      </c>
      <c r="H32">
        <v>645</v>
      </c>
      <c r="I32" s="19">
        <v>40.04</v>
      </c>
      <c r="J32" s="19">
        <v>41.91</v>
      </c>
      <c r="K32" s="19">
        <v>42.32</v>
      </c>
      <c r="L32" s="19">
        <v>42.83</v>
      </c>
      <c r="M32" s="19">
        <v>41.7</v>
      </c>
      <c r="N32" s="19">
        <v>47.13</v>
      </c>
      <c r="O32" s="19">
        <v>44.31</v>
      </c>
      <c r="P32" s="19">
        <v>43.27</v>
      </c>
      <c r="Q32" s="19">
        <v>44.58</v>
      </c>
      <c r="R32" s="19">
        <v>43.97</v>
      </c>
      <c r="S32" s="19">
        <v>44.41</v>
      </c>
      <c r="T32" s="19">
        <v>42.09</v>
      </c>
      <c r="U32" s="19">
        <v>40.95</v>
      </c>
      <c r="V32" s="19">
        <v>40.47</v>
      </c>
      <c r="W32" s="19">
        <v>40.03</v>
      </c>
    </row>
    <row r="33" spans="3:23" ht="15">
      <c r="C33" s="15" t="s">
        <v>44</v>
      </c>
      <c r="D33">
        <v>210</v>
      </c>
      <c r="E33" t="s">
        <v>73</v>
      </c>
      <c r="F33">
        <v>2960</v>
      </c>
      <c r="G33" t="s">
        <v>74</v>
      </c>
      <c r="H33">
        <v>645</v>
      </c>
      <c r="I33" s="19">
        <v>26.57</v>
      </c>
      <c r="J33" s="19">
        <v>26.84</v>
      </c>
      <c r="K33" s="19">
        <v>26.4</v>
      </c>
      <c r="L33" s="19">
        <v>26.06</v>
      </c>
      <c r="M33" s="19">
        <v>28.7</v>
      </c>
      <c r="N33" s="19">
        <v>27.73</v>
      </c>
      <c r="O33" s="19">
        <v>27.68</v>
      </c>
      <c r="P33" s="19">
        <v>28.08</v>
      </c>
      <c r="Q33" s="19">
        <v>29.21</v>
      </c>
      <c r="R33" s="19">
        <v>29.69</v>
      </c>
      <c r="S33" s="19">
        <v>29.78</v>
      </c>
      <c r="T33" s="19">
        <v>29.51</v>
      </c>
      <c r="U33" s="19">
        <v>28.79</v>
      </c>
      <c r="V33" s="19">
        <v>28.64</v>
      </c>
      <c r="W33" s="19">
        <v>28.5</v>
      </c>
    </row>
    <row r="34" spans="3:23" ht="15">
      <c r="C34" s="15" t="s">
        <v>45</v>
      </c>
      <c r="D34">
        <v>229</v>
      </c>
      <c r="E34" t="s">
        <v>73</v>
      </c>
      <c r="F34">
        <v>2960</v>
      </c>
      <c r="G34" t="s">
        <v>74</v>
      </c>
      <c r="H34">
        <v>645</v>
      </c>
      <c r="I34" s="19">
        <v>18.2</v>
      </c>
      <c r="J34" s="19">
        <v>18.32</v>
      </c>
      <c r="K34" s="19">
        <v>18.39</v>
      </c>
      <c r="L34" s="19">
        <v>19.17</v>
      </c>
      <c r="M34" s="19">
        <v>20.21</v>
      </c>
      <c r="N34" s="19">
        <v>19.29</v>
      </c>
      <c r="O34" s="19">
        <v>19.69</v>
      </c>
      <c r="P34" s="19">
        <v>19.86</v>
      </c>
      <c r="Q34" s="19">
        <v>20.15</v>
      </c>
      <c r="R34" s="19">
        <v>20.05</v>
      </c>
      <c r="S34" s="19">
        <v>19.39</v>
      </c>
      <c r="T34" s="19">
        <v>20.15</v>
      </c>
      <c r="U34" s="19">
        <v>20.56</v>
      </c>
      <c r="V34" s="19">
        <v>20.46</v>
      </c>
      <c r="W34" s="19">
        <v>20.35</v>
      </c>
    </row>
    <row r="35" spans="8:23" ht="15">
      <c r="H35" t="s">
        <v>136</v>
      </c>
      <c r="I35" s="26">
        <f>SUM(I9:I34)</f>
        <v>493.22</v>
      </c>
      <c r="J35" s="26">
        <f aca="true" t="shared" si="0" ref="J35:W35">SUM(J9:J34)</f>
        <v>502.43999999999994</v>
      </c>
      <c r="K35" s="26">
        <f t="shared" si="0"/>
        <v>512.37</v>
      </c>
      <c r="L35" s="26">
        <f t="shared" si="0"/>
        <v>521.5099999999999</v>
      </c>
      <c r="M35" s="26">
        <f t="shared" si="0"/>
        <v>505.28</v>
      </c>
      <c r="N35" s="26">
        <f t="shared" si="0"/>
        <v>528.25</v>
      </c>
      <c r="O35" s="26">
        <f t="shared" si="0"/>
        <v>528.73</v>
      </c>
      <c r="P35" s="26">
        <f t="shared" si="0"/>
        <v>553.04</v>
      </c>
      <c r="Q35" s="26">
        <f t="shared" si="0"/>
        <v>572.01</v>
      </c>
      <c r="R35" s="26">
        <f t="shared" si="0"/>
        <v>555.96</v>
      </c>
      <c r="S35" s="26">
        <f t="shared" si="0"/>
        <v>563.3000000000001</v>
      </c>
      <c r="T35" s="26">
        <f t="shared" si="0"/>
        <v>566.4399999999999</v>
      </c>
      <c r="U35" s="26">
        <f t="shared" si="0"/>
        <v>567.7699999999999</v>
      </c>
      <c r="V35" s="26">
        <f t="shared" si="0"/>
        <v>568.25</v>
      </c>
      <c r="W35" s="26">
        <f t="shared" si="0"/>
        <v>567.13</v>
      </c>
    </row>
    <row r="36" spans="8:23" ht="15">
      <c r="H36" t="s">
        <v>135</v>
      </c>
      <c r="I36" s="21">
        <f>I35/26</f>
        <v>18.970000000000002</v>
      </c>
      <c r="J36" s="21">
        <f aca="true" t="shared" si="1" ref="J36:W36">J35/26</f>
        <v>19.32461538461538</v>
      </c>
      <c r="K36" s="21">
        <f t="shared" si="1"/>
        <v>19.70653846153846</v>
      </c>
      <c r="L36" s="21">
        <f t="shared" si="1"/>
        <v>20.058076923076918</v>
      </c>
      <c r="M36" s="21">
        <f t="shared" si="1"/>
        <v>19.433846153846154</v>
      </c>
      <c r="N36" s="21">
        <f t="shared" si="1"/>
        <v>20.317307692307693</v>
      </c>
      <c r="O36" s="21">
        <f t="shared" si="1"/>
        <v>20.33576923076923</v>
      </c>
      <c r="P36" s="21">
        <f t="shared" si="1"/>
        <v>21.27076923076923</v>
      </c>
      <c r="Q36" s="21">
        <f t="shared" si="1"/>
        <v>22.000384615384615</v>
      </c>
      <c r="R36" s="21">
        <f t="shared" si="1"/>
        <v>21.383076923076924</v>
      </c>
      <c r="S36" s="21">
        <f t="shared" si="1"/>
        <v>21.665384615384617</v>
      </c>
      <c r="T36" s="21">
        <f t="shared" si="1"/>
        <v>21.786153846153844</v>
      </c>
      <c r="U36" s="21">
        <f t="shared" si="1"/>
        <v>21.837307692307686</v>
      </c>
      <c r="V36" s="21">
        <f t="shared" si="1"/>
        <v>21.85576923076923</v>
      </c>
      <c r="W36" s="21">
        <f t="shared" si="1"/>
        <v>21.81269230769231</v>
      </c>
    </row>
    <row r="37" spans="9:23" ht="15"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3:23" ht="15">
      <c r="C38" s="15" t="s">
        <v>7</v>
      </c>
      <c r="D38">
        <v>162</v>
      </c>
      <c r="E38" t="s">
        <v>73</v>
      </c>
      <c r="F38">
        <v>2960</v>
      </c>
      <c r="G38" t="s">
        <v>74</v>
      </c>
      <c r="H38">
        <v>645</v>
      </c>
      <c r="I38" s="22">
        <v>44.65</v>
      </c>
      <c r="J38" s="22">
        <v>51.36</v>
      </c>
      <c r="K38" s="22">
        <v>51.17</v>
      </c>
      <c r="L38" s="22">
        <v>52.6</v>
      </c>
      <c r="M38" s="22">
        <v>51.38</v>
      </c>
      <c r="N38" s="22">
        <v>52.93</v>
      </c>
      <c r="O38" s="22">
        <v>49.77</v>
      </c>
      <c r="P38" s="19">
        <v>49.46</v>
      </c>
      <c r="Q38" s="22">
        <v>50.03</v>
      </c>
      <c r="R38" s="22">
        <v>50.65</v>
      </c>
      <c r="S38" s="22">
        <v>45.86</v>
      </c>
      <c r="T38" s="22">
        <v>50.63</v>
      </c>
      <c r="U38" s="22">
        <v>52.37</v>
      </c>
      <c r="V38" s="22">
        <v>51.92</v>
      </c>
      <c r="W38" s="22">
        <v>51.43</v>
      </c>
    </row>
    <row r="39" spans="3:23" ht="15">
      <c r="C39" s="15" t="s">
        <v>8</v>
      </c>
      <c r="D39">
        <v>99</v>
      </c>
      <c r="E39" t="s">
        <v>73</v>
      </c>
      <c r="F39">
        <v>2960</v>
      </c>
      <c r="G39" t="s">
        <v>74</v>
      </c>
      <c r="H39">
        <v>645</v>
      </c>
      <c r="I39" s="22">
        <v>90.64</v>
      </c>
      <c r="J39" s="22">
        <v>90.58</v>
      </c>
      <c r="K39" s="22">
        <v>91.04</v>
      </c>
      <c r="L39" s="22">
        <v>90.6</v>
      </c>
      <c r="M39" s="22">
        <v>90.36</v>
      </c>
      <c r="N39" s="22">
        <v>90.91</v>
      </c>
      <c r="O39" s="22">
        <v>91.6</v>
      </c>
      <c r="P39" s="19">
        <v>91.53</v>
      </c>
      <c r="Q39" s="22">
        <v>91.54</v>
      </c>
      <c r="R39" s="22">
        <v>91.69</v>
      </c>
      <c r="S39" s="22">
        <v>91.53</v>
      </c>
      <c r="T39" s="22">
        <v>91.56</v>
      </c>
      <c r="U39" s="23">
        <v>90.94</v>
      </c>
      <c r="V39" s="22">
        <v>89.43</v>
      </c>
      <c r="W39" s="22">
        <v>87.4</v>
      </c>
    </row>
    <row r="40" spans="3:9" ht="15">
      <c r="C40" s="15" t="s">
        <v>9</v>
      </c>
      <c r="D40" t="s">
        <v>55</v>
      </c>
      <c r="I40" s="24"/>
    </row>
    <row r="41" ht="15">
      <c r="P41" s="25"/>
    </row>
    <row r="43" spans="3:23" ht="15">
      <c r="C43" s="15" t="s">
        <v>59</v>
      </c>
      <c r="H43" t="s">
        <v>137</v>
      </c>
      <c r="I43" s="26">
        <f>SUM(I9:I39)</f>
        <v>1140.7000000000003</v>
      </c>
      <c r="J43" s="26">
        <f aca="true" t="shared" si="2" ref="J43:W43">SUM(J9:J39)</f>
        <v>1166.144615384615</v>
      </c>
      <c r="K43" s="26">
        <f t="shared" si="2"/>
        <v>1186.6565384615385</v>
      </c>
      <c r="L43" s="26">
        <f t="shared" si="2"/>
        <v>1206.2780769230765</v>
      </c>
      <c r="M43" s="26">
        <f t="shared" si="2"/>
        <v>1171.7338461538461</v>
      </c>
      <c r="N43" s="26">
        <f t="shared" si="2"/>
        <v>1220.6573076923078</v>
      </c>
      <c r="O43" s="26">
        <f t="shared" si="2"/>
        <v>1219.1657692307692</v>
      </c>
      <c r="P43" s="26">
        <f t="shared" si="2"/>
        <v>1268.3407692307692</v>
      </c>
      <c r="Q43" s="26">
        <f t="shared" si="2"/>
        <v>1307.5903846153844</v>
      </c>
      <c r="R43" s="26">
        <f t="shared" si="2"/>
        <v>1275.6430769230772</v>
      </c>
      <c r="S43" s="26">
        <f t="shared" si="2"/>
        <v>1285.6553846153847</v>
      </c>
      <c r="T43" s="26">
        <f t="shared" si="2"/>
        <v>1296.8561538461538</v>
      </c>
      <c r="U43" s="26">
        <f t="shared" si="2"/>
        <v>1300.6873076923073</v>
      </c>
      <c r="V43" s="26">
        <f t="shared" si="2"/>
        <v>1299.7057692307694</v>
      </c>
      <c r="W43" s="26">
        <f t="shared" si="2"/>
        <v>1294.9026923076924</v>
      </c>
    </row>
    <row r="44" spans="3:23" ht="15">
      <c r="C44" s="15" t="s">
        <v>75</v>
      </c>
      <c r="H44" t="s">
        <v>135</v>
      </c>
      <c r="I44">
        <f>I43/28</f>
        <v>40.73928571428572</v>
      </c>
      <c r="J44">
        <f>J43/28</f>
        <v>41.648021978021966</v>
      </c>
      <c r="K44">
        <f aca="true" t="shared" si="3" ref="K44:W44">K43/28</f>
        <v>42.38059065934066</v>
      </c>
      <c r="L44">
        <f t="shared" si="3"/>
        <v>43.08135989010987</v>
      </c>
      <c r="M44">
        <f t="shared" si="3"/>
        <v>41.847637362637364</v>
      </c>
      <c r="N44">
        <f t="shared" si="3"/>
        <v>43.59490384615385</v>
      </c>
      <c r="O44">
        <f t="shared" si="3"/>
        <v>43.541634615384616</v>
      </c>
      <c r="P44">
        <f t="shared" si="3"/>
        <v>45.29788461538461</v>
      </c>
      <c r="Q44">
        <f t="shared" si="3"/>
        <v>46.69965659340659</v>
      </c>
      <c r="R44">
        <f t="shared" si="3"/>
        <v>45.55868131868133</v>
      </c>
      <c r="S44">
        <f t="shared" si="3"/>
        <v>45.91626373626374</v>
      </c>
      <c r="T44">
        <f t="shared" si="3"/>
        <v>46.316291208791206</v>
      </c>
      <c r="U44">
        <f t="shared" si="3"/>
        <v>46.453118131868116</v>
      </c>
      <c r="V44">
        <f t="shared" si="3"/>
        <v>46.41806318681319</v>
      </c>
      <c r="W44">
        <f t="shared" si="3"/>
        <v>46.24652472527473</v>
      </c>
    </row>
    <row r="71" spans="3:19" ht="15.75" thickBot="1">
      <c r="C71" s="46"/>
      <c r="D71" s="47" t="s">
        <v>69</v>
      </c>
      <c r="E71" s="47">
        <v>1993</v>
      </c>
      <c r="F71" s="47">
        <v>1994</v>
      </c>
      <c r="G71" s="47">
        <v>1995</v>
      </c>
      <c r="H71" s="47">
        <v>1996</v>
      </c>
      <c r="I71" s="47">
        <v>1997</v>
      </c>
      <c r="J71" s="47">
        <v>1998</v>
      </c>
      <c r="K71" s="47">
        <v>1999</v>
      </c>
      <c r="L71" s="47">
        <v>2000</v>
      </c>
      <c r="M71" s="47">
        <v>2001</v>
      </c>
      <c r="N71" s="47">
        <v>2002</v>
      </c>
      <c r="O71" s="47">
        <v>2003</v>
      </c>
      <c r="P71" s="47">
        <v>2004</v>
      </c>
      <c r="Q71" s="47">
        <v>2005</v>
      </c>
      <c r="R71" s="47">
        <v>2006</v>
      </c>
      <c r="S71" s="48">
        <v>2007</v>
      </c>
    </row>
    <row r="72" spans="3:19" ht="15.75" thickBot="1">
      <c r="C72" s="53" t="s">
        <v>50</v>
      </c>
      <c r="D72" s="42" t="s">
        <v>73</v>
      </c>
      <c r="E72" s="43">
        <v>2735.7</v>
      </c>
      <c r="F72" s="43">
        <v>3377.54</v>
      </c>
      <c r="G72" s="43">
        <v>4668.62</v>
      </c>
      <c r="H72" s="43">
        <v>3592.05</v>
      </c>
      <c r="I72" s="43">
        <v>4051.57</v>
      </c>
      <c r="J72" s="43">
        <v>5957.12</v>
      </c>
      <c r="K72" s="43">
        <v>8811.05</v>
      </c>
      <c r="L72" s="43">
        <v>10845.04</v>
      </c>
      <c r="M72" s="43">
        <v>10776.93</v>
      </c>
      <c r="N72" s="43">
        <v>14841.28</v>
      </c>
      <c r="O72" s="43">
        <v>14090.92</v>
      </c>
      <c r="P72" s="43">
        <v>14930.22</v>
      </c>
      <c r="Q72" s="43">
        <v>15336.15</v>
      </c>
      <c r="R72" s="43">
        <v>15163.45</v>
      </c>
      <c r="S72" s="49">
        <v>16581.53</v>
      </c>
    </row>
    <row r="73" spans="3:19" ht="15.75" thickBot="1">
      <c r="C73" s="54" t="s">
        <v>51</v>
      </c>
      <c r="D73" s="44" t="s">
        <v>73</v>
      </c>
      <c r="E73" s="45">
        <v>4638.96</v>
      </c>
      <c r="F73" s="45">
        <v>2036</v>
      </c>
      <c r="G73" s="45">
        <v>4086.41</v>
      </c>
      <c r="H73" s="45">
        <v>2420.18</v>
      </c>
      <c r="I73" s="45">
        <v>4043.5</v>
      </c>
      <c r="J73" s="45">
        <v>3557.99</v>
      </c>
      <c r="K73" s="45">
        <v>8320.27</v>
      </c>
      <c r="L73" s="45">
        <v>10125</v>
      </c>
      <c r="M73" s="45">
        <v>13195.6</v>
      </c>
      <c r="N73" s="45">
        <v>18811.76</v>
      </c>
      <c r="O73" s="45">
        <v>21963.53</v>
      </c>
      <c r="P73" s="45">
        <v>25567.9</v>
      </c>
      <c r="Q73" s="45">
        <v>28270.17</v>
      </c>
      <c r="R73" s="45">
        <v>25666.62</v>
      </c>
      <c r="S73" s="50">
        <v>25790.11</v>
      </c>
    </row>
    <row r="74" spans="3:19" ht="15.75" thickBot="1">
      <c r="C74" s="53" t="s">
        <v>48</v>
      </c>
      <c r="D74" s="42" t="s">
        <v>73</v>
      </c>
      <c r="E74" s="43">
        <v>7555.62</v>
      </c>
      <c r="F74" s="43">
        <v>11578.45</v>
      </c>
      <c r="G74" s="43">
        <v>13116.53</v>
      </c>
      <c r="H74" s="43">
        <v>15900.68</v>
      </c>
      <c r="I74" s="43">
        <v>15565.74</v>
      </c>
      <c r="J74" s="43">
        <v>19545.37</v>
      </c>
      <c r="K74" s="43">
        <v>18680.99</v>
      </c>
      <c r="L74" s="43">
        <v>32310.77</v>
      </c>
      <c r="M74" s="43">
        <v>46782.42</v>
      </c>
      <c r="N74" s="43">
        <v>63124.45</v>
      </c>
      <c r="O74" s="43">
        <v>63973.08</v>
      </c>
      <c r="P74" s="43">
        <v>59914.72</v>
      </c>
      <c r="Q74" s="43">
        <v>67788.4</v>
      </c>
      <c r="R74" s="43">
        <v>67788.4</v>
      </c>
      <c r="S74" s="49">
        <v>67788.4</v>
      </c>
    </row>
    <row r="75" spans="3:19" ht="15.75" thickBot="1">
      <c r="C75" s="54" t="s">
        <v>8</v>
      </c>
      <c r="D75" s="44" t="s">
        <v>73</v>
      </c>
      <c r="E75" s="45">
        <v>23747.58</v>
      </c>
      <c r="F75" s="45">
        <v>24004.38</v>
      </c>
      <c r="G75" s="45">
        <v>24308.8</v>
      </c>
      <c r="H75" s="45">
        <v>24462.74</v>
      </c>
      <c r="I75" s="45">
        <v>24667.52</v>
      </c>
      <c r="J75" s="45">
        <v>25091.03</v>
      </c>
      <c r="K75" s="45">
        <v>25463.98</v>
      </c>
      <c r="L75" s="45">
        <v>25720.91</v>
      </c>
      <c r="M75" s="45">
        <v>25906.81</v>
      </c>
      <c r="N75" s="45">
        <v>26222.69</v>
      </c>
      <c r="O75" s="45">
        <v>26474.71</v>
      </c>
      <c r="P75" s="45">
        <v>26643.12</v>
      </c>
      <c r="Q75" s="45">
        <v>26919.13</v>
      </c>
      <c r="R75" s="45">
        <v>26919.13</v>
      </c>
      <c r="S75" s="50">
        <v>26919.13</v>
      </c>
    </row>
    <row r="76" spans="3:19" ht="15.75" thickBot="1">
      <c r="C76" s="53" t="s">
        <v>7</v>
      </c>
      <c r="D76" s="42" t="s">
        <v>73</v>
      </c>
      <c r="E76" s="43">
        <v>192449.45</v>
      </c>
      <c r="F76" s="43">
        <v>222635.15</v>
      </c>
      <c r="G76" s="43">
        <v>223068.82</v>
      </c>
      <c r="H76" s="43">
        <v>230534.91</v>
      </c>
      <c r="I76" s="43">
        <v>226483.19</v>
      </c>
      <c r="J76" s="43">
        <v>234614.88</v>
      </c>
      <c r="K76" s="43">
        <v>221878.68</v>
      </c>
      <c r="L76" s="43">
        <v>221794.9</v>
      </c>
      <c r="M76" s="43">
        <v>225680.37</v>
      </c>
      <c r="N76" s="43">
        <v>229851.14</v>
      </c>
      <c r="O76" s="43">
        <v>209454.11</v>
      </c>
      <c r="P76" s="43">
        <v>232854.15</v>
      </c>
      <c r="Q76" s="43">
        <v>242753.97</v>
      </c>
      <c r="R76" s="43">
        <v>242753.97</v>
      </c>
      <c r="S76" s="49">
        <v>242753.97</v>
      </c>
    </row>
    <row r="77" spans="3:19" ht="15.75" thickBot="1">
      <c r="C77" s="53" t="s">
        <v>146</v>
      </c>
      <c r="D77" s="42"/>
      <c r="E77" s="63">
        <v>6558.44</v>
      </c>
      <c r="F77" s="64">
        <v>7382.33</v>
      </c>
      <c r="G77" s="64">
        <v>8223.68</v>
      </c>
      <c r="H77" s="64">
        <v>23350.96</v>
      </c>
      <c r="I77" s="64">
        <v>28582.72</v>
      </c>
      <c r="J77" s="64">
        <v>31017.42</v>
      </c>
      <c r="K77" s="64">
        <v>18496.51</v>
      </c>
      <c r="L77" s="64">
        <v>18365.48</v>
      </c>
      <c r="M77" s="64">
        <v>30529.6</v>
      </c>
      <c r="N77" s="64">
        <v>37660.33</v>
      </c>
      <c r="O77" s="64">
        <v>30682.55</v>
      </c>
      <c r="P77" s="64">
        <v>50890.18</v>
      </c>
      <c r="Q77" s="65">
        <v>46742.05</v>
      </c>
      <c r="R77" s="43"/>
      <c r="S77" s="49"/>
    </row>
    <row r="78" spans="3:19" ht="15.75" thickBot="1">
      <c r="C78" s="54" t="s">
        <v>138</v>
      </c>
      <c r="D78" s="44" t="s">
        <v>73</v>
      </c>
      <c r="E78" s="45">
        <v>5889.24</v>
      </c>
      <c r="F78" s="45">
        <v>7924.07</v>
      </c>
      <c r="G78" s="45">
        <v>8394.67</v>
      </c>
      <c r="H78" s="45">
        <v>9073.57</v>
      </c>
      <c r="I78" s="45">
        <v>8546.65</v>
      </c>
      <c r="J78" s="45">
        <v>9485.99</v>
      </c>
      <c r="K78" s="45">
        <v>9891.5</v>
      </c>
      <c r="L78" s="45">
        <v>9008.75</v>
      </c>
      <c r="M78" s="45">
        <v>7656.62</v>
      </c>
      <c r="N78" s="45">
        <v>9939.1</v>
      </c>
      <c r="O78" s="45">
        <v>10096.43</v>
      </c>
      <c r="P78" s="45">
        <v>11042.07</v>
      </c>
      <c r="Q78" s="45">
        <v>9800.03</v>
      </c>
      <c r="R78" s="45">
        <v>9800.03</v>
      </c>
      <c r="S78" s="50">
        <v>9800.03</v>
      </c>
    </row>
    <row r="79" spans="3:19" ht="15.75" thickBot="1">
      <c r="C79" s="53" t="s">
        <v>49</v>
      </c>
      <c r="D79" s="42" t="s">
        <v>73</v>
      </c>
      <c r="E79" s="43">
        <v>455391.07</v>
      </c>
      <c r="F79" s="43">
        <v>488846.18</v>
      </c>
      <c r="G79" s="43">
        <v>595405.08</v>
      </c>
      <c r="H79" s="43">
        <v>533821.49</v>
      </c>
      <c r="I79" s="43">
        <v>470343.48</v>
      </c>
      <c r="J79" s="43">
        <v>506386.21</v>
      </c>
      <c r="K79" s="43">
        <v>480156.14</v>
      </c>
      <c r="L79" s="43">
        <v>506636.45</v>
      </c>
      <c r="M79" s="43">
        <v>498610.57</v>
      </c>
      <c r="N79" s="43">
        <v>448019.26</v>
      </c>
      <c r="O79" s="43">
        <v>446643.47</v>
      </c>
      <c r="P79" s="43">
        <v>537912.42</v>
      </c>
      <c r="Q79" s="43">
        <v>505835.92</v>
      </c>
      <c r="R79" s="43">
        <v>505835.92</v>
      </c>
      <c r="S79" s="49">
        <v>505835.92</v>
      </c>
    </row>
    <row r="80" spans="3:19" ht="15">
      <c r="C80" s="55" t="s">
        <v>139</v>
      </c>
      <c r="D80" s="44" t="s">
        <v>73</v>
      </c>
      <c r="E80" s="51">
        <v>9269657.18</v>
      </c>
      <c r="F80" s="51">
        <v>9600840.53</v>
      </c>
      <c r="G80" s="51">
        <v>9695923.19</v>
      </c>
      <c r="H80" s="51">
        <v>9773187.24</v>
      </c>
      <c r="I80" s="51">
        <v>9730034.08</v>
      </c>
      <c r="J80" s="51">
        <v>10335666.5</v>
      </c>
      <c r="K80" s="51">
        <v>9979989.75</v>
      </c>
      <c r="L80" s="51">
        <v>10093004.48</v>
      </c>
      <c r="M80" s="51">
        <v>10663280.13</v>
      </c>
      <c r="N80" s="51">
        <v>10426392.87</v>
      </c>
      <c r="O80" s="51">
        <v>10632099.3</v>
      </c>
      <c r="P80" s="51">
        <v>10536258.75</v>
      </c>
      <c r="Q80" s="51">
        <v>10871116.89</v>
      </c>
      <c r="R80" s="51">
        <v>10872571.38</v>
      </c>
      <c r="S80" s="52">
        <v>10873149.69</v>
      </c>
    </row>
    <row r="81" spans="3:19" ht="15">
      <c r="C81" s="56" t="s">
        <v>140</v>
      </c>
      <c r="E81" s="13">
        <f>SUM(E72:E80)/1000</f>
        <v>9968.62324</v>
      </c>
      <c r="F81" s="13">
        <f aca="true" t="shared" si="4" ref="F81:S81">SUM(F72:F80)/1000</f>
        <v>10368.624629999998</v>
      </c>
      <c r="G81" s="13">
        <f t="shared" si="4"/>
        <v>10577.1958</v>
      </c>
      <c r="H81" s="13">
        <f t="shared" si="4"/>
        <v>10616.34382</v>
      </c>
      <c r="I81" s="13">
        <f t="shared" si="4"/>
        <v>10512.318449999999</v>
      </c>
      <c r="J81" s="13">
        <f t="shared" si="4"/>
        <v>11171.32251</v>
      </c>
      <c r="K81" s="13">
        <f t="shared" si="4"/>
        <v>10771.68887</v>
      </c>
      <c r="L81" s="13">
        <f t="shared" si="4"/>
        <v>10927.811780000002</v>
      </c>
      <c r="M81" s="13">
        <f t="shared" si="4"/>
        <v>11522.41905</v>
      </c>
      <c r="N81" s="13">
        <f t="shared" si="4"/>
        <v>11274.862879999999</v>
      </c>
      <c r="O81" s="13">
        <f t="shared" si="4"/>
        <v>11455.478100000002</v>
      </c>
      <c r="P81" s="13">
        <f t="shared" si="4"/>
        <v>11496.01353</v>
      </c>
      <c r="Q81" s="13">
        <f t="shared" si="4"/>
        <v>11814.56271</v>
      </c>
      <c r="R81" s="13">
        <f t="shared" si="4"/>
        <v>11766.4989</v>
      </c>
      <c r="S81" s="13">
        <f t="shared" si="4"/>
        <v>11768.618779999999</v>
      </c>
    </row>
    <row r="83" spans="3:19" ht="15">
      <c r="C83" t="s">
        <v>6</v>
      </c>
      <c r="E83">
        <f>E80/1000</f>
        <v>9269.65718</v>
      </c>
      <c r="F83">
        <f aca="true" t="shared" si="5" ref="F83:S83">F80/1000</f>
        <v>9600.84053</v>
      </c>
      <c r="G83">
        <f t="shared" si="5"/>
        <v>9695.92319</v>
      </c>
      <c r="H83">
        <f t="shared" si="5"/>
        <v>9773.187240000001</v>
      </c>
      <c r="I83">
        <f t="shared" si="5"/>
        <v>9730.03408</v>
      </c>
      <c r="J83">
        <f t="shared" si="5"/>
        <v>10335.6665</v>
      </c>
      <c r="K83">
        <f t="shared" si="5"/>
        <v>9979.98975</v>
      </c>
      <c r="L83">
        <f t="shared" si="5"/>
        <v>10093.00448</v>
      </c>
      <c r="M83">
        <f t="shared" si="5"/>
        <v>10663.280130000001</v>
      </c>
      <c r="N83">
        <f t="shared" si="5"/>
        <v>10426.39287</v>
      </c>
      <c r="O83">
        <f t="shared" si="5"/>
        <v>10632.0993</v>
      </c>
      <c r="P83">
        <f t="shared" si="5"/>
        <v>10536.25875</v>
      </c>
      <c r="Q83">
        <f t="shared" si="5"/>
        <v>10871.116890000001</v>
      </c>
      <c r="R83">
        <f t="shared" si="5"/>
        <v>10872.571380000001</v>
      </c>
      <c r="S83">
        <f t="shared" si="5"/>
        <v>10873.14969</v>
      </c>
    </row>
    <row r="84" spans="3:19" ht="15">
      <c r="C84" t="s">
        <v>142</v>
      </c>
      <c r="E84">
        <f>SUM(E72:E74,E78,E77)/1000</f>
        <v>27.377959999999995</v>
      </c>
      <c r="F84">
        <f aca="true" t="shared" si="6" ref="F84:S84">SUM(F72:F74,F78,F77)/1000</f>
        <v>32.29839</v>
      </c>
      <c r="G84">
        <f t="shared" si="6"/>
        <v>38.489909999999995</v>
      </c>
      <c r="H84">
        <f t="shared" si="6"/>
        <v>54.33744</v>
      </c>
      <c r="I84">
        <f t="shared" si="6"/>
        <v>60.79018</v>
      </c>
      <c r="J84">
        <f t="shared" si="6"/>
        <v>69.56389</v>
      </c>
      <c r="K84">
        <f t="shared" si="6"/>
        <v>64.20031999999999</v>
      </c>
      <c r="L84">
        <f t="shared" si="6"/>
        <v>80.65504</v>
      </c>
      <c r="M84">
        <f t="shared" si="6"/>
        <v>108.94116999999999</v>
      </c>
      <c r="N84">
        <f t="shared" si="6"/>
        <v>144.37691999999998</v>
      </c>
      <c r="O84">
        <f t="shared" si="6"/>
        <v>140.80650999999997</v>
      </c>
      <c r="P84">
        <f t="shared" si="6"/>
        <v>162.34509</v>
      </c>
      <c r="Q84">
        <f t="shared" si="6"/>
        <v>167.93679999999998</v>
      </c>
      <c r="R84">
        <f t="shared" si="6"/>
        <v>118.4185</v>
      </c>
      <c r="S84">
        <f t="shared" si="6"/>
        <v>119.96006999999999</v>
      </c>
    </row>
    <row r="85" spans="3:19" ht="15">
      <c r="C85" t="s">
        <v>49</v>
      </c>
      <c r="E85">
        <f>E79/1000</f>
        <v>455.39107</v>
      </c>
      <c r="F85">
        <f aca="true" t="shared" si="7" ref="F85:S85">F79/1000</f>
        <v>488.84618</v>
      </c>
      <c r="G85">
        <f t="shared" si="7"/>
        <v>595.40508</v>
      </c>
      <c r="H85">
        <f t="shared" si="7"/>
        <v>533.82149</v>
      </c>
      <c r="I85">
        <f t="shared" si="7"/>
        <v>470.34348</v>
      </c>
      <c r="J85">
        <f t="shared" si="7"/>
        <v>506.38621</v>
      </c>
      <c r="K85">
        <f t="shared" si="7"/>
        <v>480.15614</v>
      </c>
      <c r="L85">
        <f t="shared" si="7"/>
        <v>506.63645</v>
      </c>
      <c r="M85">
        <f t="shared" si="7"/>
        <v>498.61057</v>
      </c>
      <c r="N85">
        <f t="shared" si="7"/>
        <v>448.01926000000003</v>
      </c>
      <c r="O85">
        <f t="shared" si="7"/>
        <v>446.64347</v>
      </c>
      <c r="P85">
        <f t="shared" si="7"/>
        <v>537.91242</v>
      </c>
      <c r="Q85">
        <f t="shared" si="7"/>
        <v>505.83592</v>
      </c>
      <c r="R85">
        <f t="shared" si="7"/>
        <v>505.83592</v>
      </c>
      <c r="S85">
        <f t="shared" si="7"/>
        <v>505.83592</v>
      </c>
    </row>
    <row r="86" spans="3:19" ht="15">
      <c r="C86" t="s">
        <v>143</v>
      </c>
      <c r="E86">
        <f>E76/1000</f>
        <v>192.44945</v>
      </c>
      <c r="F86">
        <f aca="true" t="shared" si="8" ref="F86:S86">F76/1000</f>
        <v>222.63514999999998</v>
      </c>
      <c r="G86">
        <f t="shared" si="8"/>
        <v>223.06882000000002</v>
      </c>
      <c r="H86">
        <f t="shared" si="8"/>
        <v>230.53491</v>
      </c>
      <c r="I86">
        <f t="shared" si="8"/>
        <v>226.48319</v>
      </c>
      <c r="J86">
        <f t="shared" si="8"/>
        <v>234.61488</v>
      </c>
      <c r="K86">
        <f t="shared" si="8"/>
        <v>221.87868</v>
      </c>
      <c r="L86">
        <f t="shared" si="8"/>
        <v>221.79489999999998</v>
      </c>
      <c r="M86">
        <f t="shared" si="8"/>
        <v>225.68036999999998</v>
      </c>
      <c r="N86">
        <f t="shared" si="8"/>
        <v>229.85114000000002</v>
      </c>
      <c r="O86">
        <f t="shared" si="8"/>
        <v>209.45411</v>
      </c>
      <c r="P86">
        <f t="shared" si="8"/>
        <v>232.85415</v>
      </c>
      <c r="Q86">
        <f t="shared" si="8"/>
        <v>242.75397</v>
      </c>
      <c r="R86">
        <f t="shared" si="8"/>
        <v>242.75397</v>
      </c>
      <c r="S86">
        <f t="shared" si="8"/>
        <v>242.75397</v>
      </c>
    </row>
    <row r="87" spans="3:19" ht="15">
      <c r="C87" t="s">
        <v>144</v>
      </c>
      <c r="E87">
        <f>E75/1000</f>
        <v>23.747580000000003</v>
      </c>
      <c r="F87">
        <f aca="true" t="shared" si="9" ref="F87:S87">F75/1000</f>
        <v>24.00438</v>
      </c>
      <c r="G87">
        <f t="shared" si="9"/>
        <v>24.308799999999998</v>
      </c>
      <c r="H87">
        <f t="shared" si="9"/>
        <v>24.46274</v>
      </c>
      <c r="I87">
        <f t="shared" si="9"/>
        <v>24.66752</v>
      </c>
      <c r="J87">
        <f t="shared" si="9"/>
        <v>25.09103</v>
      </c>
      <c r="K87">
        <f t="shared" si="9"/>
        <v>25.46398</v>
      </c>
      <c r="L87">
        <f t="shared" si="9"/>
        <v>25.72091</v>
      </c>
      <c r="M87">
        <f t="shared" si="9"/>
        <v>25.90681</v>
      </c>
      <c r="N87">
        <f t="shared" si="9"/>
        <v>26.22269</v>
      </c>
      <c r="O87">
        <f t="shared" si="9"/>
        <v>26.474709999999998</v>
      </c>
      <c r="P87">
        <f t="shared" si="9"/>
        <v>26.64312</v>
      </c>
      <c r="Q87">
        <f t="shared" si="9"/>
        <v>26.919130000000003</v>
      </c>
      <c r="R87">
        <f t="shared" si="9"/>
        <v>26.919130000000003</v>
      </c>
      <c r="S87">
        <f t="shared" si="9"/>
        <v>26.919130000000003</v>
      </c>
    </row>
  </sheetData>
  <sheetProtection/>
  <hyperlinks>
    <hyperlink ref="L4" r:id="rId1" display="http://www.fao.org/fishery/statistics/global-consumption/en 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Cathy Francis</cp:lastModifiedBy>
  <dcterms:created xsi:type="dcterms:W3CDTF">2011-11-28T16:19:07Z</dcterms:created>
  <dcterms:modified xsi:type="dcterms:W3CDTF">2012-03-13T12:16:03Z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-1845355170</vt:i4>
  </property>
  <property fmtid="{D5CDD505-2E9C-101B-9397-08002B2CF9AE}" pid="3" name="_NewReviewCycle">
    <vt:lpwstr/>
  </property>
  <property fmtid="{D5CDD505-2E9C-101B-9397-08002B2CF9AE}" pid="4" name="_EmailSubject">
    <vt:lpwstr>AI report: Info for figures</vt:lpwstr>
  </property>
  <property fmtid="{D5CDD505-2E9C-101B-9397-08002B2CF9AE}" pid="5" name="_AuthorEmail">
    <vt:lpwstr>Cathy.Francis@eea.europa.eu</vt:lpwstr>
  </property>
  <property fmtid="{D5CDD505-2E9C-101B-9397-08002B2CF9AE}" pid="6" name="_AuthorEmailDisplayName">
    <vt:lpwstr>Cathy Francis</vt:lpwstr>
  </property>
  <property fmtid="{D5CDD505-2E9C-101B-9397-08002B2CF9AE}" pid="7" name="_PreviousAdHocReviewCycleID">
    <vt:i4>-564087493</vt:i4>
  </property>
</Properties>
</file>