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ure 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16" i="1" l="1"/>
  <c r="F16" i="1" s="1"/>
  <c r="J16" i="1" s="1"/>
  <c r="B16" i="1"/>
  <c r="K16" i="1" s="1"/>
  <c r="K15" i="1"/>
  <c r="C15" i="1"/>
  <c r="F15" i="1" s="1"/>
  <c r="B15" i="1"/>
  <c r="K14" i="1"/>
  <c r="C14" i="1"/>
  <c r="F14" i="1" s="1"/>
  <c r="B14" i="1"/>
  <c r="K13" i="1"/>
  <c r="C13" i="1"/>
  <c r="F13" i="1" s="1"/>
  <c r="B13" i="1"/>
  <c r="K12" i="1"/>
  <c r="C12" i="1"/>
  <c r="F12" i="1" s="1"/>
  <c r="B12" i="1"/>
  <c r="K11" i="1"/>
  <c r="C11" i="1"/>
  <c r="F11" i="1" s="1"/>
  <c r="B11" i="1"/>
  <c r="K10" i="1"/>
  <c r="C10" i="1"/>
  <c r="F10" i="1" s="1"/>
  <c r="B10" i="1"/>
  <c r="K9" i="1"/>
  <c r="C9" i="1"/>
  <c r="F9" i="1" s="1"/>
  <c r="B9" i="1"/>
  <c r="K8" i="1"/>
  <c r="C8" i="1"/>
  <c r="F8" i="1" s="1"/>
  <c r="B8" i="1"/>
  <c r="K7" i="1"/>
  <c r="C7" i="1"/>
  <c r="F7" i="1" s="1"/>
  <c r="B7" i="1"/>
  <c r="K6" i="1"/>
  <c r="C6" i="1"/>
  <c r="F6" i="1" s="1"/>
  <c r="B6" i="1"/>
  <c r="K5" i="1"/>
  <c r="C5" i="1"/>
  <c r="F5" i="1" s="1"/>
  <c r="B5" i="1"/>
  <c r="H5" i="1" l="1"/>
  <c r="L5" i="1" s="1"/>
  <c r="J5" i="1"/>
  <c r="H7" i="1"/>
  <c r="L7" i="1" s="1"/>
  <c r="J7" i="1"/>
  <c r="H9" i="1"/>
  <c r="L9" i="1" s="1"/>
  <c r="J9" i="1"/>
  <c r="H11" i="1"/>
  <c r="L11" i="1" s="1"/>
  <c r="J11" i="1"/>
  <c r="H13" i="1"/>
  <c r="L13" i="1" s="1"/>
  <c r="J13" i="1"/>
  <c r="H15" i="1"/>
  <c r="L15" i="1" s="1"/>
  <c r="J15" i="1"/>
  <c r="H6" i="1"/>
  <c r="L6" i="1" s="1"/>
  <c r="J6" i="1"/>
  <c r="H8" i="1"/>
  <c r="L8" i="1" s="1"/>
  <c r="J8" i="1"/>
  <c r="H10" i="1"/>
  <c r="L10" i="1" s="1"/>
  <c r="J10" i="1"/>
  <c r="H12" i="1"/>
  <c r="L12" i="1" s="1"/>
  <c r="J12" i="1"/>
  <c r="H14" i="1"/>
  <c r="L14" i="1" s="1"/>
  <c r="J14" i="1"/>
  <c r="M16" i="1"/>
  <c r="H16" i="1"/>
  <c r="L16" i="1" s="1"/>
  <c r="M14" i="1" l="1"/>
  <c r="M12" i="1"/>
  <c r="M10" i="1"/>
  <c r="M8" i="1"/>
  <c r="M6" i="1"/>
  <c r="M15" i="1"/>
  <c r="M13" i="1"/>
  <c r="M11" i="1"/>
  <c r="M9" i="1"/>
  <c r="M7" i="1"/>
  <c r="M5" i="1"/>
</calcChain>
</file>

<file path=xl/comments1.xml><?xml version="1.0" encoding="utf-8"?>
<comments xmlns="http://schemas.openxmlformats.org/spreadsheetml/2006/main">
  <authors>
    <author>bakas</author>
    <author>moryb</author>
  </authors>
  <commentList>
    <comment ref="C5" authorId="0">
      <text>
        <r>
          <rPr>
            <b/>
            <sz val="8"/>
            <color indexed="81"/>
            <rFont val="Tahoma"/>
          </rPr>
          <t>bakas:</t>
        </r>
        <r>
          <rPr>
            <sz val="8"/>
            <color indexed="81"/>
            <rFont val="Tahoma"/>
          </rPr>
          <t xml:space="preserve">
EU-15, excl PT</t>
        </r>
      </text>
    </comment>
    <comment ref="G16" authorId="1">
      <text>
        <r>
          <rPr>
            <b/>
            <sz val="8"/>
            <color indexed="81"/>
            <rFont val="Tahoma"/>
          </rPr>
          <t>moryb:</t>
        </r>
        <r>
          <rPr>
            <sz val="8"/>
            <color indexed="81"/>
            <rFont val="Tahoma"/>
          </rPr>
          <t xml:space="preserve">
EU15</t>
        </r>
      </text>
    </comment>
  </commentList>
</comments>
</file>

<file path=xl/sharedStrings.xml><?xml version="1.0" encoding="utf-8"?>
<sst xmlns="http://schemas.openxmlformats.org/spreadsheetml/2006/main" count="11" uniqueCount="7">
  <si>
    <t>EU-15</t>
  </si>
  <si>
    <t>Generation</t>
  </si>
  <si>
    <t>Recycling</t>
  </si>
  <si>
    <t>Recovery</t>
  </si>
  <si>
    <t>Incineration</t>
  </si>
  <si>
    <t>Landfilling</t>
  </si>
  <si>
    <t>Fig. 6: Treatment of packaging waste in the EU-15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</si>
</sst>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name val="Arial"/>
      <charset val="204"/>
    </font>
    <font>
      <sz val="10"/>
      <name val="Arial"/>
      <family val="2"/>
    </font>
    <font>
      <sz val="11"/>
      <name val="Arial"/>
      <charset val="23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9" fontId="1" fillId="0" borderId="0" xfId="1" applyFont="1" applyAlignment="1">
      <alignment horizontal="center"/>
    </xf>
    <xf numFmtId="9" fontId="1" fillId="0" borderId="0" xfId="0" applyNumberFormat="1" applyFont="1"/>
    <xf numFmtId="1" fontId="0" fillId="0" borderId="0" xfId="0" applyNumberFormat="1"/>
    <xf numFmtId="0" fontId="2" fillId="0" borderId="0" xfId="0" applyFont="1"/>
  </cellXfs>
  <cellStyles count="24">
    <cellStyle name="Format 1" xfId="2"/>
    <cellStyle name="Format 1 2" xfId="3"/>
    <cellStyle name="Format 1 3" xfId="4"/>
    <cellStyle name="Komma 2" xfId="5"/>
    <cellStyle name="Komma 2 2" xfId="6"/>
    <cellStyle name="Komma 2 3" xfId="7"/>
    <cellStyle name="Komma 3" xfId="8"/>
    <cellStyle name="Komma 4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3 3" xfId="15"/>
    <cellStyle name="Normal 4" xfId="16"/>
    <cellStyle name="Normal 5" xfId="17"/>
    <cellStyle name="Normal 6" xfId="18"/>
    <cellStyle name="Percent" xfId="1" builtinId="5"/>
    <cellStyle name="Procent 2" xfId="19"/>
    <cellStyle name="Procent 2 2" xfId="20"/>
    <cellStyle name="Procent 2 3" xfId="21"/>
    <cellStyle name="Procent 3" xfId="22"/>
    <cellStyle name="Procent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7932939309993"/>
          <c:y val="0.10317500300332885"/>
          <c:w val="0.75781474162056461"/>
          <c:h val="0.68160150084332249"/>
        </c:manualLayout>
      </c:layout>
      <c:areaChart>
        <c:grouping val="percentStacked"/>
        <c:varyColors val="0"/>
        <c:ser>
          <c:idx val="0"/>
          <c:order val="0"/>
          <c:tx>
            <c:strRef>
              <c:f>'Figure 6'!$J$4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3.0888030888030889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8.504224986492552E-2"/>
                  <c:y val="7.944286736258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6'!$A$5:$A$16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</c:numCache>
            </c:numRef>
          </c:cat>
          <c:val>
            <c:numRef>
              <c:f>'Figure 6'!$J$5:$J$16</c:f>
              <c:numCache>
                <c:formatCode>0%</c:formatCode>
                <c:ptCount val="12"/>
                <c:pt idx="0">
                  <c:v>0.4604895447421144</c:v>
                </c:pt>
                <c:pt idx="1">
                  <c:v>0.47277463283822269</c:v>
                </c:pt>
                <c:pt idx="2">
                  <c:v>0.49526753564460774</c:v>
                </c:pt>
                <c:pt idx="3">
                  <c:v>0.50769586804428402</c:v>
                </c:pt>
                <c:pt idx="4">
                  <c:v>0.52886975109990297</c:v>
                </c:pt>
                <c:pt idx="5">
                  <c:v>0.54286987228714323</c:v>
                </c:pt>
                <c:pt idx="6">
                  <c:v>0.54068700245788315</c:v>
                </c:pt>
                <c:pt idx="7">
                  <c:v>0.5562700282509766</c:v>
                </c:pt>
                <c:pt idx="8">
                  <c:v>0.56993670609204305</c:v>
                </c:pt>
                <c:pt idx="9">
                  <c:v>0.58893482924015139</c:v>
                </c:pt>
                <c:pt idx="10">
                  <c:v>0.6052165982622274</c:v>
                </c:pt>
                <c:pt idx="11">
                  <c:v>0.62336056364574088</c:v>
                </c:pt>
              </c:numCache>
            </c:numRef>
          </c:val>
        </c:ser>
        <c:ser>
          <c:idx val="1"/>
          <c:order val="1"/>
          <c:tx>
            <c:strRef>
              <c:f>'Figure 6'!$K$4</c:f>
              <c:strCache>
                <c:ptCount val="1"/>
                <c:pt idx="0">
                  <c:v>Incineration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3.8610038610038609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8.2063779955561286E-2"/>
                  <c:y val="3.35914024306993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6'!$A$5:$A$16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</c:numCache>
            </c:numRef>
          </c:cat>
          <c:val>
            <c:numRef>
              <c:f>'Figure 6'!$K$5:$K$16</c:f>
              <c:numCache>
                <c:formatCode>0%</c:formatCode>
                <c:ptCount val="12"/>
                <c:pt idx="0">
                  <c:v>6.5423760136396822E-2</c:v>
                </c:pt>
                <c:pt idx="1">
                  <c:v>6.3987494975251552E-2</c:v>
                </c:pt>
                <c:pt idx="2">
                  <c:v>6.7512211070031553E-2</c:v>
                </c:pt>
                <c:pt idx="3">
                  <c:v>7.4285369830997788E-2</c:v>
                </c:pt>
                <c:pt idx="4">
                  <c:v>7.4598184297851269E-2</c:v>
                </c:pt>
                <c:pt idx="5">
                  <c:v>7.8154453911926713E-2</c:v>
                </c:pt>
                <c:pt idx="6">
                  <c:v>0.12829490576030972</c:v>
                </c:pt>
                <c:pt idx="7">
                  <c:v>0.11901683858772545</c:v>
                </c:pt>
                <c:pt idx="8">
                  <c:v>0.12697467224597267</c:v>
                </c:pt>
                <c:pt idx="9">
                  <c:v>0.13259543884250571</c:v>
                </c:pt>
                <c:pt idx="10">
                  <c:v>0.14595526232120551</c:v>
                </c:pt>
                <c:pt idx="11">
                  <c:v>9.1148355463978939E-2</c:v>
                </c:pt>
              </c:numCache>
            </c:numRef>
          </c:val>
        </c:ser>
        <c:ser>
          <c:idx val="2"/>
          <c:order val="2"/>
          <c:tx>
            <c:strRef>
              <c:f>'Figure 6'!$L$4</c:f>
              <c:strCache>
                <c:ptCount val="1"/>
                <c:pt idx="0">
                  <c:v>Landfilling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3.6036036036036036E-2"/>
                  <c:y val="-5.29100529100529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8.6787453537352219E-2"/>
                  <c:y val="-2.2921289597369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6'!$A$5:$A$16</c:f>
              <c:numCache>
                <c:formatCode>General</c:formatCode>
                <c:ptCount val="1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</c:numCache>
            </c:numRef>
          </c:cat>
          <c:val>
            <c:numRef>
              <c:f>'Figure 6'!$L$5:$L$16</c:f>
              <c:numCache>
                <c:formatCode>0%</c:formatCode>
                <c:ptCount val="12"/>
                <c:pt idx="0">
                  <c:v>0.47408669512148877</c:v>
                </c:pt>
                <c:pt idx="1">
                  <c:v>0.46323787218652579</c:v>
                </c:pt>
                <c:pt idx="2">
                  <c:v>0.43722025328536074</c:v>
                </c:pt>
                <c:pt idx="3">
                  <c:v>0.41801876212471822</c:v>
                </c:pt>
                <c:pt idx="4">
                  <c:v>0.39653206460224572</c:v>
                </c:pt>
                <c:pt idx="5">
                  <c:v>0.37897567380093006</c:v>
                </c:pt>
                <c:pt idx="6">
                  <c:v>0.33101809178180713</c:v>
                </c:pt>
                <c:pt idx="7">
                  <c:v>0.32471313316129802</c:v>
                </c:pt>
                <c:pt idx="8">
                  <c:v>0.30308862166198425</c:v>
                </c:pt>
                <c:pt idx="9">
                  <c:v>0.27846973191734287</c:v>
                </c:pt>
                <c:pt idx="10">
                  <c:v>0.24882813941656703</c:v>
                </c:pt>
                <c:pt idx="11">
                  <c:v>0.28549108089028019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96928"/>
        <c:axId val="155998464"/>
      </c:areaChart>
      <c:catAx>
        <c:axId val="15599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9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99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9969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03534719156851"/>
          <c:y val="0.89347378877318506"/>
          <c:w val="0.47469539890004447"/>
          <c:h val="7.560162828080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28575</xdr:rowOff>
    </xdr:from>
    <xdr:to>
      <xdr:col>8</xdr:col>
      <xdr:colOff>200025</xdr:colOff>
      <xdr:row>37</xdr:row>
      <xdr:rowOff>47625</xdr:rowOff>
    </xdr:to>
    <xdr:graphicFrame macro="">
      <xdr:nvGraphicFramePr>
        <xdr:cNvPr id="2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22</xdr:row>
      <xdr:rowOff>28575</xdr:rowOff>
    </xdr:from>
    <xdr:to>
      <xdr:col>7</xdr:col>
      <xdr:colOff>447675</xdr:colOff>
      <xdr:row>33</xdr:row>
      <xdr:rowOff>114300</xdr:rowOff>
    </xdr:to>
    <xdr:grpSp>
      <xdr:nvGrpSpPr>
        <xdr:cNvPr id="3" name="Gruppe 9"/>
        <xdr:cNvGrpSpPr>
          <a:grpSpLocks/>
        </xdr:cNvGrpSpPr>
      </xdr:nvGrpSpPr>
      <xdr:grpSpPr bwMode="auto">
        <a:xfrm>
          <a:off x="5010150" y="3590925"/>
          <a:ext cx="219075" cy="1866900"/>
          <a:chOff x="4200525" y="247649"/>
          <a:chExt cx="209550" cy="1704977"/>
        </a:xfrm>
      </xdr:grpSpPr>
      <xdr:sp macro="" textlink="">
        <xdr:nvSpPr>
          <xdr:cNvPr id="4" name="Højre klammeparentes 1"/>
          <xdr:cNvSpPr>
            <a:spLocks/>
          </xdr:cNvSpPr>
        </xdr:nvSpPr>
        <xdr:spPr bwMode="auto">
          <a:xfrm>
            <a:off x="4149725" y="196849"/>
            <a:ext cx="209550" cy="533401"/>
          </a:xfrm>
          <a:prstGeom prst="rightBrace">
            <a:avLst>
              <a:gd name="adj1" fmla="val 8332"/>
              <a:gd name="adj2" fmla="val 50000"/>
            </a:avLst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Højre klammeparentes 2"/>
          <xdr:cNvSpPr>
            <a:spLocks/>
          </xdr:cNvSpPr>
        </xdr:nvSpPr>
        <xdr:spPr bwMode="auto">
          <a:xfrm>
            <a:off x="4171950" y="733426"/>
            <a:ext cx="158750" cy="158749"/>
          </a:xfrm>
          <a:prstGeom prst="rightBrace">
            <a:avLst>
              <a:gd name="adj1" fmla="val 8333"/>
              <a:gd name="adj2" fmla="val 50000"/>
            </a:avLst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Højre klammeparentes 3"/>
          <xdr:cNvSpPr>
            <a:spLocks/>
          </xdr:cNvSpPr>
        </xdr:nvSpPr>
        <xdr:spPr bwMode="auto">
          <a:xfrm>
            <a:off x="4171950" y="904876"/>
            <a:ext cx="139700" cy="996950"/>
          </a:xfrm>
          <a:prstGeom prst="rightBrace">
            <a:avLst>
              <a:gd name="adj1" fmla="val 8326"/>
              <a:gd name="adj2" fmla="val 50000"/>
            </a:avLst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1/4.0.2/Indicators/CSI/CSI017/EEA%20CSI%20017%20Packaging%20waste%201997%202008_data%20and%20figure_%20August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</sheetNames>
    <sheetDataSet>
      <sheetData sheetId="0">
        <row r="21">
          <cell r="AC21">
            <v>58991993</v>
          </cell>
        </row>
        <row r="22">
          <cell r="AC22">
            <v>63003154</v>
          </cell>
        </row>
        <row r="23">
          <cell r="AC23">
            <v>63498735</v>
          </cell>
        </row>
        <row r="24">
          <cell r="AC24">
            <v>65494821</v>
          </cell>
        </row>
        <row r="25">
          <cell r="AC25">
            <v>64875949</v>
          </cell>
        </row>
        <row r="26">
          <cell r="AC26">
            <v>66579123</v>
          </cell>
        </row>
        <row r="27">
          <cell r="AC27">
            <v>69271397</v>
          </cell>
        </row>
        <row r="28">
          <cell r="AC28">
            <v>70001120</v>
          </cell>
        </row>
        <row r="29">
          <cell r="AC29">
            <v>70749779</v>
          </cell>
        </row>
        <row r="30">
          <cell r="AC30">
            <v>72075345</v>
          </cell>
        </row>
        <row r="31">
          <cell r="AC31">
            <v>73158020</v>
          </cell>
        </row>
        <row r="32">
          <cell r="AC32">
            <v>72401789</v>
          </cell>
        </row>
      </sheetData>
      <sheetData sheetId="1"/>
      <sheetData sheetId="2"/>
      <sheetData sheetId="3"/>
      <sheetData sheetId="4">
        <row r="20">
          <cell r="AC20">
            <v>27165196</v>
          </cell>
        </row>
        <row r="21">
          <cell r="AC21">
            <v>29786293</v>
          </cell>
        </row>
        <row r="22">
          <cell r="AC22">
            <v>31448862</v>
          </cell>
        </row>
        <row r="23">
          <cell r="AC23">
            <v>33251450</v>
          </cell>
        </row>
        <row r="24">
          <cell r="AC24">
            <v>34310927</v>
          </cell>
        </row>
        <row r="25">
          <cell r="AC25">
            <v>36143800</v>
          </cell>
        </row>
        <row r="26">
          <cell r="AC26">
            <v>37454144</v>
          </cell>
        </row>
        <row r="27">
          <cell r="AC27">
            <v>38939525</v>
          </cell>
        </row>
        <row r="28">
          <cell r="AC28">
            <v>40322896</v>
          </cell>
        </row>
        <row r="29">
          <cell r="AC29">
            <v>42447681</v>
          </cell>
        </row>
        <row r="30">
          <cell r="AC30">
            <v>44276448</v>
          </cell>
        </row>
        <row r="31">
          <cell r="AC31">
            <v>45132420</v>
          </cell>
        </row>
      </sheetData>
      <sheetData sheetId="5">
        <row r="4">
          <cell r="J4" t="str">
            <v>Recycling</v>
          </cell>
          <cell r="K4" t="str">
            <v>Incineration</v>
          </cell>
          <cell r="L4" t="str">
            <v>Landfilling</v>
          </cell>
        </row>
        <row r="5">
          <cell r="A5">
            <v>1997</v>
          </cell>
          <cell r="J5">
            <v>0.4604895447421144</v>
          </cell>
          <cell r="K5">
            <v>6.5423760136396822E-2</v>
          </cell>
          <cell r="L5">
            <v>0.47408669512148877</v>
          </cell>
        </row>
        <row r="6">
          <cell r="A6">
            <v>1998</v>
          </cell>
          <cell r="J6">
            <v>0.47277463283822269</v>
          </cell>
          <cell r="K6">
            <v>6.3987494975251552E-2</v>
          </cell>
          <cell r="L6">
            <v>0.46323787218652579</v>
          </cell>
        </row>
        <row r="7">
          <cell r="A7">
            <v>1999</v>
          </cell>
          <cell r="J7">
            <v>0.49526753564460774</v>
          </cell>
          <cell r="K7">
            <v>6.7512211070031553E-2</v>
          </cell>
          <cell r="L7">
            <v>0.43722025328536074</v>
          </cell>
        </row>
        <row r="8">
          <cell r="A8">
            <v>2000</v>
          </cell>
          <cell r="J8">
            <v>0.50769586804428402</v>
          </cell>
          <cell r="K8">
            <v>7.4285369830997788E-2</v>
          </cell>
          <cell r="L8">
            <v>0.41801876212471822</v>
          </cell>
        </row>
        <row r="9">
          <cell r="A9">
            <v>2001</v>
          </cell>
          <cell r="J9">
            <v>0.52886975109990297</v>
          </cell>
          <cell r="K9">
            <v>7.4598184297851269E-2</v>
          </cell>
          <cell r="L9">
            <v>0.39653206460224572</v>
          </cell>
        </row>
        <row r="10">
          <cell r="A10">
            <v>2002</v>
          </cell>
          <cell r="J10">
            <v>0.54286987228714323</v>
          </cell>
          <cell r="K10">
            <v>7.8154453911926713E-2</v>
          </cell>
          <cell r="L10">
            <v>0.37897567380093006</v>
          </cell>
        </row>
        <row r="11">
          <cell r="A11">
            <v>2003</v>
          </cell>
          <cell r="J11">
            <v>0.54068700245788315</v>
          </cell>
          <cell r="K11">
            <v>0.12829490576030972</v>
          </cell>
          <cell r="L11">
            <v>0.33101809178180713</v>
          </cell>
        </row>
        <row r="12">
          <cell r="A12">
            <v>2004</v>
          </cell>
          <cell r="J12">
            <v>0.5562700282509766</v>
          </cell>
          <cell r="K12">
            <v>0.11901683858772545</v>
          </cell>
          <cell r="L12">
            <v>0.32471313316129802</v>
          </cell>
        </row>
        <row r="13">
          <cell r="A13">
            <v>2005</v>
          </cell>
          <cell r="J13">
            <v>0.56993670609204305</v>
          </cell>
          <cell r="K13">
            <v>0.12697467224597267</v>
          </cell>
          <cell r="L13">
            <v>0.30308862166198425</v>
          </cell>
        </row>
        <row r="14">
          <cell r="A14">
            <v>2006</v>
          </cell>
          <cell r="J14">
            <v>0.58893482924015139</v>
          </cell>
          <cell r="K14">
            <v>0.13259543884250571</v>
          </cell>
          <cell r="L14">
            <v>0.27846973191734287</v>
          </cell>
        </row>
        <row r="15">
          <cell r="A15">
            <v>2007</v>
          </cell>
          <cell r="J15">
            <v>0.6052165982622274</v>
          </cell>
          <cell r="K15">
            <v>0.14595526232120551</v>
          </cell>
          <cell r="L15">
            <v>0.24882813941656703</v>
          </cell>
        </row>
        <row r="16">
          <cell r="A16">
            <v>2008</v>
          </cell>
          <cell r="J16">
            <v>0.62336056364574088</v>
          </cell>
          <cell r="K16">
            <v>9.1148355463978939E-2</v>
          </cell>
          <cell r="L16">
            <v>0.28549108089028019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20"/>
  <sheetViews>
    <sheetView tabSelected="1" workbookViewId="0">
      <selection activeCell="J32" sqref="J32"/>
    </sheetView>
  </sheetViews>
  <sheetFormatPr defaultRowHeight="12.75" x14ac:dyDescent="0.2"/>
  <cols>
    <col min="3" max="3" width="14.7109375" customWidth="1"/>
    <col min="7" max="7" width="11.28515625" customWidth="1"/>
  </cols>
  <sheetData>
    <row r="3" spans="1:14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2" t="s">
        <v>1</v>
      </c>
      <c r="C4" s="2" t="s">
        <v>2</v>
      </c>
      <c r="D4" s="2" t="s">
        <v>3</v>
      </c>
      <c r="E4" s="2"/>
      <c r="F4" s="2" t="s">
        <v>2</v>
      </c>
      <c r="G4" s="2" t="s">
        <v>4</v>
      </c>
      <c r="H4" s="2" t="s">
        <v>5</v>
      </c>
      <c r="I4" s="2"/>
      <c r="J4" s="2" t="s">
        <v>2</v>
      </c>
      <c r="K4" s="2" t="s">
        <v>4</v>
      </c>
      <c r="L4" s="2" t="s">
        <v>5</v>
      </c>
      <c r="M4" s="1"/>
      <c r="N4" s="1"/>
    </row>
    <row r="5" spans="1:14" x14ac:dyDescent="0.2">
      <c r="A5" s="1">
        <v>1997</v>
      </c>
      <c r="B5" s="3">
        <f>'[1]Figure 1'!AC21</f>
        <v>58991993</v>
      </c>
      <c r="C5" s="3">
        <f>'[1]Figure 5'!AC20</f>
        <v>27165196</v>
      </c>
      <c r="D5" s="3">
        <v>31024674</v>
      </c>
      <c r="E5" s="2"/>
      <c r="F5" s="3">
        <f t="shared" ref="F5:F15" si="0">C5</f>
        <v>27165196</v>
      </c>
      <c r="G5" s="3">
        <v>3859478</v>
      </c>
      <c r="H5" s="3">
        <f t="shared" ref="H5:H15" si="1">B5-F5-G5</f>
        <v>27967319</v>
      </c>
      <c r="I5" s="2"/>
      <c r="J5" s="4">
        <f>F5/$B5</f>
        <v>0.4604895447421144</v>
      </c>
      <c r="K5" s="4">
        <f t="shared" ref="K5:L15" si="2">G5/$B5</f>
        <v>6.5423760136396822E-2</v>
      </c>
      <c r="L5" s="4">
        <f t="shared" si="2"/>
        <v>0.47408669512148877</v>
      </c>
      <c r="M5" s="5">
        <f>SUM(J5:L5)</f>
        <v>1</v>
      </c>
      <c r="N5" s="1"/>
    </row>
    <row r="6" spans="1:14" x14ac:dyDescent="0.2">
      <c r="A6" s="1">
        <v>1998</v>
      </c>
      <c r="B6" s="3">
        <f>'[1]Figure 1'!AC22</f>
        <v>63003154</v>
      </c>
      <c r="C6" s="3">
        <f>'[1]Figure 5'!AC21</f>
        <v>29786293</v>
      </c>
      <c r="D6" s="3">
        <v>33817707</v>
      </c>
      <c r="E6" s="2"/>
      <c r="F6" s="3">
        <f t="shared" si="0"/>
        <v>29786293</v>
      </c>
      <c r="G6" s="3">
        <v>4031414</v>
      </c>
      <c r="H6" s="3">
        <f t="shared" si="1"/>
        <v>29185447</v>
      </c>
      <c r="I6" s="2"/>
      <c r="J6" s="4">
        <f t="shared" ref="J6:J15" si="3">F6/$B6</f>
        <v>0.47277463283822269</v>
      </c>
      <c r="K6" s="4">
        <f t="shared" si="2"/>
        <v>6.3987494975251552E-2</v>
      </c>
      <c r="L6" s="4">
        <f t="shared" si="2"/>
        <v>0.46323787218652579</v>
      </c>
      <c r="M6" s="5">
        <f t="shared" ref="M6:M16" si="4">SUM(J6:L6)</f>
        <v>1</v>
      </c>
      <c r="N6" s="1"/>
    </row>
    <row r="7" spans="1:14" x14ac:dyDescent="0.2">
      <c r="A7" s="1">
        <v>1999</v>
      </c>
      <c r="B7" s="3">
        <f>'[1]Figure 1'!AC23</f>
        <v>63498735</v>
      </c>
      <c r="C7" s="3">
        <f>'[1]Figure 5'!AC22</f>
        <v>31448862</v>
      </c>
      <c r="D7" s="3">
        <v>35735802</v>
      </c>
      <c r="E7" s="2"/>
      <c r="F7" s="3">
        <f t="shared" si="0"/>
        <v>31448862</v>
      </c>
      <c r="G7" s="3">
        <v>4286940</v>
      </c>
      <c r="H7" s="3">
        <f t="shared" si="1"/>
        <v>27762933</v>
      </c>
      <c r="I7" s="2"/>
      <c r="J7" s="4">
        <f t="shared" si="3"/>
        <v>0.49526753564460774</v>
      </c>
      <c r="K7" s="4">
        <f t="shared" si="2"/>
        <v>6.7512211070031553E-2</v>
      </c>
      <c r="L7" s="4">
        <f t="shared" si="2"/>
        <v>0.43722025328536074</v>
      </c>
      <c r="M7" s="5">
        <f t="shared" si="4"/>
        <v>1</v>
      </c>
      <c r="N7" s="1"/>
    </row>
    <row r="8" spans="1:14" x14ac:dyDescent="0.2">
      <c r="A8" s="1">
        <v>2000</v>
      </c>
      <c r="B8" s="3">
        <f>'[1]Figure 1'!AC24</f>
        <v>65494821</v>
      </c>
      <c r="C8" s="3">
        <f>'[1]Figure 5'!AC23</f>
        <v>33251450</v>
      </c>
      <c r="D8" s="3">
        <v>38116757</v>
      </c>
      <c r="E8" s="2"/>
      <c r="F8" s="3">
        <f t="shared" si="0"/>
        <v>33251450</v>
      </c>
      <c r="G8" s="3">
        <v>4865307</v>
      </c>
      <c r="H8" s="3">
        <f t="shared" si="1"/>
        <v>27378064</v>
      </c>
      <c r="I8" s="2"/>
      <c r="J8" s="4">
        <f t="shared" si="3"/>
        <v>0.50769586804428402</v>
      </c>
      <c r="K8" s="4">
        <f t="shared" si="2"/>
        <v>7.4285369830997788E-2</v>
      </c>
      <c r="L8" s="4">
        <f t="shared" si="2"/>
        <v>0.41801876212471822</v>
      </c>
      <c r="M8" s="5">
        <f t="shared" si="4"/>
        <v>1</v>
      </c>
      <c r="N8" s="1"/>
    </row>
    <row r="9" spans="1:14" x14ac:dyDescent="0.2">
      <c r="A9" s="1">
        <v>2001</v>
      </c>
      <c r="B9" s="3">
        <f>'[1]Figure 1'!AC25</f>
        <v>64875949</v>
      </c>
      <c r="C9" s="3">
        <f>'[1]Figure 5'!AC24</f>
        <v>34310927</v>
      </c>
      <c r="D9" s="3">
        <v>39150555</v>
      </c>
      <c r="E9" s="2"/>
      <c r="F9" s="3">
        <f t="shared" si="0"/>
        <v>34310927</v>
      </c>
      <c r="G9" s="3">
        <v>4839628</v>
      </c>
      <c r="H9" s="3">
        <f t="shared" si="1"/>
        <v>25725394</v>
      </c>
      <c r="I9" s="2"/>
      <c r="J9" s="4">
        <f t="shared" si="3"/>
        <v>0.52886975109990297</v>
      </c>
      <c r="K9" s="4">
        <f t="shared" si="2"/>
        <v>7.4598184297851269E-2</v>
      </c>
      <c r="L9" s="4">
        <f t="shared" si="2"/>
        <v>0.39653206460224572</v>
      </c>
      <c r="M9" s="5">
        <f t="shared" si="4"/>
        <v>1</v>
      </c>
      <c r="N9" s="1"/>
    </row>
    <row r="10" spans="1:14" x14ac:dyDescent="0.2">
      <c r="A10" s="1">
        <v>2002</v>
      </c>
      <c r="B10" s="3">
        <f>'[1]Figure 1'!AC26</f>
        <v>66579123</v>
      </c>
      <c r="C10" s="3">
        <f>'[1]Figure 5'!AC25</f>
        <v>36143800</v>
      </c>
      <c r="D10" s="3">
        <v>41347255</v>
      </c>
      <c r="E10" s="2"/>
      <c r="F10" s="3">
        <f t="shared" si="0"/>
        <v>36143800</v>
      </c>
      <c r="G10" s="3">
        <v>5203455</v>
      </c>
      <c r="H10" s="3">
        <f t="shared" si="1"/>
        <v>25231868</v>
      </c>
      <c r="I10" s="2"/>
      <c r="J10" s="4">
        <f t="shared" si="3"/>
        <v>0.54286987228714323</v>
      </c>
      <c r="K10" s="4">
        <f t="shared" si="2"/>
        <v>7.8154453911926713E-2</v>
      </c>
      <c r="L10" s="4">
        <f t="shared" si="2"/>
        <v>0.37897567380093006</v>
      </c>
      <c r="M10" s="5">
        <f t="shared" si="4"/>
        <v>1</v>
      </c>
      <c r="N10" s="1"/>
    </row>
    <row r="11" spans="1:14" x14ac:dyDescent="0.2">
      <c r="A11" s="1">
        <v>2003</v>
      </c>
      <c r="B11" s="3">
        <f>'[1]Figure 1'!AC27</f>
        <v>69271397</v>
      </c>
      <c r="C11" s="3">
        <f>'[1]Figure 5'!AC26</f>
        <v>37454144</v>
      </c>
      <c r="D11" s="3">
        <v>46341311.350000001</v>
      </c>
      <c r="E11" s="2"/>
      <c r="F11" s="3">
        <f t="shared" si="0"/>
        <v>37454144</v>
      </c>
      <c r="G11" s="3">
        <v>8887167.3500000015</v>
      </c>
      <c r="H11" s="3">
        <f t="shared" si="1"/>
        <v>22930085.649999999</v>
      </c>
      <c r="I11" s="2"/>
      <c r="J11" s="4">
        <f t="shared" si="3"/>
        <v>0.54068700245788315</v>
      </c>
      <c r="K11" s="4">
        <f t="shared" si="2"/>
        <v>0.12829490576030972</v>
      </c>
      <c r="L11" s="4">
        <f t="shared" si="2"/>
        <v>0.33101809178180713</v>
      </c>
      <c r="M11" s="5">
        <f t="shared" si="4"/>
        <v>1</v>
      </c>
      <c r="N11" s="1"/>
    </row>
    <row r="12" spans="1:14" x14ac:dyDescent="0.2">
      <c r="A12" s="1">
        <v>2004</v>
      </c>
      <c r="B12" s="3">
        <f>'[1]Figure 1'!AC28</f>
        <v>70001120</v>
      </c>
      <c r="C12" s="3">
        <f>'[1]Figure 5'!AC27</f>
        <v>38939525</v>
      </c>
      <c r="D12" s="3">
        <v>47270837</v>
      </c>
      <c r="E12" s="2"/>
      <c r="F12" s="3">
        <f t="shared" si="0"/>
        <v>38939525</v>
      </c>
      <c r="G12" s="3">
        <v>8331312</v>
      </c>
      <c r="H12" s="3">
        <f t="shared" si="1"/>
        <v>22730283</v>
      </c>
      <c r="I12" s="2"/>
      <c r="J12" s="4">
        <f t="shared" si="3"/>
        <v>0.5562700282509766</v>
      </c>
      <c r="K12" s="4">
        <f t="shared" si="2"/>
        <v>0.11901683858772545</v>
      </c>
      <c r="L12" s="4">
        <f t="shared" si="2"/>
        <v>0.32471313316129802</v>
      </c>
      <c r="M12" s="5">
        <f t="shared" si="4"/>
        <v>1</v>
      </c>
      <c r="N12" s="1"/>
    </row>
    <row r="13" spans="1:14" x14ac:dyDescent="0.2">
      <c r="A13" s="1">
        <v>2005</v>
      </c>
      <c r="B13" s="3">
        <f>'[1]Figure 1'!AC29</f>
        <v>70749779</v>
      </c>
      <c r="C13" s="3">
        <f>'[1]Figure 5'!AC28</f>
        <v>40322896</v>
      </c>
      <c r="D13" s="3">
        <v>48862326</v>
      </c>
      <c r="E13" s="2"/>
      <c r="F13" s="3">
        <f t="shared" si="0"/>
        <v>40322896</v>
      </c>
      <c r="G13" s="3">
        <v>8983430</v>
      </c>
      <c r="H13" s="3">
        <f t="shared" si="1"/>
        <v>21443453</v>
      </c>
      <c r="I13" s="2"/>
      <c r="J13" s="4">
        <f t="shared" si="3"/>
        <v>0.56993670609204305</v>
      </c>
      <c r="K13" s="4">
        <f t="shared" si="2"/>
        <v>0.12697467224597267</v>
      </c>
      <c r="L13" s="4">
        <f t="shared" si="2"/>
        <v>0.30308862166198425</v>
      </c>
      <c r="M13" s="5">
        <f t="shared" si="4"/>
        <v>1</v>
      </c>
      <c r="N13" s="1"/>
    </row>
    <row r="14" spans="1:14" x14ac:dyDescent="0.2">
      <c r="A14" s="1">
        <v>2006</v>
      </c>
      <c r="B14" s="3">
        <f>'[1]Figure 1'!AC30</f>
        <v>72075345</v>
      </c>
      <c r="C14" s="3">
        <f>'[1]Figure 5'!AC29</f>
        <v>42447681</v>
      </c>
      <c r="D14" s="3">
        <v>51833503</v>
      </c>
      <c r="E14" s="2"/>
      <c r="F14" s="3">
        <f t="shared" si="0"/>
        <v>42447681</v>
      </c>
      <c r="G14" s="3">
        <v>9556862</v>
      </c>
      <c r="H14" s="3">
        <f t="shared" si="1"/>
        <v>20070802</v>
      </c>
      <c r="I14" s="2"/>
      <c r="J14" s="4">
        <f t="shared" si="3"/>
        <v>0.58893482924015139</v>
      </c>
      <c r="K14" s="4">
        <f t="shared" si="2"/>
        <v>0.13259543884250571</v>
      </c>
      <c r="L14" s="4">
        <f t="shared" si="2"/>
        <v>0.27846973191734287</v>
      </c>
      <c r="M14" s="5">
        <f t="shared" si="4"/>
        <v>1</v>
      </c>
      <c r="N14" s="1"/>
    </row>
    <row r="15" spans="1:14" x14ac:dyDescent="0.2">
      <c r="A15" s="1">
        <v>2007</v>
      </c>
      <c r="B15" s="3">
        <f>'[1]Figure 1'!AC31</f>
        <v>73158020</v>
      </c>
      <c r="C15" s="3">
        <f>'[1]Figure 5'!AC30</f>
        <v>44276448</v>
      </c>
      <c r="D15" s="3">
        <v>54724802</v>
      </c>
      <c r="E15" s="2"/>
      <c r="F15" s="3">
        <f t="shared" si="0"/>
        <v>44276448</v>
      </c>
      <c r="G15" s="3">
        <v>10677798</v>
      </c>
      <c r="H15" s="3">
        <f t="shared" si="1"/>
        <v>18203774</v>
      </c>
      <c r="I15" s="2"/>
      <c r="J15" s="4">
        <f t="shared" si="3"/>
        <v>0.6052165982622274</v>
      </c>
      <c r="K15" s="4">
        <f t="shared" si="2"/>
        <v>0.14595526232120551</v>
      </c>
      <c r="L15" s="4">
        <f t="shared" si="2"/>
        <v>0.24882813941656703</v>
      </c>
      <c r="M15" s="5">
        <f t="shared" si="4"/>
        <v>0.99999999999999989</v>
      </c>
      <c r="N15" s="1"/>
    </row>
    <row r="16" spans="1:14" x14ac:dyDescent="0.2">
      <c r="A16" s="1">
        <v>2008</v>
      </c>
      <c r="B16" s="3">
        <f>'[1]Figure 1'!AC32</f>
        <v>72401789</v>
      </c>
      <c r="C16" s="3">
        <f>'[1]Figure 5'!AC31</f>
        <v>45132420</v>
      </c>
      <c r="D16" s="3">
        <v>54545780</v>
      </c>
      <c r="E16" s="1"/>
      <c r="F16" s="3">
        <f>C16</f>
        <v>45132420</v>
      </c>
      <c r="G16" s="3">
        <v>6599304</v>
      </c>
      <c r="H16" s="3">
        <f>B16-F16-G16</f>
        <v>20670065</v>
      </c>
      <c r="I16" s="1"/>
      <c r="J16" s="4">
        <f>F16/$B16</f>
        <v>0.62336056364574088</v>
      </c>
      <c r="K16" s="4">
        <f>G16/$B16</f>
        <v>9.1148355463978939E-2</v>
      </c>
      <c r="L16" s="4">
        <f>H16/$B16</f>
        <v>0.28549108089028019</v>
      </c>
      <c r="M16" s="5">
        <f t="shared" si="4"/>
        <v>1</v>
      </c>
      <c r="N16" s="1"/>
    </row>
    <row r="17" spans="1:6" x14ac:dyDescent="0.2">
      <c r="F17" s="6"/>
    </row>
    <row r="19" spans="1:6" x14ac:dyDescent="0.2">
      <c r="D19" s="6"/>
    </row>
    <row r="20" spans="1:6" x14ac:dyDescent="0.2">
      <c r="A20" s="7" t="s">
        <v>6</v>
      </c>
    </row>
  </sheetData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2011-08-29T10:47:55Z</dcterms:created>
  <dcterms:modified xsi:type="dcterms:W3CDTF">2011-08-29T10:48:15Z</dcterms:modified>
</cp:coreProperties>
</file>