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835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<sst xmlns="http://schemas.openxmlformats.org/spreadsheetml/2006/main" count="152" uniqueCount="62">
  <si>
    <t>GB (28)</t>
  </si>
  <si>
    <t>MK (18)</t>
  </si>
  <si>
    <t>SL (6)</t>
  </si>
  <si>
    <t>SE (71)</t>
  </si>
  <si>
    <t>LV (34)</t>
  </si>
  <si>
    <t>AT (192)</t>
  </si>
  <si>
    <t>Cadmium</t>
  </si>
  <si>
    <t>0.08 to 0.25 ug/l MPA PS QS</t>
  </si>
  <si>
    <t>80 to 250 ng/l</t>
  </si>
  <si>
    <t>GB (30)</t>
  </si>
  <si>
    <t>MK(18)</t>
  </si>
  <si>
    <t>SL(6)</t>
  </si>
  <si>
    <t>AT(192)</t>
  </si>
  <si>
    <t>LV(34)</t>
  </si>
  <si>
    <t>SE(72)</t>
  </si>
  <si>
    <t>ng/l</t>
  </si>
  <si>
    <t>Copper</t>
  </si>
  <si>
    <t>ug/l</t>
  </si>
  <si>
    <t>UK EQS 1 to 28 ug/l</t>
  </si>
  <si>
    <t>Lead</t>
  </si>
  <si>
    <t>MPA QS for PS of 1 ug/l</t>
  </si>
  <si>
    <t>MAC for PS of 2 ug/l</t>
  </si>
  <si>
    <t>GB (26)</t>
  </si>
  <si>
    <t>SE (40)</t>
  </si>
  <si>
    <t>mercury</t>
  </si>
  <si>
    <t>0.07 ug/l MAC for PS</t>
  </si>
  <si>
    <t>1 ug/l List I</t>
  </si>
  <si>
    <t>LV(7)</t>
  </si>
  <si>
    <t>SE(71)</t>
  </si>
  <si>
    <t>GB(27)</t>
  </si>
  <si>
    <t>nickel</t>
  </si>
  <si>
    <t>MPA QS for PS/WFD of 0.6 ug/l</t>
  </si>
  <si>
    <t>MAC-MPA = 1.3 ug/l</t>
  </si>
  <si>
    <t>GB(50)</t>
  </si>
  <si>
    <t>SL(17)</t>
  </si>
  <si>
    <t>zinc</t>
  </si>
  <si>
    <t>UK EQS = 8 ug/l</t>
  </si>
  <si>
    <t>to 125 ug/l</t>
  </si>
  <si>
    <t>GB (26 )</t>
  </si>
  <si>
    <t>MK (17)</t>
  </si>
  <si>
    <t>LV</t>
  </si>
  <si>
    <t>MK</t>
  </si>
  <si>
    <t>SL</t>
  </si>
  <si>
    <t>ng/l average</t>
  </si>
  <si>
    <t>ug/l average</t>
  </si>
  <si>
    <t>AT</t>
  </si>
  <si>
    <t>GB</t>
  </si>
  <si>
    <t>SE</t>
  </si>
  <si>
    <t>Total</t>
  </si>
  <si>
    <t>Number of entries</t>
  </si>
  <si>
    <t>Average exceedance</t>
  </si>
  <si>
    <t>UK EQS 50 to 200</t>
  </si>
  <si>
    <t>using UK EQS</t>
  </si>
  <si>
    <t>UK EQS 4 to 20</t>
  </si>
  <si>
    <t>average</t>
  </si>
  <si>
    <t>using average UK EQS</t>
  </si>
  <si>
    <t>NL (9)</t>
  </si>
  <si>
    <t>NL(16)</t>
  </si>
  <si>
    <t>NL(6)</t>
  </si>
  <si>
    <t>NL(9)</t>
  </si>
  <si>
    <t>NL(17)</t>
  </si>
  <si>
    <t>NL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</si>
</sst>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Heavy metals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Sheet1!$S$92</c:f>
              <c:strCache>
                <c:ptCount val="1"/>
                <c:pt idx="0">
                  <c:v>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Sheet1!$T$92:$AE$92</c:f>
              <c:numCache/>
            </c:numRef>
          </c:val>
          <c:smooth val="0"/>
        </c:ser>
        <c:ser>
          <c:idx val="1"/>
          <c:order val="1"/>
          <c:tx>
            <c:strRef>
              <c:f>Sheet1!$S$93</c:f>
              <c:strCache>
                <c:ptCount val="1"/>
                <c:pt idx="0">
                  <c:v>GB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Sheet1!$T$93:$AE$93</c:f>
              <c:numCache/>
            </c:numRef>
          </c:val>
          <c:smooth val="0"/>
        </c:ser>
        <c:ser>
          <c:idx val="2"/>
          <c:order val="2"/>
          <c:tx>
            <c:strRef>
              <c:f>Sheet1!$S$94</c:f>
              <c:strCache>
                <c:ptCount val="1"/>
                <c:pt idx="0">
                  <c:v>LV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Sheet1!$T$94:$AE$94</c:f>
              <c:numCache/>
            </c:numRef>
          </c:val>
          <c:smooth val="0"/>
        </c:ser>
        <c:ser>
          <c:idx val="3"/>
          <c:order val="3"/>
          <c:tx>
            <c:strRef>
              <c:f>Sheet1!$S$95</c:f>
              <c:strCache>
                <c:ptCount val="1"/>
                <c:pt idx="0">
                  <c:v>MK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Sheet1!$T$95:$AE$95</c:f>
              <c:numCache/>
            </c:numRef>
          </c:val>
          <c:smooth val="0"/>
        </c:ser>
        <c:ser>
          <c:idx val="4"/>
          <c:order val="4"/>
          <c:tx>
            <c:strRef>
              <c:f>Sheet1!$S$96</c:f>
              <c:strCache>
                <c:ptCount val="1"/>
                <c:pt idx="0">
                  <c:v>NL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Sheet1!$T$96:$AE$96</c:f>
              <c:numCache/>
            </c:numRef>
          </c:val>
          <c:smooth val="0"/>
        </c:ser>
        <c:ser>
          <c:idx val="5"/>
          <c:order val="5"/>
          <c:tx>
            <c:strRef>
              <c:f>Sheet1!$S$97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Sheet1!$T$97:$AE$97</c:f>
              <c:numCache/>
            </c:numRef>
          </c:val>
          <c:smooth val="0"/>
        </c:ser>
        <c:ser>
          <c:idx val="6"/>
          <c:order val="6"/>
          <c:tx>
            <c:strRef>
              <c:f>Sheet1!$S$98</c:f>
              <c:strCache>
                <c:ptCount val="1"/>
                <c:pt idx="0">
                  <c:v>SL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Sheet1!$T$91:$AE$91</c:f>
              <c:numCache/>
            </c:numRef>
          </c:cat>
          <c:val>
            <c:numRef>
              <c:f>Sheet1!$T$98:$AE$98</c:f>
              <c:numCache/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Concentration relative to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600075</xdr:colOff>
      <xdr:row>98</xdr:row>
      <xdr:rowOff>133350</xdr:rowOff>
    </xdr:from>
    <xdr:to>
      <xdr:col>32</xdr:col>
      <xdr:colOff>0</xdr:colOff>
      <xdr:row>119</xdr:row>
      <xdr:rowOff>133350</xdr:rowOff>
    </xdr:to>
    <xdr:graphicFrame>
      <xdr:nvGraphicFramePr>
        <xdr:cNvPr id="1" name="Chart 2"/>
        <xdr:cNvGraphicFramePr/>
      </xdr:nvGraphicFramePr>
      <xdr:xfrm>
        <a:off x="10991850" y="1600200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8"/>
  <sheetViews>
    <sheetView tabSelected="1" workbookViewId="0" topLeftCell="R1">
      <pane ySplit="1" topLeftCell="BM92" activePane="bottomLeft" state="frozen"/>
      <selection pane="topLeft" activeCell="A1" sqref="A1"/>
      <selection pane="bottomLeft" activeCell="U107" sqref="U107"/>
    </sheetView>
  </sheetViews>
  <sheetFormatPr defaultColWidth="9.140625" defaultRowHeight="12.75"/>
  <cols>
    <col min="3" max="3" width="5.8515625" style="0" customWidth="1"/>
    <col min="4" max="6" width="5.57421875" style="0" bestFit="1" customWidth="1"/>
    <col min="7" max="7" width="5.28125" style="0" customWidth="1"/>
    <col min="8" max="8" width="5.7109375" style="0" customWidth="1"/>
    <col min="9" max="13" width="5.00390625" style="0" bestFit="1" customWidth="1"/>
    <col min="14" max="14" width="5.8515625" style="0" customWidth="1"/>
  </cols>
  <sheetData>
    <row r="1" spans="1:31" ht="12.75">
      <c r="A1" t="s">
        <v>6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  <c r="N1">
        <v>2001</v>
      </c>
      <c r="P1" t="s">
        <v>7</v>
      </c>
      <c r="T1">
        <v>1990</v>
      </c>
      <c r="U1">
        <v>1991</v>
      </c>
      <c r="V1">
        <v>1992</v>
      </c>
      <c r="W1">
        <v>1993</v>
      </c>
      <c r="X1">
        <v>1994</v>
      </c>
      <c r="Y1">
        <v>1995</v>
      </c>
      <c r="Z1">
        <v>1996</v>
      </c>
      <c r="AA1">
        <v>1997</v>
      </c>
      <c r="AB1">
        <v>1998</v>
      </c>
      <c r="AC1">
        <v>1999</v>
      </c>
      <c r="AD1">
        <v>2000</v>
      </c>
      <c r="AE1">
        <v>2001</v>
      </c>
    </row>
    <row r="2" spans="1:31" ht="12.75">
      <c r="A2" t="s">
        <v>15</v>
      </c>
      <c r="B2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68.5732117687512</v>
      </c>
      <c r="P2" t="s">
        <v>8</v>
      </c>
      <c r="S2" t="s">
        <v>5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>
        <f aca="true" t="shared" si="0" ref="AE2:AE9">N2/$P$4</f>
        <v>0.4155952228409163</v>
      </c>
    </row>
    <row r="3" spans="2:31" ht="12.75">
      <c r="B3" t="s">
        <v>0</v>
      </c>
      <c r="C3" s="1">
        <v>457.5101912856878</v>
      </c>
      <c r="D3" s="1">
        <v>489.117834458939</v>
      </c>
      <c r="E3" s="1">
        <v>327.9001786777237</v>
      </c>
      <c r="F3" s="1">
        <v>235.49865772521864</v>
      </c>
      <c r="G3" s="1">
        <v>173.82533569367806</v>
      </c>
      <c r="H3" s="1">
        <v>156.9854662142827</v>
      </c>
      <c r="I3" s="1">
        <v>140.69927147249177</v>
      </c>
      <c r="J3" s="1">
        <v>131.65419215155916</v>
      </c>
      <c r="K3" s="1">
        <v>123.85391849700903</v>
      </c>
      <c r="L3" s="1">
        <v>125.14363986784139</v>
      </c>
      <c r="M3" s="1">
        <v>122.0799768951864</v>
      </c>
      <c r="N3" s="1">
        <v>118.2224736626691</v>
      </c>
      <c r="P3" s="1">
        <v>330</v>
      </c>
      <c r="S3" t="s">
        <v>0</v>
      </c>
      <c r="T3" s="3">
        <f>C3/$P$4</f>
        <v>2.7727890380950777</v>
      </c>
      <c r="U3" s="3">
        <f aca="true" t="shared" si="1" ref="U3:AD3">D3/$P$4</f>
        <v>2.9643505118723574</v>
      </c>
      <c r="V3" s="3">
        <f t="shared" si="1"/>
        <v>1.9872738101680225</v>
      </c>
      <c r="W3" s="3">
        <f t="shared" si="1"/>
        <v>1.4272645922740523</v>
      </c>
      <c r="X3" s="3">
        <f t="shared" si="1"/>
        <v>1.0534868829919881</v>
      </c>
      <c r="Y3" s="3">
        <f t="shared" si="1"/>
        <v>0.9514270679653497</v>
      </c>
      <c r="Z3" s="3">
        <f t="shared" si="1"/>
        <v>0.8527228574090411</v>
      </c>
      <c r="AA3" s="3">
        <f t="shared" si="1"/>
        <v>0.7979041948579343</v>
      </c>
      <c r="AB3" s="3">
        <f t="shared" si="1"/>
        <v>0.750629809072782</v>
      </c>
      <c r="AC3" s="3">
        <f t="shared" si="1"/>
        <v>0.7584463022293417</v>
      </c>
      <c r="AD3" s="3">
        <f t="shared" si="1"/>
        <v>0.7398786478496145</v>
      </c>
      <c r="AE3" s="3">
        <f t="shared" si="0"/>
        <v>0.7164998403798127</v>
      </c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>
        <f>P3/2</f>
        <v>165</v>
      </c>
      <c r="Q4" t="s">
        <v>43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2.75">
      <c r="B5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32.35014203126996</v>
      </c>
      <c r="S5" t="s">
        <v>4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>
        <f t="shared" si="0"/>
        <v>0.1960614668561816</v>
      </c>
    </row>
    <row r="6" spans="2:31" ht="12.75">
      <c r="B6" t="s">
        <v>1</v>
      </c>
      <c r="C6" s="1"/>
      <c r="D6" s="1"/>
      <c r="E6" s="1"/>
      <c r="F6" s="1"/>
      <c r="G6" s="1"/>
      <c r="H6" s="1"/>
      <c r="I6" s="1"/>
      <c r="J6" s="1"/>
      <c r="K6" s="1"/>
      <c r="L6" s="1">
        <v>227.80993809902478</v>
      </c>
      <c r="M6" s="1">
        <v>167.98288744345012</v>
      </c>
      <c r="N6" s="1">
        <v>295.62022350185543</v>
      </c>
      <c r="S6" t="s">
        <v>1</v>
      </c>
      <c r="T6" s="3"/>
      <c r="U6" s="3"/>
      <c r="V6" s="3"/>
      <c r="W6" s="3"/>
      <c r="X6" s="3"/>
      <c r="Y6" s="3"/>
      <c r="Z6" s="3"/>
      <c r="AA6" s="3"/>
      <c r="AB6" s="3"/>
      <c r="AC6" s="3">
        <f>L6/$P$4</f>
        <v>1.3806662915092411</v>
      </c>
      <c r="AD6" s="3">
        <f>M6/$P$4</f>
        <v>1.0180781057178796</v>
      </c>
      <c r="AE6" s="3">
        <f t="shared" si="0"/>
        <v>1.7916377181930632</v>
      </c>
    </row>
    <row r="7" spans="2:31" ht="12.75">
      <c r="B7" t="s">
        <v>56</v>
      </c>
      <c r="C7" s="1">
        <v>283.60476262039606</v>
      </c>
      <c r="D7" s="1">
        <v>198.0283409357071</v>
      </c>
      <c r="E7" s="1">
        <v>170.94347543186612</v>
      </c>
      <c r="F7" s="1">
        <v>122.62877366609042</v>
      </c>
      <c r="G7" s="1">
        <v>141.737739659018</v>
      </c>
      <c r="H7" s="1">
        <v>173.78338302175203</v>
      </c>
      <c r="I7" s="1">
        <v>174.2799054417345</v>
      </c>
      <c r="J7" s="1">
        <v>270.2232011490398</v>
      </c>
      <c r="K7" s="1">
        <v>196.97845830685563</v>
      </c>
      <c r="L7" s="1">
        <v>154.47476589017444</v>
      </c>
      <c r="M7" s="1"/>
      <c r="N7" s="1"/>
      <c r="S7" t="s">
        <v>56</v>
      </c>
      <c r="T7" s="3">
        <f>C7/$P$4</f>
        <v>1.7188167431539154</v>
      </c>
      <c r="U7" s="3">
        <f aca="true" t="shared" si="2" ref="U7:AC7">D7/$P$4</f>
        <v>1.2001717632467097</v>
      </c>
      <c r="V7" s="3">
        <f t="shared" si="2"/>
        <v>1.036021063223431</v>
      </c>
      <c r="W7" s="3">
        <f t="shared" si="2"/>
        <v>0.7432046888853965</v>
      </c>
      <c r="X7" s="3">
        <f t="shared" si="2"/>
        <v>0.8590166039940484</v>
      </c>
      <c r="Y7" s="3">
        <f t="shared" si="2"/>
        <v>1.0532326243742547</v>
      </c>
      <c r="Z7" s="3">
        <f t="shared" si="2"/>
        <v>1.0562418511620273</v>
      </c>
      <c r="AA7" s="3">
        <f t="shared" si="2"/>
        <v>1.6377163706002413</v>
      </c>
      <c r="AB7" s="3">
        <f t="shared" si="2"/>
        <v>1.1938088382233674</v>
      </c>
      <c r="AC7" s="3">
        <f t="shared" si="2"/>
        <v>0.9362107023646936</v>
      </c>
      <c r="AD7" s="3"/>
      <c r="AE7" s="3"/>
    </row>
    <row r="8" spans="2:31" ht="12.75">
      <c r="B8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v>13.074743420347332</v>
      </c>
      <c r="S8" t="s">
        <v>3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f t="shared" si="0"/>
        <v>0.07924086921422625</v>
      </c>
    </row>
    <row r="9" spans="2:31" ht="12.75">
      <c r="B9" t="s">
        <v>2</v>
      </c>
      <c r="C9" s="1"/>
      <c r="D9" s="1"/>
      <c r="E9" s="1"/>
      <c r="F9" s="1"/>
      <c r="G9" s="1"/>
      <c r="H9" s="1">
        <v>500</v>
      </c>
      <c r="I9" s="1">
        <v>500</v>
      </c>
      <c r="J9" s="1">
        <v>81.16977439002693</v>
      </c>
      <c r="K9" s="1">
        <v>106.86439741617707</v>
      </c>
      <c r="L9" s="1">
        <v>34.923854715334976</v>
      </c>
      <c r="M9" s="1">
        <v>23.106748051068617</v>
      </c>
      <c r="N9" s="1">
        <v>15.420755946189457</v>
      </c>
      <c r="S9" t="s">
        <v>2</v>
      </c>
      <c r="T9" s="3"/>
      <c r="U9" s="3"/>
      <c r="V9" s="3"/>
      <c r="W9" s="3"/>
      <c r="X9" s="3"/>
      <c r="Y9" s="3">
        <f aca="true" t="shared" si="3" ref="Y9:AD9">H9/$P$4</f>
        <v>3.0303030303030303</v>
      </c>
      <c r="Z9" s="3">
        <f t="shared" si="3"/>
        <v>3.0303030303030303</v>
      </c>
      <c r="AA9" s="3">
        <f t="shared" si="3"/>
        <v>0.4919380266062238</v>
      </c>
      <c r="AB9" s="3">
        <f t="shared" si="3"/>
        <v>0.6476630146434974</v>
      </c>
      <c r="AC9" s="3">
        <f t="shared" si="3"/>
        <v>0.2116597255474847</v>
      </c>
      <c r="AD9" s="3">
        <f t="shared" si="3"/>
        <v>0.14004089727920374</v>
      </c>
      <c r="AE9" s="3">
        <f t="shared" si="0"/>
        <v>0.09345912694660277</v>
      </c>
    </row>
    <row r="11" spans="1:16" ht="12.75">
      <c r="A11" t="s">
        <v>16</v>
      </c>
      <c r="C11">
        <v>1990</v>
      </c>
      <c r="D11">
        <v>1991</v>
      </c>
      <c r="E11">
        <v>1992</v>
      </c>
      <c r="F11">
        <v>1993</v>
      </c>
      <c r="G11">
        <v>1994</v>
      </c>
      <c r="H11">
        <v>1995</v>
      </c>
      <c r="I11">
        <v>1996</v>
      </c>
      <c r="J11">
        <v>1997</v>
      </c>
      <c r="K11">
        <v>1998</v>
      </c>
      <c r="L11">
        <v>1999</v>
      </c>
      <c r="M11">
        <v>2000</v>
      </c>
      <c r="N11">
        <v>2001</v>
      </c>
      <c r="P11" t="s">
        <v>18</v>
      </c>
    </row>
    <row r="12" spans="1:31" ht="12.75">
      <c r="A12" t="s">
        <v>17</v>
      </c>
      <c r="B12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3.063498191308994</v>
      </c>
      <c r="P12">
        <v>29</v>
      </c>
      <c r="S12" t="s">
        <v>12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f aca="true" t="shared" si="4" ref="AE12:AE19">N12/$P$13</f>
        <v>0.21127573733165475</v>
      </c>
    </row>
    <row r="13" spans="2:31" ht="12.75">
      <c r="B13" t="s">
        <v>9</v>
      </c>
      <c r="C13" s="3">
        <v>18.20065062318275</v>
      </c>
      <c r="D13" s="3">
        <v>20.83699365340795</v>
      </c>
      <c r="E13" s="3">
        <v>40.93013812563255</v>
      </c>
      <c r="F13" s="3">
        <v>22.37342552849527</v>
      </c>
      <c r="G13" s="3">
        <v>20.069145419906175</v>
      </c>
      <c r="H13" s="3">
        <v>13.816653029218596</v>
      </c>
      <c r="I13" s="3">
        <v>11.454029310672146</v>
      </c>
      <c r="J13" s="3">
        <v>14.282615548583085</v>
      </c>
      <c r="K13" s="3">
        <v>14.972075327953144</v>
      </c>
      <c r="L13" s="3">
        <v>14.329648360852206</v>
      </c>
      <c r="M13" s="3">
        <v>15.158589456435973</v>
      </c>
      <c r="N13" s="3">
        <v>14.831299216226919</v>
      </c>
      <c r="P13">
        <f>P12/2</f>
        <v>14.5</v>
      </c>
      <c r="Q13" t="s">
        <v>44</v>
      </c>
      <c r="S13" t="s">
        <v>9</v>
      </c>
      <c r="T13" s="3">
        <f aca="true" t="shared" si="5" ref="T13:AD13">C13/$P$13</f>
        <v>1.255217284357431</v>
      </c>
      <c r="U13" s="3">
        <f t="shared" si="5"/>
        <v>1.4370340450626173</v>
      </c>
      <c r="V13" s="3">
        <f t="shared" si="5"/>
        <v>2.8227681465953482</v>
      </c>
      <c r="W13" s="3">
        <f t="shared" si="5"/>
        <v>1.5429948640341566</v>
      </c>
      <c r="X13" s="3">
        <f t="shared" si="5"/>
        <v>1.384078994476288</v>
      </c>
      <c r="Y13" s="3">
        <f t="shared" si="5"/>
        <v>0.9528726227047307</v>
      </c>
      <c r="Z13" s="3">
        <f t="shared" si="5"/>
        <v>0.7899330559084239</v>
      </c>
      <c r="AA13" s="3">
        <f t="shared" si="5"/>
        <v>0.985007968867799</v>
      </c>
      <c r="AB13" s="3">
        <f t="shared" si="5"/>
        <v>1.0325569191691824</v>
      </c>
      <c r="AC13" s="3">
        <f t="shared" si="5"/>
        <v>0.9882516110932555</v>
      </c>
      <c r="AD13" s="3">
        <f t="shared" si="5"/>
        <v>1.0454199625128258</v>
      </c>
      <c r="AE13" s="3">
        <f t="shared" si="4"/>
        <v>1.022848221808753</v>
      </c>
    </row>
    <row r="14" spans="3:31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2.75">
      <c r="B15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0.9752320261437909</v>
      </c>
      <c r="S15" t="s">
        <v>13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f t="shared" si="4"/>
        <v>0.06725738111336489</v>
      </c>
    </row>
    <row r="16" spans="2:31" ht="12.75">
      <c r="B16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>
        <v>4.092248677248677</v>
      </c>
      <c r="M16" s="3">
        <v>3.3130200617283947</v>
      </c>
      <c r="N16" s="3">
        <v>2.3449641654641655</v>
      </c>
      <c r="S16" t="s">
        <v>10</v>
      </c>
      <c r="T16" s="3"/>
      <c r="U16" s="3"/>
      <c r="V16" s="3"/>
      <c r="W16" s="3"/>
      <c r="X16" s="3"/>
      <c r="Y16" s="3"/>
      <c r="Z16" s="3"/>
      <c r="AA16" s="3"/>
      <c r="AB16" s="3"/>
      <c r="AC16" s="3">
        <f>L16/$P$13</f>
        <v>0.28222404670680534</v>
      </c>
      <c r="AD16" s="3">
        <f>M16/$P$13</f>
        <v>0.22848414218816515</v>
      </c>
      <c r="AE16" s="3">
        <f t="shared" si="4"/>
        <v>0.16172166658373555</v>
      </c>
    </row>
    <row r="17" spans="2:31" ht="12.75">
      <c r="B17" t="s">
        <v>57</v>
      </c>
      <c r="C17" s="3">
        <v>4.707259248942137</v>
      </c>
      <c r="D17" s="3">
        <v>6.054179400205612</v>
      </c>
      <c r="E17" s="3">
        <v>6.189124867320061</v>
      </c>
      <c r="F17" s="3">
        <v>5.12170934677124</v>
      </c>
      <c r="G17" s="3">
        <v>4.374539986252785</v>
      </c>
      <c r="H17" s="3">
        <v>4.20307170599699</v>
      </c>
      <c r="I17" s="3">
        <v>4.269762873649597</v>
      </c>
      <c r="J17" s="3">
        <v>4.329966604709625</v>
      </c>
      <c r="K17" s="3">
        <v>4.687293350696564</v>
      </c>
      <c r="L17" s="3">
        <v>4.35083980858326</v>
      </c>
      <c r="M17" s="3"/>
      <c r="N17" s="3"/>
      <c r="S17" t="s">
        <v>57</v>
      </c>
      <c r="T17" s="3">
        <f aca="true" t="shared" si="6" ref="T17:AC17">C17/$P$13</f>
        <v>0.32463856889256115</v>
      </c>
      <c r="U17" s="3">
        <f t="shared" si="6"/>
        <v>0.4175296138072836</v>
      </c>
      <c r="V17" s="3">
        <f t="shared" si="6"/>
        <v>0.42683619774621107</v>
      </c>
      <c r="W17" s="3">
        <f t="shared" si="6"/>
        <v>0.3532213342600855</v>
      </c>
      <c r="X17" s="3">
        <f t="shared" si="6"/>
        <v>0.30169241284501963</v>
      </c>
      <c r="Y17" s="3">
        <f t="shared" si="6"/>
        <v>0.289867014206689</v>
      </c>
      <c r="Z17" s="3">
        <f t="shared" si="6"/>
        <v>0.29446640507928257</v>
      </c>
      <c r="AA17" s="3">
        <f t="shared" si="6"/>
        <v>0.2986183865316983</v>
      </c>
      <c r="AB17" s="3">
        <f t="shared" si="6"/>
        <v>0.32326161039286644</v>
      </c>
      <c r="AC17" s="3">
        <f t="shared" si="6"/>
        <v>0.30005791783332825</v>
      </c>
      <c r="AD17" s="3"/>
      <c r="AE17" s="3"/>
    </row>
    <row r="18" spans="2:31" ht="12.75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1.330644938973064</v>
      </c>
      <c r="S18" t="s">
        <v>14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f t="shared" si="4"/>
        <v>0.09176861648090096</v>
      </c>
    </row>
    <row r="19" spans="2:31" ht="12.75">
      <c r="B19" t="s">
        <v>11</v>
      </c>
      <c r="C19" s="3"/>
      <c r="D19" s="3"/>
      <c r="E19" s="3"/>
      <c r="F19" s="3"/>
      <c r="G19" s="3"/>
      <c r="H19" s="3">
        <v>3.0833333333333335</v>
      </c>
      <c r="I19" s="3">
        <v>2.5</v>
      </c>
      <c r="J19" s="3">
        <v>0.5</v>
      </c>
      <c r="K19" s="3">
        <v>0.5044444444444445</v>
      </c>
      <c r="L19" s="3">
        <v>0.5659848484848484</v>
      </c>
      <c r="M19" s="3">
        <v>0.49791666666666673</v>
      </c>
      <c r="N19" s="3">
        <v>0.31027777777777776</v>
      </c>
      <c r="S19" t="s">
        <v>11</v>
      </c>
      <c r="T19" s="3"/>
      <c r="U19" s="3"/>
      <c r="V19" s="3"/>
      <c r="W19" s="3"/>
      <c r="X19" s="3"/>
      <c r="Y19" s="3">
        <f aca="true" t="shared" si="7" ref="Y19:AD19">H19/$P$13</f>
        <v>0.21264367816091956</v>
      </c>
      <c r="Z19" s="3">
        <f t="shared" si="7"/>
        <v>0.1724137931034483</v>
      </c>
      <c r="AA19" s="3">
        <f t="shared" si="7"/>
        <v>0.034482758620689655</v>
      </c>
      <c r="AB19" s="3">
        <f t="shared" si="7"/>
        <v>0.034789272030651346</v>
      </c>
      <c r="AC19" s="3">
        <f t="shared" si="7"/>
        <v>0.03903343782654127</v>
      </c>
      <c r="AD19" s="3">
        <f t="shared" si="7"/>
        <v>0.03433908045977012</v>
      </c>
      <c r="AE19" s="3">
        <f t="shared" si="4"/>
        <v>0.02139846743295019</v>
      </c>
    </row>
    <row r="21" spans="1:19" ht="12.75">
      <c r="A21" t="s">
        <v>19</v>
      </c>
      <c r="C21">
        <v>1990</v>
      </c>
      <c r="D21">
        <v>1991</v>
      </c>
      <c r="E21">
        <v>1992</v>
      </c>
      <c r="F21">
        <v>1993</v>
      </c>
      <c r="G21">
        <v>1994</v>
      </c>
      <c r="H21">
        <v>1995</v>
      </c>
      <c r="I21">
        <v>1996</v>
      </c>
      <c r="J21">
        <v>1997</v>
      </c>
      <c r="K21">
        <v>1998</v>
      </c>
      <c r="L21">
        <v>1999</v>
      </c>
      <c r="M21">
        <v>2000</v>
      </c>
      <c r="N21">
        <v>2001</v>
      </c>
      <c r="P21" t="s">
        <v>20</v>
      </c>
      <c r="S21" t="s">
        <v>55</v>
      </c>
    </row>
    <row r="22" spans="1:31" ht="12.75">
      <c r="A22" t="s">
        <v>17</v>
      </c>
      <c r="B22" t="s">
        <v>5</v>
      </c>
      <c r="N22">
        <v>0.9619538692738421</v>
      </c>
      <c r="P22" t="s">
        <v>21</v>
      </c>
      <c r="S22" t="s">
        <v>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f aca="true" t="shared" si="8" ref="AE22:AE29">N22/$P$25</f>
        <v>0.08016282243948684</v>
      </c>
    </row>
    <row r="23" spans="2:31" ht="12.75">
      <c r="B23" t="s">
        <v>38</v>
      </c>
      <c r="C23" s="2">
        <v>7.282951682088212</v>
      </c>
      <c r="D23" s="2">
        <v>6.330712658534661</v>
      </c>
      <c r="E23" s="2">
        <v>7.450694293522148</v>
      </c>
      <c r="F23" s="2">
        <v>5.621570996131607</v>
      </c>
      <c r="G23" s="2">
        <v>4.418712197263501</v>
      </c>
      <c r="H23" s="2">
        <v>4.321943580964566</v>
      </c>
      <c r="I23" s="2">
        <v>9.27790390460473</v>
      </c>
      <c r="J23" s="2">
        <v>4.444941415631017</v>
      </c>
      <c r="K23" s="2">
        <v>4.3317807118522955</v>
      </c>
      <c r="L23" s="2">
        <v>6.062787271368851</v>
      </c>
      <c r="M23" s="2">
        <v>5.056750245967988</v>
      </c>
      <c r="N23" s="2">
        <v>4.372738302537977</v>
      </c>
      <c r="P23" t="s">
        <v>53</v>
      </c>
      <c r="S23" t="s">
        <v>38</v>
      </c>
      <c r="T23" s="2">
        <f aca="true" t="shared" si="9" ref="T23:AD23">C23/$P$25</f>
        <v>0.6069126401740177</v>
      </c>
      <c r="U23" s="2">
        <f t="shared" si="9"/>
        <v>0.5275593882112217</v>
      </c>
      <c r="V23" s="2">
        <f t="shared" si="9"/>
        <v>0.6208911911268457</v>
      </c>
      <c r="W23" s="2">
        <f t="shared" si="9"/>
        <v>0.4684642496776339</v>
      </c>
      <c r="X23" s="2">
        <f t="shared" si="9"/>
        <v>0.36822601643862507</v>
      </c>
      <c r="Y23" s="2">
        <f t="shared" si="9"/>
        <v>0.3601619650803805</v>
      </c>
      <c r="Z23" s="2">
        <f t="shared" si="9"/>
        <v>0.7731586587170608</v>
      </c>
      <c r="AA23" s="2">
        <f t="shared" si="9"/>
        <v>0.37041178463591806</v>
      </c>
      <c r="AB23" s="2">
        <f t="shared" si="9"/>
        <v>0.3609817259876913</v>
      </c>
      <c r="AC23" s="2">
        <f t="shared" si="9"/>
        <v>0.5052322726140709</v>
      </c>
      <c r="AD23" s="2">
        <f t="shared" si="9"/>
        <v>0.4213958538306657</v>
      </c>
      <c r="AE23" s="2">
        <f t="shared" si="8"/>
        <v>0.3643948585448314</v>
      </c>
    </row>
    <row r="24" spans="3:3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>
        <v>1</v>
      </c>
      <c r="Q24" t="s">
        <v>17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12.75">
      <c r="B25" t="s">
        <v>4</v>
      </c>
      <c r="N25">
        <v>0.1396151960784314</v>
      </c>
      <c r="P25">
        <v>12</v>
      </c>
      <c r="Q25" t="s">
        <v>17</v>
      </c>
      <c r="R25" t="s">
        <v>54</v>
      </c>
      <c r="S25" t="s">
        <v>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f t="shared" si="8"/>
        <v>0.011634599673202616</v>
      </c>
    </row>
    <row r="26" spans="2:31" ht="12.75">
      <c r="B26" t="s">
        <v>39</v>
      </c>
      <c r="C26" s="2"/>
      <c r="D26" s="2"/>
      <c r="E26" s="2"/>
      <c r="F26" s="2"/>
      <c r="G26" s="2"/>
      <c r="H26" s="2"/>
      <c r="I26" s="2"/>
      <c r="J26" s="2"/>
      <c r="K26" s="2"/>
      <c r="L26" s="2">
        <v>0.3581274509803921</v>
      </c>
      <c r="M26" s="2">
        <v>0.9461610644257703</v>
      </c>
      <c r="N26" s="2">
        <v>0.551124883286648</v>
      </c>
      <c r="S26" t="s">
        <v>39</v>
      </c>
      <c r="T26" s="2"/>
      <c r="U26" s="2"/>
      <c r="V26" s="2"/>
      <c r="W26" s="2"/>
      <c r="X26" s="2"/>
      <c r="Y26" s="2"/>
      <c r="Z26" s="2"/>
      <c r="AA26" s="2"/>
      <c r="AB26" s="2"/>
      <c r="AC26" s="2">
        <f>L26/$P$25</f>
        <v>0.02984395424836601</v>
      </c>
      <c r="AD26" s="2">
        <f>M26/$P$25</f>
        <v>0.07884675536881419</v>
      </c>
      <c r="AE26" s="2">
        <f t="shared" si="8"/>
        <v>0.04592707360722067</v>
      </c>
    </row>
    <row r="27" spans="2:31" ht="12.75">
      <c r="B27" t="s">
        <v>58</v>
      </c>
      <c r="C27">
        <v>5.633768558502197</v>
      </c>
      <c r="D27">
        <v>4.54053008556366</v>
      </c>
      <c r="E27">
        <v>5.237340807914734</v>
      </c>
      <c r="F27">
        <v>4.808519005775452</v>
      </c>
      <c r="G27">
        <v>4.907591621081035</v>
      </c>
      <c r="H27">
        <v>4.728643735249837</v>
      </c>
      <c r="I27">
        <v>3.992038826147715</v>
      </c>
      <c r="J27">
        <v>3.641360799471537</v>
      </c>
      <c r="K27">
        <v>4.29865837097168</v>
      </c>
      <c r="L27">
        <v>3.969105541706085</v>
      </c>
      <c r="M27" s="2"/>
      <c r="N27" s="2"/>
      <c r="S27" t="s">
        <v>58</v>
      </c>
      <c r="T27" s="2">
        <f aca="true" t="shared" si="10" ref="T27:AC27">C27/$P$25</f>
        <v>0.4694807132085164</v>
      </c>
      <c r="U27" s="2">
        <f t="shared" si="10"/>
        <v>0.378377507130305</v>
      </c>
      <c r="V27" s="2">
        <f t="shared" si="10"/>
        <v>0.43644506732622784</v>
      </c>
      <c r="W27" s="2">
        <f t="shared" si="10"/>
        <v>0.4007099171479543</v>
      </c>
      <c r="X27" s="2">
        <f t="shared" si="10"/>
        <v>0.40896596842341953</v>
      </c>
      <c r="Y27" s="2">
        <f t="shared" si="10"/>
        <v>0.3940536446041531</v>
      </c>
      <c r="Z27" s="2">
        <f t="shared" si="10"/>
        <v>0.33266990217897624</v>
      </c>
      <c r="AA27" s="2">
        <f t="shared" si="10"/>
        <v>0.3034467332892948</v>
      </c>
      <c r="AB27" s="2">
        <f t="shared" si="10"/>
        <v>0.35822153091430664</v>
      </c>
      <c r="AC27" s="2">
        <f t="shared" si="10"/>
        <v>0.33075879514217377</v>
      </c>
      <c r="AD27" s="2"/>
      <c r="AE27" s="2"/>
    </row>
    <row r="28" spans="2:31" ht="12.75">
      <c r="B28" t="s">
        <v>3</v>
      </c>
      <c r="N28">
        <v>0.46047059161495774</v>
      </c>
      <c r="S28" t="s">
        <v>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f t="shared" si="8"/>
        <v>0.03837254930124648</v>
      </c>
    </row>
    <row r="29" spans="2:31" ht="12.75">
      <c r="B29" t="s">
        <v>2</v>
      </c>
      <c r="C29" s="2"/>
      <c r="D29" s="2"/>
      <c r="E29" s="2"/>
      <c r="F29" s="2"/>
      <c r="G29" s="2"/>
      <c r="H29" s="2">
        <v>2.5</v>
      </c>
      <c r="I29" s="2">
        <v>2.5</v>
      </c>
      <c r="J29" s="2">
        <v>0.5</v>
      </c>
      <c r="K29" s="2">
        <v>1.7463888888888892</v>
      </c>
      <c r="L29" s="2">
        <v>0.9717424242424243</v>
      </c>
      <c r="M29" s="2">
        <v>0.5333333333333333</v>
      </c>
      <c r="N29" s="2">
        <v>0.705138888888889</v>
      </c>
      <c r="S29" t="s">
        <v>2</v>
      </c>
      <c r="T29" s="2"/>
      <c r="U29" s="2"/>
      <c r="V29" s="2"/>
      <c r="W29" s="2"/>
      <c r="X29" s="2"/>
      <c r="Y29" s="2">
        <f aca="true" t="shared" si="11" ref="Y29:AD29">H29/$P$25</f>
        <v>0.20833333333333334</v>
      </c>
      <c r="Z29" s="2">
        <f t="shared" si="11"/>
        <v>0.20833333333333334</v>
      </c>
      <c r="AA29" s="2">
        <f t="shared" si="11"/>
        <v>0.041666666666666664</v>
      </c>
      <c r="AB29" s="2">
        <f t="shared" si="11"/>
        <v>0.14553240740740744</v>
      </c>
      <c r="AC29" s="2">
        <f t="shared" si="11"/>
        <v>0.08097853535353536</v>
      </c>
      <c r="AD29" s="2">
        <f t="shared" si="11"/>
        <v>0.044444444444444446</v>
      </c>
      <c r="AE29" s="2">
        <f t="shared" si="8"/>
        <v>0.058761574074074084</v>
      </c>
    </row>
    <row r="31" spans="1:16" ht="12.75">
      <c r="A31" t="s">
        <v>24</v>
      </c>
      <c r="C31">
        <v>1990</v>
      </c>
      <c r="D31">
        <v>1991</v>
      </c>
      <c r="E31">
        <v>1992</v>
      </c>
      <c r="F31">
        <v>1993</v>
      </c>
      <c r="G31">
        <v>1994</v>
      </c>
      <c r="H31">
        <v>1995</v>
      </c>
      <c r="I31">
        <v>1996</v>
      </c>
      <c r="J31">
        <v>1997</v>
      </c>
      <c r="K31">
        <v>1998</v>
      </c>
      <c r="L31">
        <v>1999</v>
      </c>
      <c r="M31">
        <v>2000</v>
      </c>
      <c r="N31">
        <v>2001</v>
      </c>
      <c r="P31" t="s">
        <v>25</v>
      </c>
    </row>
    <row r="32" spans="1:31" ht="12.75">
      <c r="A32" t="s">
        <v>15</v>
      </c>
      <c r="B32" t="s">
        <v>5</v>
      </c>
      <c r="N32" s="1">
        <v>43.18906313412177</v>
      </c>
      <c r="P32" t="s">
        <v>26</v>
      </c>
      <c r="S32" t="s">
        <v>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f>N32/$P$34</f>
        <v>0.6169866162017396</v>
      </c>
    </row>
    <row r="33" spans="2:31" ht="12.75">
      <c r="B33" t="s">
        <v>22</v>
      </c>
      <c r="C33" s="1">
        <v>95.73288298312087</v>
      </c>
      <c r="D33" s="1">
        <v>104.1162322930369</v>
      </c>
      <c r="E33" s="1">
        <v>48.00526215944444</v>
      </c>
      <c r="F33" s="1">
        <v>44.07790202755986</v>
      </c>
      <c r="G33" s="1">
        <v>26.818388331554743</v>
      </c>
      <c r="H33" s="1">
        <v>21.28051271908521</v>
      </c>
      <c r="I33" s="1">
        <v>14.759265967192773</v>
      </c>
      <c r="J33" s="1">
        <v>11.163853687583677</v>
      </c>
      <c r="K33" s="1">
        <v>13.146706624041796</v>
      </c>
      <c r="L33" s="1">
        <v>8.931463499393432</v>
      </c>
      <c r="M33" s="1">
        <v>10.617146111648536</v>
      </c>
      <c r="N33" s="1">
        <v>13.044229018712363</v>
      </c>
      <c r="S33" t="s">
        <v>22</v>
      </c>
      <c r="T33" s="2">
        <f aca="true" t="shared" si="12" ref="T33:AD33">C33/$P$34</f>
        <v>1.367612614044584</v>
      </c>
      <c r="U33" s="2">
        <f t="shared" si="12"/>
        <v>1.4873747470433842</v>
      </c>
      <c r="V33" s="2">
        <f t="shared" si="12"/>
        <v>0.6857894594206349</v>
      </c>
      <c r="W33" s="2">
        <f t="shared" si="12"/>
        <v>0.6296843146794265</v>
      </c>
      <c r="X33" s="2">
        <f t="shared" si="12"/>
        <v>0.38311983330792493</v>
      </c>
      <c r="Y33" s="2">
        <f t="shared" si="12"/>
        <v>0.3040073245583601</v>
      </c>
      <c r="Z33" s="2">
        <f t="shared" si="12"/>
        <v>0.21084665667418248</v>
      </c>
      <c r="AA33" s="2">
        <f t="shared" si="12"/>
        <v>0.15948362410833825</v>
      </c>
      <c r="AB33" s="2">
        <f t="shared" si="12"/>
        <v>0.1878100946291685</v>
      </c>
      <c r="AC33" s="2">
        <f t="shared" si="12"/>
        <v>0.12759233570562045</v>
      </c>
      <c r="AD33" s="2">
        <f t="shared" si="12"/>
        <v>0.15167351588069336</v>
      </c>
      <c r="AE33" s="2">
        <f>N33/$P$34</f>
        <v>0.18634612883874804</v>
      </c>
    </row>
    <row r="34" spans="3:31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>
        <v>70</v>
      </c>
      <c r="Q34" t="s">
        <v>15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t="s">
        <v>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S35" t="s">
        <v>40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2.75">
      <c r="B36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S36" t="s">
        <v>41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2.75">
      <c r="B37" t="s">
        <v>59</v>
      </c>
      <c r="C37" s="1">
        <v>53.81839101513227</v>
      </c>
      <c r="D37" s="1">
        <v>65.16389962699678</v>
      </c>
      <c r="E37" s="1">
        <v>62.8916294210487</v>
      </c>
      <c r="F37" s="1">
        <v>61.26285716891289</v>
      </c>
      <c r="G37" s="1">
        <v>42.719727175103294</v>
      </c>
      <c r="H37" s="1">
        <v>34.13288212484784</v>
      </c>
      <c r="I37" s="1">
        <v>37.339507084753784</v>
      </c>
      <c r="J37" s="1">
        <v>38.34866991059648</v>
      </c>
      <c r="K37" s="1">
        <v>33.53718957967229</v>
      </c>
      <c r="L37" s="1">
        <v>23.28161233001285</v>
      </c>
      <c r="M37" s="1"/>
      <c r="N37" s="1"/>
      <c r="S37" t="s">
        <v>59</v>
      </c>
      <c r="T37" s="2">
        <f aca="true" t="shared" si="13" ref="T37:AC37">C37/$P$34</f>
        <v>0.7688341573590325</v>
      </c>
      <c r="U37" s="2">
        <f t="shared" si="13"/>
        <v>0.9309128518142398</v>
      </c>
      <c r="V37" s="2">
        <f t="shared" si="13"/>
        <v>0.8984518488721243</v>
      </c>
      <c r="W37" s="2">
        <f t="shared" si="13"/>
        <v>0.8751836738416127</v>
      </c>
      <c r="X37" s="2">
        <f t="shared" si="13"/>
        <v>0.61028181678719</v>
      </c>
      <c r="Y37" s="2">
        <f t="shared" si="13"/>
        <v>0.48761260178354054</v>
      </c>
      <c r="Z37" s="2">
        <f t="shared" si="13"/>
        <v>0.5334215297821969</v>
      </c>
      <c r="AA37" s="2">
        <f t="shared" si="13"/>
        <v>0.5478381415799497</v>
      </c>
      <c r="AB37" s="2">
        <f t="shared" si="13"/>
        <v>0.4791027082810327</v>
      </c>
      <c r="AC37" s="2">
        <f t="shared" si="13"/>
        <v>0.33259446185732644</v>
      </c>
      <c r="AD37" s="2"/>
      <c r="AE37" s="2"/>
    </row>
    <row r="38" spans="2:31" ht="12.75">
      <c r="B38" t="s">
        <v>23</v>
      </c>
      <c r="N38" s="1">
        <v>2.5447784806494833</v>
      </c>
      <c r="S38" t="s">
        <v>23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f>N38/$P$34</f>
        <v>0.036353978294992616</v>
      </c>
    </row>
    <row r="39" spans="2:31" ht="12.75">
      <c r="B39" t="s">
        <v>42</v>
      </c>
      <c r="N39" s="1"/>
      <c r="S39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1" spans="1:19" ht="12.75">
      <c r="A41" t="s">
        <v>30</v>
      </c>
      <c r="C41">
        <v>1990</v>
      </c>
      <c r="D41">
        <v>1991</v>
      </c>
      <c r="E41">
        <v>1992</v>
      </c>
      <c r="F41">
        <v>1993</v>
      </c>
      <c r="G41">
        <v>1994</v>
      </c>
      <c r="H41">
        <v>1995</v>
      </c>
      <c r="I41">
        <v>1996</v>
      </c>
      <c r="J41">
        <v>1997</v>
      </c>
      <c r="K41">
        <v>1998</v>
      </c>
      <c r="L41">
        <v>1999</v>
      </c>
      <c r="M41">
        <v>2000</v>
      </c>
      <c r="N41">
        <v>2001</v>
      </c>
      <c r="P41" t="s">
        <v>31</v>
      </c>
      <c r="S41" t="s">
        <v>52</v>
      </c>
    </row>
    <row r="42" spans="1:31" ht="12.75">
      <c r="A42" t="s">
        <v>17</v>
      </c>
      <c r="B42" t="s">
        <v>12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1.6293301885124238</v>
      </c>
      <c r="P42" t="s">
        <v>32</v>
      </c>
      <c r="S42" t="s">
        <v>12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aca="true" t="shared" si="14" ref="AE42:AE49">N42/$P$44</f>
        <v>0.01303464150809939</v>
      </c>
    </row>
    <row r="43" spans="2:31" ht="12.75">
      <c r="B43" t="s">
        <v>29</v>
      </c>
      <c r="C43" s="3">
        <v>11.706677088541467</v>
      </c>
      <c r="D43" s="3">
        <v>10.74245398854481</v>
      </c>
      <c r="E43" s="3">
        <v>15.609752401185562</v>
      </c>
      <c r="F43" s="3">
        <v>10.316311372012</v>
      </c>
      <c r="G43" s="3">
        <v>9.208689806361788</v>
      </c>
      <c r="H43" s="3">
        <v>10.400890308184936</v>
      </c>
      <c r="I43" s="3">
        <v>10.528844718699862</v>
      </c>
      <c r="J43" s="3">
        <v>10.468865518129858</v>
      </c>
      <c r="K43" s="3">
        <v>8.69077538012846</v>
      </c>
      <c r="L43" s="3">
        <v>7.231011394474169</v>
      </c>
      <c r="M43" s="3">
        <v>7.174985152524027</v>
      </c>
      <c r="N43" s="3">
        <v>6.418638018312065</v>
      </c>
      <c r="P43" t="s">
        <v>51</v>
      </c>
      <c r="S43" t="s">
        <v>29</v>
      </c>
      <c r="T43" s="4">
        <f>C43/$P$44</f>
        <v>0.09365341670833173</v>
      </c>
      <c r="U43" s="4">
        <f aca="true" t="shared" si="15" ref="U43:Z43">D43/$P$44</f>
        <v>0.08593963190835847</v>
      </c>
      <c r="V43" s="4">
        <f t="shared" si="15"/>
        <v>0.12487801920948449</v>
      </c>
      <c r="W43" s="4">
        <f t="shared" si="15"/>
        <v>0.08253049097609601</v>
      </c>
      <c r="X43" s="4">
        <f t="shared" si="15"/>
        <v>0.0736695184508943</v>
      </c>
      <c r="Y43" s="4">
        <f t="shared" si="15"/>
        <v>0.08320712246547948</v>
      </c>
      <c r="Z43" s="4">
        <f t="shared" si="15"/>
        <v>0.0842307577495989</v>
      </c>
      <c r="AA43" s="4">
        <f aca="true" t="shared" si="16" ref="AA43:AD44">J43/$P$44</f>
        <v>0.08375092414503886</v>
      </c>
      <c r="AB43" s="4">
        <f t="shared" si="16"/>
        <v>0.06952620304102769</v>
      </c>
      <c r="AC43" s="4">
        <f t="shared" si="16"/>
        <v>0.057848091155793355</v>
      </c>
      <c r="AD43" s="4">
        <f t="shared" si="16"/>
        <v>0.05739988122019221</v>
      </c>
      <c r="AE43" s="4">
        <f t="shared" si="14"/>
        <v>0.05134910414649652</v>
      </c>
    </row>
    <row r="44" spans="3:31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">
        <v>125</v>
      </c>
      <c r="Q44" t="s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2:31" ht="12.75">
      <c r="B45" t="s">
        <v>27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0.46428571428571425</v>
      </c>
      <c r="P45">
        <v>0.6</v>
      </c>
      <c r="Q45" t="s">
        <v>17</v>
      </c>
      <c r="S45" t="s">
        <v>27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14"/>
        <v>0.003714285714285714</v>
      </c>
    </row>
    <row r="46" spans="2:31" ht="12.75">
      <c r="B46" t="s">
        <v>10</v>
      </c>
      <c r="C46" s="3"/>
      <c r="D46" s="3"/>
      <c r="E46" s="3"/>
      <c r="F46" s="3"/>
      <c r="G46" s="3"/>
      <c r="H46" s="3"/>
      <c r="I46" s="3"/>
      <c r="J46" s="3"/>
      <c r="K46" s="3"/>
      <c r="L46" s="3">
        <v>1.3262592592592588</v>
      </c>
      <c r="M46" s="3">
        <v>1.3409259259259259</v>
      </c>
      <c r="N46" s="3">
        <v>1.5233827160493831</v>
      </c>
      <c r="S46" t="s">
        <v>10</v>
      </c>
      <c r="T46" s="4"/>
      <c r="U46" s="4"/>
      <c r="V46" s="4"/>
      <c r="W46" s="4"/>
      <c r="X46" s="4"/>
      <c r="Y46" s="4"/>
      <c r="Z46" s="4"/>
      <c r="AA46" s="4"/>
      <c r="AB46" s="4"/>
      <c r="AC46" s="4">
        <f>L46/$P$44</f>
        <v>0.01061007407407407</v>
      </c>
      <c r="AD46" s="4">
        <f>M46/$P$44</f>
        <v>0.010727407407407406</v>
      </c>
      <c r="AE46" s="4">
        <f t="shared" si="14"/>
        <v>0.012187061728395066</v>
      </c>
    </row>
    <row r="47" spans="2:31" ht="12.75">
      <c r="B47" t="s">
        <v>58</v>
      </c>
      <c r="C47" s="3">
        <v>4.670905590057373</v>
      </c>
      <c r="D47" s="3">
        <v>4.678637345631917</v>
      </c>
      <c r="E47" s="3">
        <v>4.9600242376327515</v>
      </c>
      <c r="F47" s="3">
        <v>5.03538715839386</v>
      </c>
      <c r="G47" s="3">
        <v>4.472495794296265</v>
      </c>
      <c r="H47" s="3">
        <v>3.795391400655111</v>
      </c>
      <c r="I47" s="3">
        <v>4.77774961789449</v>
      </c>
      <c r="J47" s="3">
        <v>4.360435446103414</v>
      </c>
      <c r="K47" s="3">
        <v>4.441723783810933</v>
      </c>
      <c r="L47" s="3">
        <v>3.3309242924054465</v>
      </c>
      <c r="M47" s="3"/>
      <c r="N47" s="3"/>
      <c r="S47" t="s">
        <v>58</v>
      </c>
      <c r="T47" s="4">
        <f aca="true" t="shared" si="17" ref="T47:AC47">C47/$P$44</f>
        <v>0.037367244720458985</v>
      </c>
      <c r="U47" s="4">
        <f t="shared" si="17"/>
        <v>0.03742909876505534</v>
      </c>
      <c r="V47" s="4">
        <f t="shared" si="17"/>
        <v>0.03968019390106201</v>
      </c>
      <c r="W47" s="4">
        <f t="shared" si="17"/>
        <v>0.04028309726715088</v>
      </c>
      <c r="X47" s="4">
        <f t="shared" si="17"/>
        <v>0.03577996635437012</v>
      </c>
      <c r="Y47" s="4">
        <f t="shared" si="17"/>
        <v>0.03036313120524089</v>
      </c>
      <c r="Z47" s="4">
        <f t="shared" si="17"/>
        <v>0.03822199694315592</v>
      </c>
      <c r="AA47" s="4">
        <f t="shared" si="17"/>
        <v>0.03488348356882731</v>
      </c>
      <c r="AB47" s="4">
        <f t="shared" si="17"/>
        <v>0.03553379027048747</v>
      </c>
      <c r="AC47" s="4">
        <f t="shared" si="17"/>
        <v>0.026647394339243572</v>
      </c>
      <c r="AD47" s="4"/>
      <c r="AE47" s="4"/>
    </row>
    <row r="48" spans="2:31" ht="12.75">
      <c r="B48" t="s">
        <v>28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1.0422748202501722</v>
      </c>
      <c r="S48" t="s">
        <v>28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f t="shared" si="14"/>
        <v>0.008338198562001378</v>
      </c>
    </row>
    <row r="49" spans="2:31" ht="12.75">
      <c r="B49" t="s">
        <v>11</v>
      </c>
      <c r="C49" s="3"/>
      <c r="D49" s="3"/>
      <c r="E49" s="3"/>
      <c r="F49" s="3"/>
      <c r="G49" s="3"/>
      <c r="H49" s="3">
        <v>5.583333333333333</v>
      </c>
      <c r="I49" s="3">
        <v>4.208333333333333</v>
      </c>
      <c r="J49" s="3">
        <v>0.5</v>
      </c>
      <c r="K49" s="3">
        <v>1.1177777777777778</v>
      </c>
      <c r="L49" s="3">
        <v>1.4198611111111108</v>
      </c>
      <c r="M49" s="3">
        <v>0.8982638888888891</v>
      </c>
      <c r="N49" s="3">
        <v>0.9965277777777777</v>
      </c>
      <c r="S49" t="s">
        <v>11</v>
      </c>
      <c r="T49" s="4"/>
      <c r="U49" s="4"/>
      <c r="V49" s="4"/>
      <c r="W49" s="4"/>
      <c r="X49" s="4"/>
      <c r="Y49" s="4">
        <f aca="true" t="shared" si="18" ref="Y49:AD49">H49/$P$44</f>
        <v>0.04466666666666667</v>
      </c>
      <c r="Z49" s="4">
        <f t="shared" si="18"/>
        <v>0.033666666666666664</v>
      </c>
      <c r="AA49" s="4">
        <f t="shared" si="18"/>
        <v>0.004</v>
      </c>
      <c r="AB49" s="4">
        <f t="shared" si="18"/>
        <v>0.008942222222222223</v>
      </c>
      <c r="AC49" s="4">
        <f t="shared" si="18"/>
        <v>0.011358888888888887</v>
      </c>
      <c r="AD49" s="4">
        <f t="shared" si="18"/>
        <v>0.007186111111111113</v>
      </c>
      <c r="AE49" s="4">
        <f t="shared" si="14"/>
        <v>0.00797222222222222</v>
      </c>
    </row>
    <row r="51" spans="1:18" ht="12.75">
      <c r="A51" t="s">
        <v>35</v>
      </c>
      <c r="C51">
        <v>1990</v>
      </c>
      <c r="D51">
        <v>1991</v>
      </c>
      <c r="E51">
        <v>1992</v>
      </c>
      <c r="F51">
        <v>1993</v>
      </c>
      <c r="G51">
        <v>1994</v>
      </c>
      <c r="H51">
        <v>1995</v>
      </c>
      <c r="I51">
        <v>1996</v>
      </c>
      <c r="J51">
        <v>1997</v>
      </c>
      <c r="K51">
        <v>1998</v>
      </c>
      <c r="L51">
        <v>1999</v>
      </c>
      <c r="M51">
        <v>2000</v>
      </c>
      <c r="N51">
        <v>2001</v>
      </c>
      <c r="P51" t="s">
        <v>36</v>
      </c>
      <c r="R51" t="s">
        <v>37</v>
      </c>
    </row>
    <row r="52" spans="1:31" ht="12.75">
      <c r="A52" t="s">
        <v>17</v>
      </c>
      <c r="B52" t="s">
        <v>12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11.788007581563967</v>
      </c>
      <c r="S52" t="s">
        <v>12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f aca="true" t="shared" si="19" ref="AE52:AE59">N52/$P$54</f>
        <v>0.17726327190321756</v>
      </c>
    </row>
    <row r="53" spans="2:31" ht="12.75">
      <c r="B53" t="s">
        <v>33</v>
      </c>
      <c r="C53" s="3">
        <v>215.75788895605322</v>
      </c>
      <c r="D53" s="3">
        <v>179.329807070268</v>
      </c>
      <c r="E53" s="3">
        <v>434.1480487356033</v>
      </c>
      <c r="F53" s="3">
        <v>159.2794281419375</v>
      </c>
      <c r="G53" s="3">
        <v>146.873330674224</v>
      </c>
      <c r="H53" s="3">
        <v>118.42006551533218</v>
      </c>
      <c r="I53" s="3">
        <v>91.07359464734769</v>
      </c>
      <c r="J53" s="3">
        <v>68.29628100544602</v>
      </c>
      <c r="K53" s="3">
        <v>77.0736744949023</v>
      </c>
      <c r="L53" s="3">
        <v>78.38589238288202</v>
      </c>
      <c r="M53" s="3">
        <v>68.50315069402946</v>
      </c>
      <c r="N53" s="3">
        <v>106.0091859058705</v>
      </c>
      <c r="P53" s="3">
        <v>133</v>
      </c>
      <c r="S53" t="s">
        <v>33</v>
      </c>
      <c r="T53" s="3">
        <f aca="true" t="shared" si="20" ref="T53:AD53">C53/$P$54</f>
        <v>3.244479533173733</v>
      </c>
      <c r="U53" s="3">
        <f t="shared" si="20"/>
        <v>2.696688828124331</v>
      </c>
      <c r="V53" s="3">
        <f t="shared" si="20"/>
        <v>6.528542086249674</v>
      </c>
      <c r="W53" s="3">
        <f t="shared" si="20"/>
        <v>2.395179370555451</v>
      </c>
      <c r="X53" s="3">
        <f t="shared" si="20"/>
        <v>2.2086215138981053</v>
      </c>
      <c r="Y53" s="3">
        <f t="shared" si="20"/>
        <v>1.7807528648922133</v>
      </c>
      <c r="Z53" s="3">
        <f t="shared" si="20"/>
        <v>1.36952773905786</v>
      </c>
      <c r="AA53" s="3">
        <f t="shared" si="20"/>
        <v>1.0270117444427973</v>
      </c>
      <c r="AB53" s="3">
        <f t="shared" si="20"/>
        <v>1.1590026239834934</v>
      </c>
      <c r="AC53" s="3">
        <f t="shared" si="20"/>
        <v>1.178735223802737</v>
      </c>
      <c r="AD53" s="3">
        <f t="shared" si="20"/>
        <v>1.0301225668275107</v>
      </c>
      <c r="AE53" s="3">
        <f t="shared" si="19"/>
        <v>1.5941230963288797</v>
      </c>
    </row>
    <row r="54" spans="3:31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>
        <f>P53/2</f>
        <v>66.5</v>
      </c>
      <c r="Q54" t="s">
        <v>17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 ht="12.75">
      <c r="B55" t="s">
        <v>13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3.5008627450980385</v>
      </c>
      <c r="S55" t="s">
        <v>13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>
        <f t="shared" si="19"/>
        <v>0.052644552557865244</v>
      </c>
    </row>
    <row r="56" spans="2:31" ht="12.75">
      <c r="B56" t="s">
        <v>1</v>
      </c>
      <c r="C56" s="3"/>
      <c r="D56" s="3"/>
      <c r="E56" s="3"/>
      <c r="F56" s="3"/>
      <c r="G56" s="3"/>
      <c r="H56" s="3"/>
      <c r="I56" s="3"/>
      <c r="J56" s="3"/>
      <c r="K56" s="3"/>
      <c r="L56" s="3">
        <v>8.40941798941799</v>
      </c>
      <c r="M56" s="3">
        <v>8.580928924162258</v>
      </c>
      <c r="N56" s="3">
        <v>14.799934062850731</v>
      </c>
      <c r="S56" t="s">
        <v>1</v>
      </c>
      <c r="T56" s="3"/>
      <c r="U56" s="3"/>
      <c r="V56" s="3"/>
      <c r="W56" s="3"/>
      <c r="X56" s="3"/>
      <c r="Y56" s="3"/>
      <c r="Z56" s="3"/>
      <c r="AA56" s="3"/>
      <c r="AB56" s="3"/>
      <c r="AC56" s="3">
        <f>L56/$P$54</f>
        <v>0.12645741337470662</v>
      </c>
      <c r="AD56" s="3">
        <f>M56/$P$54</f>
        <v>0.1290365251753723</v>
      </c>
      <c r="AE56" s="3">
        <f t="shared" si="19"/>
        <v>0.22255539944136438</v>
      </c>
    </row>
    <row r="57" spans="2:31" ht="12.75">
      <c r="B57" t="s">
        <v>60</v>
      </c>
      <c r="C57" s="3">
        <v>39.38311290740967</v>
      </c>
      <c r="D57" s="3">
        <v>28.467191204428673</v>
      </c>
      <c r="E57" s="3">
        <v>38.25890716910362</v>
      </c>
      <c r="F57" s="3">
        <v>28.264425724744797</v>
      </c>
      <c r="G57" s="3">
        <v>23.325099393725395</v>
      </c>
      <c r="H57" s="3">
        <v>36.33125555515289</v>
      </c>
      <c r="I57" s="3">
        <v>56.16794419288635</v>
      </c>
      <c r="J57" s="3">
        <v>25.508157432079315</v>
      </c>
      <c r="K57" s="3">
        <v>23.96924939751625</v>
      </c>
      <c r="L57" s="3">
        <v>19.374095787763594</v>
      </c>
      <c r="M57" s="3"/>
      <c r="N57" s="3"/>
      <c r="S57" t="s">
        <v>60</v>
      </c>
      <c r="T57" s="3">
        <f aca="true" t="shared" si="21" ref="T57:AC57">C57/$P$54</f>
        <v>0.592227261765559</v>
      </c>
      <c r="U57" s="3">
        <f t="shared" si="21"/>
        <v>0.4280780632244913</v>
      </c>
      <c r="V57" s="3">
        <f t="shared" si="21"/>
        <v>0.5753219123173478</v>
      </c>
      <c r="W57" s="3">
        <f t="shared" si="21"/>
        <v>0.42502895826683906</v>
      </c>
      <c r="X57" s="3">
        <f t="shared" si="21"/>
        <v>0.35075337434173526</v>
      </c>
      <c r="Y57" s="3">
        <f t="shared" si="21"/>
        <v>0.5463346700022992</v>
      </c>
      <c r="Z57" s="3">
        <f t="shared" si="21"/>
        <v>0.8446307397426519</v>
      </c>
      <c r="AA57" s="3">
        <f t="shared" si="21"/>
        <v>0.38358131476811</v>
      </c>
      <c r="AB57" s="3">
        <f t="shared" si="21"/>
        <v>0.3604398405641541</v>
      </c>
      <c r="AC57" s="3">
        <f t="shared" si="21"/>
        <v>0.2913397862821593</v>
      </c>
      <c r="AD57" s="3"/>
      <c r="AE57" s="3"/>
    </row>
    <row r="58" spans="2:31" ht="12.75">
      <c r="B58" t="s">
        <v>14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4.394672769360269</v>
      </c>
      <c r="S58" t="s">
        <v>14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f t="shared" si="19"/>
        <v>0.06608530480241005</v>
      </c>
    </row>
    <row r="59" spans="2:31" ht="12.75">
      <c r="B59" t="s">
        <v>34</v>
      </c>
      <c r="C59" s="3"/>
      <c r="D59" s="3"/>
      <c r="E59" s="3"/>
      <c r="F59" s="3"/>
      <c r="G59" s="3"/>
      <c r="H59" s="3"/>
      <c r="I59" s="3"/>
      <c r="J59" s="3"/>
      <c r="K59" s="3">
        <v>6.360784313725491</v>
      </c>
      <c r="L59" s="3">
        <v>5.422905525846703</v>
      </c>
      <c r="M59" s="3">
        <v>3.230392156862745</v>
      </c>
      <c r="N59" s="3">
        <v>3.7965686274509807</v>
      </c>
      <c r="S59" t="s">
        <v>34</v>
      </c>
      <c r="T59" s="3"/>
      <c r="U59" s="3"/>
      <c r="V59" s="3"/>
      <c r="W59" s="3"/>
      <c r="X59" s="3"/>
      <c r="Y59" s="3"/>
      <c r="Z59" s="3"/>
      <c r="AA59" s="3"/>
      <c r="AB59" s="3">
        <f>K59/$P$54</f>
        <v>0.09565089193572167</v>
      </c>
      <c r="AC59" s="3">
        <f>L59/$P$54</f>
        <v>0.08154745151649177</v>
      </c>
      <c r="AD59" s="3">
        <f>M59/$P$54</f>
        <v>0.04857732566710895</v>
      </c>
      <c r="AE59" s="3">
        <f t="shared" si="19"/>
        <v>0.05709125755565384</v>
      </c>
    </row>
    <row r="61" spans="18:31" ht="12.75">
      <c r="R61" t="s">
        <v>48</v>
      </c>
      <c r="T61">
        <v>1990</v>
      </c>
      <c r="U61">
        <v>1991</v>
      </c>
      <c r="V61">
        <v>1992</v>
      </c>
      <c r="W61">
        <v>1993</v>
      </c>
      <c r="X61">
        <v>1994</v>
      </c>
      <c r="Y61">
        <v>1995</v>
      </c>
      <c r="Z61">
        <v>1996</v>
      </c>
      <c r="AA61">
        <v>1997</v>
      </c>
      <c r="AB61">
        <v>1998</v>
      </c>
      <c r="AC61">
        <v>1999</v>
      </c>
      <c r="AD61">
        <v>2000</v>
      </c>
      <c r="AE61">
        <v>2001</v>
      </c>
    </row>
    <row r="62" spans="19:31" ht="12.75">
      <c r="S62" t="s">
        <v>45</v>
      </c>
      <c r="T62" s="3">
        <f aca="true" t="shared" si="22" ref="T62:T69">T2+T12+T22+T32+T42+T52</f>
        <v>0</v>
      </c>
      <c r="U62" s="3">
        <f aca="true" t="shared" si="23" ref="U62:AE62">U2+U12+U22+U32+U42+U52</f>
        <v>0</v>
      </c>
      <c r="V62" s="3">
        <f t="shared" si="23"/>
        <v>0</v>
      </c>
      <c r="W62" s="3">
        <f t="shared" si="23"/>
        <v>0</v>
      </c>
      <c r="X62" s="3">
        <f t="shared" si="23"/>
        <v>0</v>
      </c>
      <c r="Y62" s="3">
        <f t="shared" si="23"/>
        <v>0</v>
      </c>
      <c r="Z62" s="3">
        <f t="shared" si="23"/>
        <v>0</v>
      </c>
      <c r="AA62" s="3">
        <f t="shared" si="23"/>
        <v>0</v>
      </c>
      <c r="AB62" s="3">
        <f t="shared" si="23"/>
        <v>0</v>
      </c>
      <c r="AC62" s="3">
        <f t="shared" si="23"/>
        <v>0</v>
      </c>
      <c r="AD62" s="3">
        <f t="shared" si="23"/>
        <v>0</v>
      </c>
      <c r="AE62" s="3">
        <f t="shared" si="23"/>
        <v>1.5143183122251145</v>
      </c>
    </row>
    <row r="63" spans="19:31" ht="12.75">
      <c r="S63" t="s">
        <v>46</v>
      </c>
      <c r="T63" s="3">
        <f t="shared" si="22"/>
        <v>9.340664526553175</v>
      </c>
      <c r="U63" s="3">
        <f aca="true" t="shared" si="24" ref="U63:AE63">U3+U13+U23+U33+U43+U53</f>
        <v>9.19894715222227</v>
      </c>
      <c r="V63" s="3">
        <f t="shared" si="24"/>
        <v>12.77014271277001</v>
      </c>
      <c r="W63" s="3">
        <f t="shared" si="24"/>
        <v>6.546117882196817</v>
      </c>
      <c r="X63" s="3">
        <f t="shared" si="24"/>
        <v>5.471202759563826</v>
      </c>
      <c r="Y63" s="3">
        <f t="shared" si="24"/>
        <v>4.432428967666514</v>
      </c>
      <c r="Z63" s="3">
        <f t="shared" si="24"/>
        <v>4.080419725516167</v>
      </c>
      <c r="AA63" s="3">
        <f t="shared" si="24"/>
        <v>3.423570241057826</v>
      </c>
      <c r="AB63" s="3">
        <f t="shared" si="24"/>
        <v>3.5605073758833448</v>
      </c>
      <c r="AC63" s="3">
        <f t="shared" si="24"/>
        <v>3.616105836600819</v>
      </c>
      <c r="AD63" s="3">
        <f t="shared" si="24"/>
        <v>3.445890428121502</v>
      </c>
      <c r="AE63" s="3">
        <f t="shared" si="24"/>
        <v>3.935561250047521</v>
      </c>
    </row>
    <row r="64" spans="20:31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9:31" ht="12.75">
      <c r="S65" t="s">
        <v>40</v>
      </c>
      <c r="T65" s="3">
        <f t="shared" si="22"/>
        <v>0</v>
      </c>
      <c r="U65" s="3">
        <f aca="true" t="shared" si="25" ref="U65:AE65">U5+U15+U25+U35+U45+U55</f>
        <v>0</v>
      </c>
      <c r="V65" s="3">
        <f t="shared" si="25"/>
        <v>0</v>
      </c>
      <c r="W65" s="3">
        <f t="shared" si="25"/>
        <v>0</v>
      </c>
      <c r="X65" s="3">
        <f t="shared" si="25"/>
        <v>0</v>
      </c>
      <c r="Y65" s="3">
        <f t="shared" si="25"/>
        <v>0</v>
      </c>
      <c r="Z65" s="3">
        <f t="shared" si="25"/>
        <v>0</v>
      </c>
      <c r="AA65" s="3">
        <f t="shared" si="25"/>
        <v>0</v>
      </c>
      <c r="AB65" s="3">
        <f t="shared" si="25"/>
        <v>0</v>
      </c>
      <c r="AC65" s="3">
        <f t="shared" si="25"/>
        <v>0</v>
      </c>
      <c r="AD65" s="3">
        <f t="shared" si="25"/>
        <v>0</v>
      </c>
      <c r="AE65" s="3">
        <f t="shared" si="25"/>
        <v>0.3313122859149001</v>
      </c>
    </row>
    <row r="66" spans="19:31" ht="12.75">
      <c r="S66" t="s">
        <v>41</v>
      </c>
      <c r="T66" s="3">
        <f t="shared" si="22"/>
        <v>0</v>
      </c>
      <c r="U66" s="3">
        <f aca="true" t="shared" si="26" ref="U66:AE66">U6+U16+U26+U36+U46+U56</f>
        <v>0</v>
      </c>
      <c r="V66" s="3">
        <f t="shared" si="26"/>
        <v>0</v>
      </c>
      <c r="W66" s="3">
        <f t="shared" si="26"/>
        <v>0</v>
      </c>
      <c r="X66" s="3">
        <f t="shared" si="26"/>
        <v>0</v>
      </c>
      <c r="Y66" s="3">
        <f t="shared" si="26"/>
        <v>0</v>
      </c>
      <c r="Z66" s="3">
        <f t="shared" si="26"/>
        <v>0</v>
      </c>
      <c r="AA66" s="3">
        <f t="shared" si="26"/>
        <v>0</v>
      </c>
      <c r="AB66" s="3">
        <f t="shared" si="26"/>
        <v>0</v>
      </c>
      <c r="AC66" s="3">
        <f t="shared" si="26"/>
        <v>1.829801779913193</v>
      </c>
      <c r="AD66" s="3">
        <f t="shared" si="26"/>
        <v>1.4651729358576384</v>
      </c>
      <c r="AE66" s="3">
        <f t="shared" si="26"/>
        <v>2.234028919553779</v>
      </c>
    </row>
    <row r="67" spans="19:31" ht="12.75">
      <c r="S67" t="s">
        <v>61</v>
      </c>
      <c r="T67" s="3">
        <f t="shared" si="22"/>
        <v>3.9113646891000435</v>
      </c>
      <c r="U67" s="3">
        <f aca="true" t="shared" si="27" ref="U67:AE67">U7+U17+U27+U37+U47+U57</f>
        <v>3.392498897988084</v>
      </c>
      <c r="V67" s="3">
        <f t="shared" si="27"/>
        <v>3.412756283386404</v>
      </c>
      <c r="W67" s="3">
        <f t="shared" si="27"/>
        <v>2.837631669669039</v>
      </c>
      <c r="X67" s="3">
        <f t="shared" si="27"/>
        <v>2.566490142745783</v>
      </c>
      <c r="Y67" s="3">
        <f t="shared" si="27"/>
        <v>2.8014636861761777</v>
      </c>
      <c r="Z67" s="3">
        <f t="shared" si="27"/>
        <v>3.0996524248882915</v>
      </c>
      <c r="AA67" s="3">
        <f t="shared" si="27"/>
        <v>3.2060844303381217</v>
      </c>
      <c r="AB67" s="3">
        <f t="shared" si="27"/>
        <v>2.7503683186462147</v>
      </c>
      <c r="AC67" s="3">
        <f t="shared" si="27"/>
        <v>2.2176090578189247</v>
      </c>
      <c r="AD67" s="3">
        <f t="shared" si="27"/>
        <v>0</v>
      </c>
      <c r="AE67" s="3">
        <f t="shared" si="27"/>
        <v>0</v>
      </c>
    </row>
    <row r="68" spans="19:31" ht="12.75">
      <c r="S68" t="s">
        <v>47</v>
      </c>
      <c r="T68" s="3">
        <f t="shared" si="22"/>
        <v>0</v>
      </c>
      <c r="U68" s="3">
        <f aca="true" t="shared" si="28" ref="U68:AE68">U8+U18+U28+U38+U48+U58</f>
        <v>0</v>
      </c>
      <c r="V68" s="3">
        <f t="shared" si="28"/>
        <v>0</v>
      </c>
      <c r="W68" s="3">
        <f t="shared" si="28"/>
        <v>0</v>
      </c>
      <c r="X68" s="3">
        <f t="shared" si="28"/>
        <v>0</v>
      </c>
      <c r="Y68" s="3">
        <f t="shared" si="28"/>
        <v>0</v>
      </c>
      <c r="Z68" s="3">
        <f t="shared" si="28"/>
        <v>0</v>
      </c>
      <c r="AA68" s="3">
        <f t="shared" si="28"/>
        <v>0</v>
      </c>
      <c r="AB68" s="3">
        <f t="shared" si="28"/>
        <v>0</v>
      </c>
      <c r="AC68" s="3">
        <f t="shared" si="28"/>
        <v>0</v>
      </c>
      <c r="AD68" s="3">
        <f t="shared" si="28"/>
        <v>0</v>
      </c>
      <c r="AE68" s="3">
        <f t="shared" si="28"/>
        <v>0.3201595166557777</v>
      </c>
    </row>
    <row r="69" spans="19:31" ht="12.75">
      <c r="S69" t="s">
        <v>42</v>
      </c>
      <c r="T69" s="3">
        <f t="shared" si="22"/>
        <v>0</v>
      </c>
      <c r="U69" s="3">
        <f aca="true" t="shared" si="29" ref="U69:AE69">U9+U19+U29+U39+U49+U59</f>
        <v>0</v>
      </c>
      <c r="V69" s="3">
        <f t="shared" si="29"/>
        <v>0</v>
      </c>
      <c r="W69" s="3">
        <f t="shared" si="29"/>
        <v>0</v>
      </c>
      <c r="X69" s="3">
        <f t="shared" si="29"/>
        <v>0</v>
      </c>
      <c r="Y69" s="3">
        <f t="shared" si="29"/>
        <v>3.4959467084639497</v>
      </c>
      <c r="Z69" s="3">
        <f t="shared" si="29"/>
        <v>3.4447168234064787</v>
      </c>
      <c r="AA69" s="3">
        <f t="shared" si="29"/>
        <v>0.5720874518935801</v>
      </c>
      <c r="AB69" s="3">
        <f t="shared" si="29"/>
        <v>0.9325778082395</v>
      </c>
      <c r="AC69" s="3">
        <f t="shared" si="29"/>
        <v>0.42457803913294195</v>
      </c>
      <c r="AD69" s="3">
        <f t="shared" si="29"/>
        <v>0.27458785896163834</v>
      </c>
      <c r="AE69" s="3">
        <f t="shared" si="29"/>
        <v>0.2386826482315031</v>
      </c>
    </row>
    <row r="71" spans="18:31" ht="12.75">
      <c r="R71" t="s">
        <v>49</v>
      </c>
      <c r="T71">
        <v>1990</v>
      </c>
      <c r="U71">
        <v>1991</v>
      </c>
      <c r="V71">
        <v>1992</v>
      </c>
      <c r="W71">
        <v>1993</v>
      </c>
      <c r="X71">
        <v>1994</v>
      </c>
      <c r="Y71">
        <v>1995</v>
      </c>
      <c r="Z71">
        <v>1996</v>
      </c>
      <c r="AA71">
        <v>1997</v>
      </c>
      <c r="AB71">
        <v>1998</v>
      </c>
      <c r="AC71">
        <v>1999</v>
      </c>
      <c r="AD71">
        <v>2000</v>
      </c>
      <c r="AE71">
        <v>2001</v>
      </c>
    </row>
    <row r="72" spans="19:31" ht="12.75">
      <c r="S72" t="s">
        <v>45</v>
      </c>
      <c r="T72">
        <f>COUNT(T2,T12,T22,T32,T42,T52)</f>
        <v>0</v>
      </c>
      <c r="U72">
        <f aca="true" t="shared" si="30" ref="U72:AE72">COUNT(U2,U12,U22,U32,U42,U52)</f>
        <v>0</v>
      </c>
      <c r="V72">
        <f t="shared" si="30"/>
        <v>0</v>
      </c>
      <c r="W72">
        <f t="shared" si="30"/>
        <v>0</v>
      </c>
      <c r="X72">
        <f t="shared" si="30"/>
        <v>0</v>
      </c>
      <c r="Y72">
        <f t="shared" si="30"/>
        <v>0</v>
      </c>
      <c r="Z72">
        <f t="shared" si="30"/>
        <v>0</v>
      </c>
      <c r="AA72">
        <f t="shared" si="30"/>
        <v>0</v>
      </c>
      <c r="AB72">
        <f t="shared" si="30"/>
        <v>0</v>
      </c>
      <c r="AC72">
        <f t="shared" si="30"/>
        <v>0</v>
      </c>
      <c r="AD72">
        <f t="shared" si="30"/>
        <v>0</v>
      </c>
      <c r="AE72">
        <f t="shared" si="30"/>
        <v>6</v>
      </c>
    </row>
    <row r="73" spans="19:31" ht="12.75">
      <c r="S73" t="s">
        <v>46</v>
      </c>
      <c r="T73">
        <f>COUNT(T3,T13,T23,T33,T43,T53)</f>
        <v>6</v>
      </c>
      <c r="U73">
        <f aca="true" t="shared" si="31" ref="U73:AE73">COUNT(U3,U13,U23,U33,U43,U53)</f>
        <v>6</v>
      </c>
      <c r="V73">
        <f t="shared" si="31"/>
        <v>6</v>
      </c>
      <c r="W73">
        <f t="shared" si="31"/>
        <v>6</v>
      </c>
      <c r="X73">
        <f t="shared" si="31"/>
        <v>6</v>
      </c>
      <c r="Y73">
        <f t="shared" si="31"/>
        <v>6</v>
      </c>
      <c r="Z73">
        <f t="shared" si="31"/>
        <v>6</v>
      </c>
      <c r="AA73">
        <f t="shared" si="31"/>
        <v>6</v>
      </c>
      <c r="AB73">
        <f t="shared" si="31"/>
        <v>6</v>
      </c>
      <c r="AC73">
        <f t="shared" si="31"/>
        <v>6</v>
      </c>
      <c r="AD73">
        <f t="shared" si="31"/>
        <v>6</v>
      </c>
      <c r="AE73">
        <f t="shared" si="31"/>
        <v>6</v>
      </c>
    </row>
    <row r="75" spans="19:31" ht="12.75">
      <c r="S75" t="s">
        <v>40</v>
      </c>
      <c r="T75">
        <f>COUNT(T5,T15,T25,T35,T45,T55)</f>
        <v>0</v>
      </c>
      <c r="U75">
        <f aca="true" t="shared" si="32" ref="U75:AE75">COUNT(U5,U15,U25,U35,U45,U55)</f>
        <v>0</v>
      </c>
      <c r="V75">
        <f t="shared" si="32"/>
        <v>0</v>
      </c>
      <c r="W75">
        <f t="shared" si="32"/>
        <v>0</v>
      </c>
      <c r="X75">
        <f t="shared" si="32"/>
        <v>0</v>
      </c>
      <c r="Y75">
        <f t="shared" si="32"/>
        <v>0</v>
      </c>
      <c r="Z75">
        <f t="shared" si="32"/>
        <v>0</v>
      </c>
      <c r="AA75">
        <f t="shared" si="32"/>
        <v>0</v>
      </c>
      <c r="AB75">
        <f t="shared" si="32"/>
        <v>0</v>
      </c>
      <c r="AC75">
        <f t="shared" si="32"/>
        <v>0</v>
      </c>
      <c r="AD75">
        <f t="shared" si="32"/>
        <v>0</v>
      </c>
      <c r="AE75">
        <f t="shared" si="32"/>
        <v>5</v>
      </c>
    </row>
    <row r="76" spans="19:31" ht="12.75">
      <c r="S76" t="s">
        <v>41</v>
      </c>
      <c r="T76">
        <f>COUNT(T6,T16,T26,T36,T46,T56)</f>
        <v>0</v>
      </c>
      <c r="U76">
        <f aca="true" t="shared" si="33" ref="U76:AE76">COUNT(U6,U16,U26,U36,U46,U56)</f>
        <v>0</v>
      </c>
      <c r="V76">
        <f t="shared" si="33"/>
        <v>0</v>
      </c>
      <c r="W76">
        <f t="shared" si="33"/>
        <v>0</v>
      </c>
      <c r="X76">
        <f t="shared" si="33"/>
        <v>0</v>
      </c>
      <c r="Y76">
        <f t="shared" si="33"/>
        <v>0</v>
      </c>
      <c r="Z76">
        <f t="shared" si="33"/>
        <v>0</v>
      </c>
      <c r="AA76">
        <f t="shared" si="33"/>
        <v>0</v>
      </c>
      <c r="AB76">
        <f t="shared" si="33"/>
        <v>0</v>
      </c>
      <c r="AC76">
        <f t="shared" si="33"/>
        <v>5</v>
      </c>
      <c r="AD76">
        <f t="shared" si="33"/>
        <v>5</v>
      </c>
      <c r="AE76">
        <f t="shared" si="33"/>
        <v>5</v>
      </c>
    </row>
    <row r="77" spans="19:31" ht="12.75">
      <c r="S77" t="s">
        <v>61</v>
      </c>
      <c r="T77">
        <f aca="true" t="shared" si="34" ref="T77:AE77">COUNT(T7,T17,T27,T37,T47,T57)</f>
        <v>6</v>
      </c>
      <c r="U77">
        <f t="shared" si="34"/>
        <v>6</v>
      </c>
      <c r="V77">
        <f t="shared" si="34"/>
        <v>6</v>
      </c>
      <c r="W77">
        <f t="shared" si="34"/>
        <v>6</v>
      </c>
      <c r="X77">
        <f t="shared" si="34"/>
        <v>6</v>
      </c>
      <c r="Y77">
        <f t="shared" si="34"/>
        <v>6</v>
      </c>
      <c r="Z77">
        <f t="shared" si="34"/>
        <v>6</v>
      </c>
      <c r="AA77">
        <f t="shared" si="34"/>
        <v>6</v>
      </c>
      <c r="AB77">
        <f t="shared" si="34"/>
        <v>6</v>
      </c>
      <c r="AC77">
        <f t="shared" si="34"/>
        <v>6</v>
      </c>
      <c r="AD77">
        <f t="shared" si="34"/>
        <v>0</v>
      </c>
      <c r="AE77">
        <f t="shared" si="34"/>
        <v>0</v>
      </c>
    </row>
    <row r="78" spans="19:31" ht="12.75">
      <c r="S78" t="s">
        <v>47</v>
      </c>
      <c r="T78">
        <f aca="true" t="shared" si="35" ref="T78:AE78">COUNT(T8,T18,T28,T38,T48,T58)</f>
        <v>0</v>
      </c>
      <c r="U78">
        <f t="shared" si="35"/>
        <v>0</v>
      </c>
      <c r="V78">
        <f t="shared" si="35"/>
        <v>0</v>
      </c>
      <c r="W78">
        <f t="shared" si="35"/>
        <v>0</v>
      </c>
      <c r="X78">
        <f t="shared" si="35"/>
        <v>0</v>
      </c>
      <c r="Y78">
        <f t="shared" si="35"/>
        <v>0</v>
      </c>
      <c r="Z78">
        <f t="shared" si="35"/>
        <v>0</v>
      </c>
      <c r="AA78">
        <f t="shared" si="35"/>
        <v>0</v>
      </c>
      <c r="AB78">
        <f t="shared" si="35"/>
        <v>0</v>
      </c>
      <c r="AC78">
        <f t="shared" si="35"/>
        <v>0</v>
      </c>
      <c r="AD78">
        <f t="shared" si="35"/>
        <v>0</v>
      </c>
      <c r="AE78">
        <f t="shared" si="35"/>
        <v>6</v>
      </c>
    </row>
    <row r="79" spans="19:31" ht="12.75">
      <c r="S79" t="s">
        <v>42</v>
      </c>
      <c r="T79">
        <f aca="true" t="shared" si="36" ref="T79:AE79">COUNT(T9,T19,T29,T39,T49,T59)</f>
        <v>0</v>
      </c>
      <c r="U79">
        <f t="shared" si="36"/>
        <v>0</v>
      </c>
      <c r="V79">
        <f t="shared" si="36"/>
        <v>0</v>
      </c>
      <c r="W79">
        <f t="shared" si="36"/>
        <v>0</v>
      </c>
      <c r="X79">
        <f t="shared" si="36"/>
        <v>0</v>
      </c>
      <c r="Y79">
        <f t="shared" si="36"/>
        <v>4</v>
      </c>
      <c r="Z79">
        <f t="shared" si="36"/>
        <v>4</v>
      </c>
      <c r="AA79">
        <f t="shared" si="36"/>
        <v>4</v>
      </c>
      <c r="AB79">
        <f t="shared" si="36"/>
        <v>5</v>
      </c>
      <c r="AC79">
        <f t="shared" si="36"/>
        <v>5</v>
      </c>
      <c r="AD79">
        <f t="shared" si="36"/>
        <v>5</v>
      </c>
      <c r="AE79">
        <f t="shared" si="36"/>
        <v>5</v>
      </c>
    </row>
    <row r="81" spans="18:31" ht="12.75">
      <c r="R81" t="s">
        <v>50</v>
      </c>
      <c r="T81">
        <v>1990</v>
      </c>
      <c r="U81">
        <v>1991</v>
      </c>
      <c r="V81">
        <v>1992</v>
      </c>
      <c r="W81">
        <v>1993</v>
      </c>
      <c r="X81">
        <v>1994</v>
      </c>
      <c r="Y81">
        <v>1995</v>
      </c>
      <c r="Z81">
        <v>1996</v>
      </c>
      <c r="AA81">
        <v>1997</v>
      </c>
      <c r="AB81">
        <v>1998</v>
      </c>
      <c r="AC81">
        <v>1999</v>
      </c>
      <c r="AD81">
        <v>2000</v>
      </c>
      <c r="AE81">
        <v>2001</v>
      </c>
    </row>
    <row r="82" spans="19:31" ht="12.75">
      <c r="S82" t="s">
        <v>45</v>
      </c>
      <c r="AE82">
        <f>AE62/AE$72</f>
        <v>0.2523863853708524</v>
      </c>
    </row>
    <row r="83" spans="19:31" ht="12.75">
      <c r="S83" t="s">
        <v>46</v>
      </c>
      <c r="T83">
        <f>T63/T$73</f>
        <v>1.5567774210921959</v>
      </c>
      <c r="U83">
        <f aca="true" t="shared" si="37" ref="U83:AE83">U63/U$73</f>
        <v>1.5331578587037118</v>
      </c>
      <c r="V83">
        <f t="shared" si="37"/>
        <v>2.1283571187950017</v>
      </c>
      <c r="W83">
        <f t="shared" si="37"/>
        <v>1.0910196470328029</v>
      </c>
      <c r="X83">
        <f t="shared" si="37"/>
        <v>0.911867126593971</v>
      </c>
      <c r="Y83">
        <f t="shared" si="37"/>
        <v>0.7387381612777523</v>
      </c>
      <c r="Z83">
        <f t="shared" si="37"/>
        <v>0.6800699542526946</v>
      </c>
      <c r="AA83">
        <f t="shared" si="37"/>
        <v>0.5705950401763044</v>
      </c>
      <c r="AB83">
        <f t="shared" si="37"/>
        <v>0.5934178959805575</v>
      </c>
      <c r="AC83">
        <f t="shared" si="37"/>
        <v>0.6026843061001365</v>
      </c>
      <c r="AD83">
        <f t="shared" si="37"/>
        <v>0.5743150713535837</v>
      </c>
      <c r="AE83">
        <f t="shared" si="37"/>
        <v>0.6559268750079202</v>
      </c>
    </row>
    <row r="85" spans="19:31" ht="12.75">
      <c r="S85" t="s">
        <v>40</v>
      </c>
      <c r="AE85">
        <f>AE65/AE$75</f>
        <v>0.06626245718298002</v>
      </c>
    </row>
    <row r="86" spans="19:31" ht="12.75">
      <c r="S86" t="s">
        <v>41</v>
      </c>
      <c r="AC86">
        <f>AC66/AC$76</f>
        <v>0.3659603559826386</v>
      </c>
      <c r="AD86">
        <f>AD66/AD$76</f>
        <v>0.2930345871715277</v>
      </c>
      <c r="AE86">
        <f>AE66/AE$76</f>
        <v>0.44680578391075576</v>
      </c>
    </row>
    <row r="87" spans="19:29" ht="12.75">
      <c r="S87" t="s">
        <v>61</v>
      </c>
      <c r="T87">
        <f>T67/T$77</f>
        <v>0.6518941148500073</v>
      </c>
      <c r="U87">
        <f aca="true" t="shared" si="38" ref="U87:AC87">U67/U$77</f>
        <v>0.5654164829980141</v>
      </c>
      <c r="V87">
        <f t="shared" si="38"/>
        <v>0.568792713897734</v>
      </c>
      <c r="W87">
        <f t="shared" si="38"/>
        <v>0.47293861161150647</v>
      </c>
      <c r="X87">
        <f t="shared" si="38"/>
        <v>0.4277483571242972</v>
      </c>
      <c r="Y87">
        <f>Y67/Y$77</f>
        <v>0.46691061436269626</v>
      </c>
      <c r="Z87">
        <f t="shared" si="38"/>
        <v>0.5166087374813819</v>
      </c>
      <c r="AA87">
        <f t="shared" si="38"/>
        <v>0.5343474050563536</v>
      </c>
      <c r="AB87">
        <f t="shared" si="38"/>
        <v>0.45839471977436913</v>
      </c>
      <c r="AC87">
        <f t="shared" si="38"/>
        <v>0.36960150963648747</v>
      </c>
    </row>
    <row r="88" spans="19:31" ht="12.75">
      <c r="S88" t="s">
        <v>47</v>
      </c>
      <c r="AE88">
        <f>AE68/AE$78</f>
        <v>0.05335991944262961</v>
      </c>
    </row>
    <row r="89" spans="19:31" ht="12.75">
      <c r="S89" t="s">
        <v>42</v>
      </c>
      <c r="Y89">
        <f aca="true" t="shared" si="39" ref="Y89:AE89">Y69/Y$79</f>
        <v>0.8739866771159874</v>
      </c>
      <c r="Z89">
        <f t="shared" si="39"/>
        <v>0.8611792058516197</v>
      </c>
      <c r="AA89">
        <f t="shared" si="39"/>
        <v>0.14302186297339503</v>
      </c>
      <c r="AB89">
        <f t="shared" si="39"/>
        <v>0.1865155616479</v>
      </c>
      <c r="AC89">
        <f t="shared" si="39"/>
        <v>0.08491560782658839</v>
      </c>
      <c r="AD89">
        <f t="shared" si="39"/>
        <v>0.05491757179232767</v>
      </c>
      <c r="AE89">
        <f t="shared" si="39"/>
        <v>0.04773652964630062</v>
      </c>
    </row>
    <row r="91" spans="18:31" ht="12.75">
      <c r="R91" t="s">
        <v>50</v>
      </c>
      <c r="T91">
        <v>1990</v>
      </c>
      <c r="U91">
        <v>1991</v>
      </c>
      <c r="V91">
        <v>1992</v>
      </c>
      <c r="W91">
        <v>1993</v>
      </c>
      <c r="X91">
        <v>1994</v>
      </c>
      <c r="Y91">
        <v>1995</v>
      </c>
      <c r="Z91">
        <v>1996</v>
      </c>
      <c r="AA91">
        <v>1997</v>
      </c>
      <c r="AB91">
        <v>1998</v>
      </c>
      <c r="AC91">
        <v>1999</v>
      </c>
      <c r="AD91">
        <v>2000</v>
      </c>
      <c r="AE91">
        <v>2001</v>
      </c>
    </row>
    <row r="92" spans="19:31" ht="12.75">
      <c r="S92" t="s">
        <v>45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v>0.2523863853708524</v>
      </c>
    </row>
    <row r="93" spans="19:31" ht="12.75">
      <c r="S93" t="s">
        <v>46</v>
      </c>
      <c r="T93" s="3">
        <v>1.5567774210921959</v>
      </c>
      <c r="U93" s="3">
        <v>1.5331578587037118</v>
      </c>
      <c r="V93" s="3">
        <v>2.1283571187950017</v>
      </c>
      <c r="W93" s="3">
        <v>1.0910196470328029</v>
      </c>
      <c r="X93" s="3">
        <v>0.911867126593971</v>
      </c>
      <c r="Y93" s="3">
        <v>0.7387381612777523</v>
      </c>
      <c r="Z93" s="3">
        <v>0.6800699542526946</v>
      </c>
      <c r="AA93" s="3">
        <v>0.5705950401763044</v>
      </c>
      <c r="AB93" s="3">
        <v>0.5934178959805575</v>
      </c>
      <c r="AC93" s="3">
        <v>0.6026843061001365</v>
      </c>
      <c r="AD93" s="3">
        <v>0.5743150713535837</v>
      </c>
      <c r="AE93" s="3">
        <v>0.6559268750079202</v>
      </c>
    </row>
    <row r="94" spans="19:31" ht="12.75">
      <c r="S94" t="s">
        <v>40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0.1</v>
      </c>
    </row>
    <row r="95" spans="19:31" ht="12.75">
      <c r="S95" t="s">
        <v>41</v>
      </c>
      <c r="T95" s="3"/>
      <c r="U95" s="3"/>
      <c r="V95" s="3"/>
      <c r="W95" s="3"/>
      <c r="X95" s="3"/>
      <c r="Y95" s="3"/>
      <c r="Z95" s="3"/>
      <c r="AA95" s="3"/>
      <c r="AB95" s="3"/>
      <c r="AC95" s="3">
        <v>0.3659603559826386</v>
      </c>
      <c r="AD95" s="3">
        <v>0.2930345871715277</v>
      </c>
      <c r="AE95" s="3">
        <v>0.44680578391075576</v>
      </c>
    </row>
    <row r="96" spans="19:31" ht="12.75">
      <c r="S96" t="s">
        <v>61</v>
      </c>
      <c r="T96" s="3">
        <v>0.6518941148500073</v>
      </c>
      <c r="U96" s="3">
        <v>0.5654164829980141</v>
      </c>
      <c r="V96" s="3">
        <v>0.568792713897734</v>
      </c>
      <c r="W96" s="3">
        <v>0.47293861161150647</v>
      </c>
      <c r="X96" s="3">
        <v>0.4277483571242972</v>
      </c>
      <c r="Y96" s="3">
        <v>0.46691061436269626</v>
      </c>
      <c r="Z96" s="3">
        <v>0.5166087374813819</v>
      </c>
      <c r="AA96" s="3">
        <v>0.5343474050563536</v>
      </c>
      <c r="AB96" s="3">
        <v>0.45839471977436913</v>
      </c>
      <c r="AC96" s="3">
        <v>0.36960150963648747</v>
      </c>
      <c r="AD96" s="3"/>
      <c r="AE96" s="3"/>
    </row>
    <row r="97" spans="19:31" ht="12.75">
      <c r="S97" t="s">
        <v>47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0.05335991944262961</v>
      </c>
    </row>
    <row r="98" spans="19:31" ht="12.75">
      <c r="S98" t="s">
        <v>42</v>
      </c>
      <c r="T98" s="3"/>
      <c r="U98" s="3"/>
      <c r="V98" s="3"/>
      <c r="W98" s="3"/>
      <c r="X98" s="3"/>
      <c r="Y98" s="3">
        <v>0.8739866771159874</v>
      </c>
      <c r="Z98" s="3">
        <v>0.8611792058516197</v>
      </c>
      <c r="AA98" s="3">
        <v>0.14302186297339503</v>
      </c>
      <c r="AB98" s="3">
        <v>0.1865155616479</v>
      </c>
      <c r="AC98" s="3">
        <v>0.08491560782658839</v>
      </c>
      <c r="AD98" s="3">
        <v>0.05491757179232767</v>
      </c>
      <c r="AE98" s="3">
        <v>0.04773652964630062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2003-11-04T18:52:13Z</dcterms:created>
  <dcterms:modified xsi:type="dcterms:W3CDTF">2004-05-17T15:23:00Z</dcterms:modified>
  <cp:category/>
  <cp:version/>
  <cp:contentType/>
  <cp:contentStatus/>
</cp:coreProperties>
</file>