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4"/>
  </bookViews>
  <sheets>
    <sheet name="Estat PWS" sheetId="1" r:id="rId1"/>
    <sheet name="PWS" sheetId="2" r:id="rId2"/>
    <sheet name="PWS90_07" sheetId="3" r:id="rId3"/>
    <sheet name="PWS90_07 man" sheetId="4" r:id="rId4"/>
    <sheet name="Metadata" sheetId="5" r:id="rId5"/>
    <sheet name="Chart PWS" sheetId="6" r:id="rId6"/>
  </sheets>
  <definedNames/>
  <calcPr fullCalcOnLoad="1"/>
</workbook>
</file>

<file path=xl/sharedStrings.xml><?xml version="1.0" encoding="utf-8"?>
<sst xmlns="http://schemas.openxmlformats.org/spreadsheetml/2006/main" count="413" uniqueCount="150">
  <si>
    <t>Water abstracted for public water supply</t>
  </si>
  <si>
    <t>(mio m³)</t>
  </si>
  <si>
    <t>geo\time</t>
  </si>
  <si>
    <t>1994</t>
  </si>
  <si>
    <t>1995</t>
  </si>
  <si>
    <t>1996</t>
  </si>
  <si>
    <t>1997</t>
  </si>
  <si>
    <t>1998</t>
  </si>
  <si>
    <t>1999</t>
  </si>
  <si>
    <t>2000</t>
  </si>
  <si>
    <t>2001</t>
  </si>
  <si>
    <t>2002</t>
  </si>
  <si>
    <t>2003</t>
  </si>
  <si>
    <t>2004</t>
  </si>
  <si>
    <t>2005</t>
  </si>
  <si>
    <t>2006</t>
  </si>
  <si>
    <t>2007</t>
  </si>
  <si>
    <t>EU (15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</si>
  <si>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</si>
  <si>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</si>
  <si>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</si>
  <si>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</si>
  <si>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</si>
  <si>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</si>
  <si>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</si>
  <si>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</si>
  <si>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</si>
  <si>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</si>
  <si>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</si>
  <si>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</si>
  <si>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</si>
  <si>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</si>
  <si>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</si>
  <si>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</si>
  <si>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</si>
  <si>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Lithuania</t>
  </si>
  <si>
    <t>Luxembourg</t>
  </si>
  <si>
    <t>Macedonia, the former Yugoslav Republic of</t>
  </si>
  <si>
    <t>Malta</t>
  </si>
  <si>
    <t>Netherlands</t>
  </si>
  <si>
    <t>Norway</t>
  </si>
  <si>
    <t>Poland</t>
  </si>
  <si>
    <t>Portugal</t>
  </si>
  <si>
    <t>Romania</t>
  </si>
  <si>
    <t>Slovakia</t>
  </si>
  <si>
    <t>Slovenia</t>
  </si>
  <si>
    <t>Spain</t>
  </si>
  <si>
    <t>Sweden</t>
  </si>
  <si>
    <t>Switzerland</t>
  </si>
  <si>
    <t>Turkey</t>
  </si>
  <si>
    <t>United Kingdom</t>
  </si>
  <si>
    <t>Source of Data:</t>
  </si>
  <si>
    <t>Eurostat</t>
  </si>
  <si>
    <t>Last Update:</t>
  </si>
  <si>
    <t>01.07.2010</t>
  </si>
  <si>
    <t>Date of extraction:</t>
  </si>
  <si>
    <t>Hyperlink to the table:</t>
  </si>
  <si>
    <t>http://nui.epp.eurostat.ec.europa.eu/nui/show.do</t>
  </si>
  <si>
    <t>General Disclaimer of the EC:</t>
  </si>
  <si>
    <t>http://europa.eu/geninfo/legal_notices_en.htm</t>
  </si>
  <si>
    <t>Short Description:</t>
  </si>
  <si>
    <t>Water abstracted by economic units engaged in collection,  purification and distribution of water (including desalting of sea water to produce water as the principal product of interest,  and excluding system operation for agricultural purposes and  treat</t>
  </si>
  <si>
    <t>Annual water abstraction by source and by sector (mio3/year)</t>
  </si>
  <si>
    <r>
      <t>wa5_3</t>
    </r>
    <r>
      <rPr>
        <sz val="10"/>
        <rFont val="Arial"/>
        <family val="0"/>
      </rPr>
      <t> Total surface and ground water</t>
    </r>
  </si>
  <si>
    <r>
      <t>wa_1_1</t>
    </r>
    <r>
      <rPr>
        <sz val="10"/>
        <rFont val="Arial"/>
        <family val="0"/>
      </rPr>
      <t> Abstraction by public water supply</t>
    </r>
  </si>
  <si>
    <t>al Albania</t>
  </si>
  <si>
    <t>at Austria</t>
  </si>
  <si>
    <t>be Belgium</t>
  </si>
  <si>
    <t>bg Bulgaria</t>
  </si>
  <si>
    <t>ch Switzerland</t>
  </si>
  <si>
    <t>cy Cyprus</t>
  </si>
  <si>
    <t>cz Czech Republic</t>
  </si>
  <si>
    <t>de Germany (including ex-GDR from 1991)</t>
  </si>
  <si>
    <t>dk Denmark</t>
  </si>
  <si>
    <t>ee Estonia</t>
  </si>
  <si>
    <t>eg Egypt</t>
  </si>
  <si>
    <t>es Spain</t>
  </si>
  <si>
    <t>fi Finland</t>
  </si>
  <si>
    <t>fr France</t>
  </si>
  <si>
    <t>gr Greece</t>
  </si>
  <si>
    <t>hr Croatia</t>
  </si>
  <si>
    <t>hu Hungary</t>
  </si>
  <si>
    <t>ie Ireland</t>
  </si>
  <si>
    <t>il Israel</t>
  </si>
  <si>
    <t>is Iceland</t>
  </si>
  <si>
    <t>it Italy</t>
  </si>
  <si>
    <t>jo Jordan (Hashemite Kingdom of)</t>
  </si>
  <si>
    <t>lt Lithuania</t>
  </si>
  <si>
    <t>lu Luxembourg (Grand-Duché)</t>
  </si>
  <si>
    <t>lv Latvia</t>
  </si>
  <si>
    <t>mk Macedonia, the former Yugoslav Republic of</t>
  </si>
  <si>
    <t>mt Malta</t>
  </si>
  <si>
    <t>nl Netherlands</t>
  </si>
  <si>
    <t>no Norway</t>
  </si>
  <si>
    <t>pl Poland</t>
  </si>
  <si>
    <t>pt Portugal</t>
  </si>
  <si>
    <t>ro Romania</t>
  </si>
  <si>
    <t>se Sweden</t>
  </si>
  <si>
    <t>si Slovenia</t>
  </si>
  <si>
    <t>sk Slovakia</t>
  </si>
  <si>
    <t>tn Tunisia</t>
  </si>
  <si>
    <t>tr Turkey</t>
  </si>
  <si>
    <t>uk United Kingdom</t>
  </si>
  <si>
    <t>ukc_l England and Wales</t>
  </si>
  <si>
    <t>ukm Scotland</t>
  </si>
  <si>
    <t>ukn Northern Ireland</t>
  </si>
  <si>
    <t>new values</t>
  </si>
  <si>
    <t>PWS90</t>
  </si>
  <si>
    <t>PWS07</t>
  </si>
  <si>
    <t>2007/1990</t>
  </si>
  <si>
    <t>Latest data Year</t>
  </si>
  <si>
    <t>1990s Year</t>
  </si>
  <si>
    <t>Albania</t>
  </si>
  <si>
    <t>WC</t>
  </si>
  <si>
    <t>N/A</t>
  </si>
  <si>
    <t>Jordan</t>
  </si>
  <si>
    <t>ES</t>
  </si>
  <si>
    <t>EN</t>
  </si>
  <si>
    <t>WS</t>
  </si>
  <si>
    <t>Northern Ireland</t>
  </si>
  <si>
    <t>England and Wales</t>
  </si>
  <si>
    <t>Egypt</t>
  </si>
  <si>
    <t>Scotland</t>
  </si>
  <si>
    <t>Israel</t>
  </si>
  <si>
    <t>Tunisia</t>
  </si>
  <si>
    <t>2007/1990 data</t>
  </si>
  <si>
    <t>other than 2007/1990 data</t>
  </si>
  <si>
    <t>Data for graph</t>
  </si>
  <si>
    <t>Early 1990s</t>
  </si>
  <si>
    <t>1999-2007</t>
  </si>
  <si>
    <t>Southern</t>
  </si>
  <si>
    <t>Jordan (Hashemite Kingdom of)</t>
  </si>
  <si>
    <t>Germany (including ex-GDR from 1991)</t>
  </si>
  <si>
    <t>Luxembourg (Grand-Duché)</t>
  </si>
  <si>
    <t>Eastern</t>
  </si>
  <si>
    <t>Metadata</t>
  </si>
  <si>
    <t>Title</t>
  </si>
  <si>
    <t>Source</t>
  </si>
  <si>
    <t>EEA-ETC/WTR based on data from Eurostat data table: Annual water abstraction by source and by sector</t>
  </si>
  <si>
    <t>Geographical Coverage</t>
  </si>
  <si>
    <t xml:space="preserve">Turkey: (1995; 2007) </t>
  </si>
  <si>
    <t>Note</t>
  </si>
  <si>
    <t>CSI-018 - Fig. 4</t>
  </si>
  <si>
    <t>Regions</t>
  </si>
  <si>
    <t xml:space="preserve">Water abstraction for public water supply (mil. m3/year) in early 1990s and 1999-2007 </t>
  </si>
  <si>
    <t>Southern: France (1990;2006), FYR, of Macedonia (1990;2001), Spain (1991;2006), Greece (1997;2007), Portugal (1990;2007)</t>
  </si>
  <si>
    <t>Eastern: Bulgaria (1990;2007), Czech Republic (1990;2007), Hungary (1992;2006), Poland (1990;2007), Romania (1990;2007), Slovakia (1990;2007), Slovenia (1990;2007), Estonia (1998;2004), Latvia ( 1997;2007)</t>
  </si>
  <si>
    <t>Western: Austria (1990;1999), Belgium (1990;2007), Denmark (1990;2004), Finland (1990;2005), Germany (1991;2004), Iceland (1992;2005), Ireland (1994;2007), Netherlands (1990;2005), Norway(1990;2007), Sweden (1990;2007), Switzerland (1990;2006), United Kingdom (1990;2004)</t>
  </si>
  <si>
    <t xml:space="preserve">Western </t>
  </si>
  <si>
    <t>Austria, Belgium, Bulgaria, Czech Republic, Denmark,  Estonia, Finland, France, Germany, Greece, Hungary,  Iceland, Ireland, Latvia, Netherlands, Norway, Poland, Portugal, Romania, Slovakia, Slovenia, Spain, Sweden, Switzerland, Turkey, United Kingdom</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</si>
</sst>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000"/>
    <numFmt numFmtId="193" formatCode="0.0000"/>
    <numFmt numFmtId="194" formatCode="#,##0.00\ _€"/>
    <numFmt numFmtId="195" formatCode="yyyy/mm/dd\ hh:mm:ss"/>
    <numFmt numFmtId="196" formatCode="#0.0"/>
    <numFmt numFmtId="197" formatCode="#0"/>
    <numFmt numFmtId="198" formatCode="#,##0\ &quot;лв&quot;;\-#,##0\ &quot;лв&quot;"/>
    <numFmt numFmtId="199" formatCode="#,##0\ &quot;лв&quot;;[Red]\-#,##0\ &quot;лв&quot;"/>
    <numFmt numFmtId="200" formatCode="#,##0.00\ &quot;лв&quot;;\-#,##0.00\ &quot;лв&quot;"/>
    <numFmt numFmtId="201" formatCode="#,##0.00\ &quot;лв&quot;;[Red]\-#,##0.00\ &quot;лв&quot;"/>
    <numFmt numFmtId="202" formatCode="_-* #,##0\ &quot;лв&quot;_-;\-* #,##0\ &quot;лв&quot;_-;_-* &quot;-&quot;\ &quot;лв&quot;_-;_-@_-"/>
    <numFmt numFmtId="203" formatCode="_-* #,##0\ _л_в_-;\-* #,##0\ _л_в_-;_-* &quot;-&quot;\ _л_в_-;_-@_-"/>
    <numFmt numFmtId="204" formatCode="_-* #,##0.00\ &quot;лв&quot;_-;\-* #,##0.00\ &quot;лв&quot;_-;_-* &quot;-&quot;??\ &quot;лв&quot;_-;_-@_-"/>
    <numFmt numFmtId="205" formatCode="_-* #,##0.00\ _л_в_-;\-* #,##0.00\ _л_в_-;_-* &quot;-&quot;??\ _л_в_-;_-@_-"/>
    <numFmt numFmtId="206" formatCode="#,##0.00_ ;\-#,##0.00\ "/>
    <numFmt numFmtId="207" formatCode="#,##0.0"/>
    <numFmt numFmtId="208" formatCode="0.0000000"/>
    <numFmt numFmtId="209" formatCode="0.000000"/>
    <numFmt numFmtId="210" formatCode="0.00000"/>
  </numFmts>
  <fonts count="24">
    <font>
      <sz val="10"/>
      <name val="Arial"/>
      <family val="0"/>
    </font>
    <font>
      <u val="single"/>
      <sz val="10"/>
      <color indexed="36"/>
      <name val="Arial"/>
      <family val="0"/>
    </font>
    <font>
      <u val="single"/>
      <sz val="10"/>
      <color indexed="12"/>
      <name val="Arial"/>
      <family val="0"/>
    </font>
    <font>
      <sz val="8"/>
      <name val="Arial"/>
      <family val="0"/>
    </font>
    <font>
      <b/>
      <sz val="10"/>
      <color indexed="18"/>
      <name val="Arial"/>
      <family val="2"/>
    </font>
    <font>
      <b/>
      <sz val="10"/>
      <color indexed="12"/>
      <name val="Arial"/>
      <family val="2"/>
    </font>
    <font>
      <b/>
      <sz val="10"/>
      <color indexed="10"/>
      <name val="Arial"/>
      <family val="2"/>
    </font>
    <font>
      <sz val="10"/>
      <color indexed="10"/>
      <name val="Arial"/>
      <family val="0"/>
    </font>
    <font>
      <sz val="10"/>
      <color indexed="12"/>
      <name val="Arial"/>
      <family val="0"/>
    </font>
    <font>
      <sz val="10"/>
      <color indexed="18"/>
      <name val="Arial"/>
      <family val="2"/>
    </font>
    <font>
      <b/>
      <sz val="10"/>
      <color indexed="58"/>
      <name val="Arial"/>
      <family val="2"/>
    </font>
    <font>
      <b/>
      <sz val="10"/>
      <name val="Arial"/>
      <family val="2"/>
    </font>
    <font>
      <sz val="10"/>
      <color indexed="17"/>
      <name val="Arial"/>
      <family val="0"/>
    </font>
    <font>
      <sz val="10"/>
      <color indexed="52"/>
      <name val="Arial"/>
      <family val="0"/>
    </font>
    <font>
      <sz val="10"/>
      <color indexed="57"/>
      <name val="Arial"/>
      <family val="0"/>
    </font>
    <font>
      <sz val="16"/>
      <name val="Arial"/>
      <family val="2"/>
    </font>
    <font>
      <sz val="15.25"/>
      <name val="Arial"/>
      <family val="2"/>
    </font>
    <font>
      <vertAlign val="superscript"/>
      <sz val="15.25"/>
      <name val="Arial"/>
      <family val="2"/>
    </font>
    <font>
      <sz val="14"/>
      <name val="Arial"/>
      <family val="2"/>
    </font>
    <font>
      <sz val="12"/>
      <name val="Arial"/>
      <family val="2"/>
    </font>
    <font>
      <sz val="10"/>
      <color indexed="53"/>
      <name val="Arial"/>
      <family val="0"/>
    </font>
    <font>
      <sz val="10"/>
      <color indexed="61"/>
      <name val="Arial"/>
      <family val="0"/>
    </font>
    <font>
      <b/>
      <sz val="10"/>
      <color indexed="61"/>
      <name val="Arial"/>
      <family val="2"/>
    </font>
    <font>
      <u val="single"/>
      <sz val="8"/>
      <name val="Arial"/>
      <family val="0"/>
    </font>
  </fonts>
  <fills count="15">
    <fill>
      <patternFill/>
    </fill>
    <fill>
      <patternFill patternType="gray125"/>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2" fontId="8" fillId="0" borderId="0" xfId="0" applyNumberFormat="1" applyFont="1" applyAlignment="1">
      <alignment/>
    </xf>
    <xf numFmtId="14" fontId="5" fillId="0" borderId="0" xfId="0" applyNumberFormat="1" applyFont="1" applyAlignment="1">
      <alignment/>
    </xf>
    <xf numFmtId="195" fontId="0" fillId="0" borderId="0" xfId="0" applyNumberFormat="1" applyFont="1" applyFill="1" applyBorder="1" applyAlignment="1">
      <alignment horizontal="left"/>
    </xf>
    <xf numFmtId="0" fontId="2" fillId="0" borderId="0" xfId="20" applyAlignment="1">
      <alignment/>
    </xf>
    <xf numFmtId="2" fontId="0" fillId="0" borderId="0" xfId="0" applyNumberFormat="1" applyAlignment="1">
      <alignment vertical="center"/>
    </xf>
    <xf numFmtId="0" fontId="0" fillId="0" borderId="0" xfId="0" applyAlignment="1">
      <alignment/>
    </xf>
    <xf numFmtId="1" fontId="6" fillId="0" borderId="0" xfId="0" applyNumberFormat="1" applyFont="1" applyAlignment="1">
      <alignment horizont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2" fontId="0" fillId="0" borderId="0" xfId="0" applyNumberFormat="1" applyFont="1" applyAlignment="1">
      <alignment vertical="center"/>
    </xf>
    <xf numFmtId="0" fontId="9" fillId="0" borderId="0" xfId="0" applyFont="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wrapText="1"/>
    </xf>
    <xf numFmtId="2" fontId="0" fillId="2" borderId="0" xfId="0" applyNumberFormat="1" applyFont="1" applyFill="1" applyAlignment="1">
      <alignment vertical="center"/>
    </xf>
    <xf numFmtId="0" fontId="10" fillId="0" borderId="0" xfId="0" applyFont="1" applyAlignment="1">
      <alignment horizontal="center"/>
    </xf>
    <xf numFmtId="2" fontId="10" fillId="0" borderId="0" xfId="0" applyNumberFormat="1" applyFont="1" applyAlignment="1">
      <alignment horizontal="center"/>
    </xf>
    <xf numFmtId="0" fontId="10" fillId="0" borderId="0" xfId="0" applyFont="1" applyAlignment="1">
      <alignment/>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8" fillId="0" borderId="0" xfId="0" applyFont="1" applyAlignment="1">
      <alignment/>
    </xf>
    <xf numFmtId="1" fontId="0" fillId="0" borderId="0" xfId="0" applyNumberFormat="1" applyAlignment="1">
      <alignment vertical="center"/>
    </xf>
    <xf numFmtId="2" fontId="0" fillId="0" borderId="0" xfId="0" applyNumberFormat="1" applyAlignment="1">
      <alignment/>
    </xf>
    <xf numFmtId="0" fontId="8" fillId="5" borderId="3" xfId="0" applyFont="1" applyFill="1" applyBorder="1" applyAlignment="1">
      <alignment/>
    </xf>
    <xf numFmtId="0" fontId="6" fillId="5" borderId="3" xfId="0" applyFont="1" applyFill="1" applyBorder="1" applyAlignment="1">
      <alignment horizontal="center"/>
    </xf>
    <xf numFmtId="0" fontId="8" fillId="0" borderId="3" xfId="0" applyFont="1" applyBorder="1" applyAlignment="1">
      <alignment/>
    </xf>
    <xf numFmtId="0" fontId="0" fillId="0" borderId="3" xfId="0" applyBorder="1" applyAlignment="1">
      <alignment horizontal="right"/>
    </xf>
    <xf numFmtId="1" fontId="12" fillId="0" borderId="0" xfId="0" applyNumberFormat="1" applyFont="1" applyAlignment="1">
      <alignment vertical="center"/>
    </xf>
    <xf numFmtId="2" fontId="13" fillId="0" borderId="0" xfId="0" applyNumberFormat="1" applyFont="1" applyAlignment="1">
      <alignment/>
    </xf>
    <xf numFmtId="2" fontId="5" fillId="0" borderId="0" xfId="0" applyNumberFormat="1" applyFont="1" applyAlignment="1">
      <alignment horizontal="center"/>
    </xf>
    <xf numFmtId="0" fontId="8" fillId="6" borderId="3" xfId="0" applyFont="1" applyFill="1" applyBorder="1" applyAlignment="1">
      <alignment/>
    </xf>
    <xf numFmtId="0" fontId="6" fillId="6" borderId="3" xfId="0" applyFont="1" applyFill="1" applyBorder="1" applyAlignment="1">
      <alignment horizontal="center"/>
    </xf>
    <xf numFmtId="0" fontId="8" fillId="3" borderId="3" xfId="0" applyFont="1" applyFill="1" applyBorder="1" applyAlignment="1">
      <alignment/>
    </xf>
    <xf numFmtId="1" fontId="6" fillId="3" borderId="3" xfId="0" applyNumberFormat="1" applyFont="1" applyFill="1" applyBorder="1" applyAlignment="1">
      <alignment horizontal="center" vertical="center"/>
    </xf>
    <xf numFmtId="1" fontId="7" fillId="0" borderId="0" xfId="0" applyNumberFormat="1" applyFont="1" applyAlignment="1">
      <alignment/>
    </xf>
    <xf numFmtId="2" fontId="12" fillId="0" borderId="0" xfId="0" applyNumberFormat="1" applyFont="1" applyAlignment="1">
      <alignment vertical="center"/>
    </xf>
    <xf numFmtId="0" fontId="6" fillId="3" borderId="3" xfId="0" applyFont="1" applyFill="1" applyBorder="1" applyAlignment="1">
      <alignment horizontal="center"/>
    </xf>
    <xf numFmtId="0" fontId="8" fillId="7" borderId="3" xfId="0" applyFont="1" applyFill="1" applyBorder="1" applyAlignment="1">
      <alignment/>
    </xf>
    <xf numFmtId="0" fontId="6" fillId="7" borderId="3" xfId="0" applyFont="1" applyFill="1" applyBorder="1" applyAlignment="1">
      <alignment horizontal="center"/>
    </xf>
    <xf numFmtId="2" fontId="12" fillId="0" borderId="0" xfId="0" applyNumberFormat="1" applyFont="1" applyAlignment="1">
      <alignment/>
    </xf>
    <xf numFmtId="2" fontId="5" fillId="8" borderId="0" xfId="0" applyNumberFormat="1" applyFont="1" applyFill="1" applyAlignment="1">
      <alignment horizontal="center"/>
    </xf>
    <xf numFmtId="1" fontId="12" fillId="0" borderId="0" xfId="0" applyNumberFormat="1" applyFont="1" applyAlignment="1">
      <alignment/>
    </xf>
    <xf numFmtId="2" fontId="13" fillId="0" borderId="0" xfId="0" applyNumberFormat="1" applyFont="1" applyAlignment="1">
      <alignment vertical="center"/>
    </xf>
    <xf numFmtId="1" fontId="6" fillId="6" borderId="3" xfId="0" applyNumberFormat="1" applyFont="1" applyFill="1" applyBorder="1" applyAlignment="1">
      <alignment horizontal="center" vertical="center"/>
    </xf>
    <xf numFmtId="1" fontId="0" fillId="0" borderId="0" xfId="0" applyNumberFormat="1" applyFont="1" applyAlignment="1">
      <alignment vertical="center"/>
    </xf>
    <xf numFmtId="0" fontId="8" fillId="9" borderId="3" xfId="0" applyFont="1" applyFill="1" applyBorder="1" applyAlignment="1">
      <alignment/>
    </xf>
    <xf numFmtId="1" fontId="6" fillId="9" borderId="3" xfId="0" applyNumberFormat="1" applyFont="1" applyFill="1" applyBorder="1" applyAlignment="1">
      <alignment horizontal="center" vertical="center"/>
    </xf>
    <xf numFmtId="0" fontId="6" fillId="9" borderId="3" xfId="0" applyFont="1" applyFill="1" applyBorder="1" applyAlignment="1">
      <alignment horizontal="center"/>
    </xf>
    <xf numFmtId="1" fontId="13" fillId="0" borderId="0" xfId="0" applyNumberFormat="1" applyFont="1" applyAlignment="1">
      <alignment/>
    </xf>
    <xf numFmtId="1" fontId="13" fillId="0" borderId="0" xfId="0" applyNumberFormat="1" applyFont="1" applyAlignment="1">
      <alignment vertical="center"/>
    </xf>
    <xf numFmtId="1" fontId="6" fillId="7" borderId="3" xfId="0" applyNumberFormat="1" applyFont="1" applyFill="1" applyBorder="1" applyAlignment="1">
      <alignment horizontal="center" vertical="center"/>
    </xf>
    <xf numFmtId="0" fontId="8" fillId="4" borderId="3" xfId="0" applyFont="1" applyFill="1" applyBorder="1" applyAlignment="1">
      <alignment/>
    </xf>
    <xf numFmtId="0" fontId="6" fillId="4" borderId="3" xfId="0" applyFont="1" applyFill="1" applyBorder="1" applyAlignment="1">
      <alignment horizontal="center"/>
    </xf>
    <xf numFmtId="1" fontId="14" fillId="0" borderId="0" xfId="0" applyNumberFormat="1" applyFont="1" applyAlignment="1">
      <alignment vertical="center"/>
    </xf>
    <xf numFmtId="0" fontId="8" fillId="10" borderId="3" xfId="0" applyFont="1" applyFill="1" applyBorder="1" applyAlignment="1">
      <alignment/>
    </xf>
    <xf numFmtId="0" fontId="6" fillId="10" borderId="3" xfId="0" applyFont="1" applyFill="1" applyBorder="1" applyAlignment="1">
      <alignment horizontal="center"/>
    </xf>
    <xf numFmtId="1" fontId="0" fillId="0" borderId="0" xfId="0" applyNumberFormat="1" applyAlignment="1">
      <alignment/>
    </xf>
    <xf numFmtId="0" fontId="8" fillId="11" borderId="3" xfId="0" applyFont="1" applyFill="1" applyBorder="1" applyAlignment="1">
      <alignment/>
    </xf>
    <xf numFmtId="0" fontId="6" fillId="11" borderId="3" xfId="0" applyFont="1" applyFill="1" applyBorder="1" applyAlignment="1">
      <alignment horizontal="center"/>
    </xf>
    <xf numFmtId="0" fontId="0" fillId="0" borderId="3" xfId="0" applyBorder="1" applyAlignment="1">
      <alignment horizontal="center"/>
    </xf>
    <xf numFmtId="0" fontId="0" fillId="0" borderId="0" xfId="0" applyAlignment="1">
      <alignment/>
    </xf>
    <xf numFmtId="1" fontId="0" fillId="12" borderId="0" xfId="0" applyNumberFormat="1" applyFill="1" applyAlignment="1">
      <alignment/>
    </xf>
    <xf numFmtId="1" fontId="0" fillId="13" borderId="0" xfId="0" applyNumberFormat="1" applyFill="1" applyAlignment="1">
      <alignment/>
    </xf>
    <xf numFmtId="1" fontId="13" fillId="0" borderId="0" xfId="0" applyNumberFormat="1" applyFont="1" applyFill="1" applyAlignment="1">
      <alignment vertical="center"/>
    </xf>
    <xf numFmtId="1" fontId="20" fillId="0" borderId="0" xfId="0" applyNumberFormat="1" applyFont="1" applyAlignment="1">
      <alignment vertical="center"/>
    </xf>
    <xf numFmtId="1" fontId="12" fillId="14" borderId="0" xfId="0" applyNumberFormat="1" applyFont="1" applyFill="1" applyAlignment="1">
      <alignment vertical="center"/>
    </xf>
    <xf numFmtId="0" fontId="7" fillId="0" borderId="0" xfId="0" applyFont="1" applyAlignment="1">
      <alignment horizontal="center"/>
    </xf>
    <xf numFmtId="1" fontId="21" fillId="0" borderId="0" xfId="0" applyNumberFormat="1" applyFont="1" applyAlignment="1">
      <alignment vertical="center"/>
    </xf>
    <xf numFmtId="2" fontId="22" fillId="0" borderId="0" xfId="0" applyNumberFormat="1" applyFont="1" applyAlignment="1">
      <alignment horizontal="center"/>
    </xf>
    <xf numFmtId="1" fontId="21" fillId="0" borderId="0" xfId="0" applyNumberFormat="1" applyFont="1" applyAlignment="1">
      <alignment/>
    </xf>
    <xf numFmtId="2" fontId="20" fillId="0" borderId="0" xfId="0" applyNumberFormat="1" applyFont="1" applyAlignment="1">
      <alignment/>
    </xf>
    <xf numFmtId="0" fontId="12" fillId="0" borderId="0" xfId="0" applyFont="1" applyAlignment="1">
      <alignment/>
    </xf>
    <xf numFmtId="0" fontId="7" fillId="0" borderId="0" xfId="0" applyFont="1" applyAlignment="1">
      <alignment/>
    </xf>
    <xf numFmtId="2" fontId="21" fillId="0" borderId="0" xfId="0" applyNumberFormat="1" applyFont="1" applyAlignment="1">
      <alignment/>
    </xf>
    <xf numFmtId="1" fontId="20" fillId="0" borderId="0" xfId="0" applyNumberFormat="1" applyFont="1" applyAlignment="1">
      <alignment/>
    </xf>
    <xf numFmtId="0" fontId="21" fillId="0" borderId="0" xfId="0" applyFont="1" applyAlignment="1">
      <alignment/>
    </xf>
    <xf numFmtId="0" fontId="11" fillId="0" borderId="0" xfId="0" applyFont="1" applyAlignment="1">
      <alignment/>
    </xf>
    <xf numFmtId="0" fontId="23" fillId="0" borderId="0" xfId="0" applyFont="1" applyAlignment="1">
      <alignment/>
    </xf>
    <xf numFmtId="0" fontId="3" fillId="0" borderId="0" xfId="0" applyFont="1" applyAlignment="1">
      <alignment/>
    </xf>
    <xf numFmtId="0" fontId="3" fillId="0" borderId="0" xfId="0" applyNumberFormat="1" applyFont="1" applyAlignment="1">
      <alignment/>
    </xf>
    <xf numFmtId="0" fontId="7" fillId="14" borderId="0" xfId="0" applyFont="1" applyFill="1" applyAlignment="1">
      <alignment/>
    </xf>
    <xf numFmtId="0" fontId="3"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'PWS90_07 man'!$H$11</c:f>
              <c:strCache>
                <c:ptCount val="1"/>
                <c:pt idx="0">
                  <c:v>Early 1990s</c:v>
                </c:pt>
              </c:strCache>
            </c:strRef>
          </c:tx>
          <c:extLst>
            <c:ext xmlns:c14="http://schemas.microsoft.com/office/drawing/2007/8/2/chart" uri="{6F2FDCE9-48DA-4B69-8628-5D25D57E5C99}">
              <c14:invertSolidFillFmt>
                <c14:spPr>
                  <a:solidFill>
                    <a:srgbClr val="000000"/>
                  </a:solidFill>
                </c14:spPr>
              </c14:invertSolidFillFmt>
            </c:ext>
          </c:extLst>
          <c:cat>
            <c:strRef>
              <c:f>'PWS90_07 man'!$G$12:$G$15</c:f>
              <c:strCache/>
            </c:strRef>
          </c:cat>
          <c:val>
            <c:numRef>
              <c:f>'PWS90_07 man'!$H$12:$H$15</c:f>
              <c:numCache/>
            </c:numRef>
          </c:val>
          <c:smooth val="0"/>
        </c:ser>
        <c:ser>
          <c:idx val="1"/>
          <c:order val="1"/>
          <c:tx>
            <c:strRef>
              <c:f>'PWS90_07 man'!$I$11</c:f>
              <c:strCache>
                <c:ptCount val="1"/>
                <c:pt idx="0">
                  <c:v>1999-2007</c:v>
                </c:pt>
              </c:strCache>
            </c:strRef>
          </c:tx>
          <c:extLst>
            <c:ext xmlns:c14="http://schemas.microsoft.com/office/drawing/2007/8/2/chart" uri="{6F2FDCE9-48DA-4B69-8628-5D25D57E5C99}">
              <c14:invertSolidFillFmt>
                <c14:spPr>
                  <a:solidFill>
                    <a:srgbClr val="000000"/>
                  </a:solidFill>
                </c14:spPr>
              </c14:invertSolidFillFmt>
            </c:ext>
          </c:extLst>
          <c:cat>
            <c:strRef>
              <c:f>'PWS90_07 man'!$G$12:$G$15</c:f>
              <c:strCache/>
            </c:strRef>
          </c:cat>
          <c:val>
            <c:numRef>
              <c:f>'PWS90_07 man'!$I$12:$I$15</c:f>
              <c:numCache/>
            </c:numRef>
          </c:val>
          <c:smooth val="0"/>
        </c:ser>
        <c:marker val="1"/>
        <c:axId val="14848824"/>
        <c:axId val="66530553"/>
      </c:lineChart>
      <c:catAx>
        <c:axId val="14848824"/>
        <c:scaling>
          <c:orientation val="minMax"/>
        </c:scaling>
        <c:axPos val="b"/>
        <c:delete val="0"/>
        <c:numFmt formatCode="General" sourceLinked="1"/>
        <c:majorTickMark val="out"/>
        <c:minorTickMark val="none"/>
        <c:tickLblPos val="nextTo"/>
        <c:crossAx val="66530553"/>
        <c:crosses val="autoZero"/>
        <c:auto val="1"/>
        <c:lblOffset val="100"/>
        <c:noMultiLvlLbl val="0"/>
      </c:catAx>
      <c:valAx>
        <c:axId val="66530553"/>
        <c:scaling>
          <c:orientation val="minMax"/>
        </c:scaling>
        <c:axPos val="l"/>
        <c:majorGridlines/>
        <c:delete val="0"/>
        <c:numFmt formatCode="General" sourceLinked="1"/>
        <c:majorTickMark val="out"/>
        <c:minorTickMark val="none"/>
        <c:tickLblPos val="nextTo"/>
        <c:crossAx val="148488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Public water supply</a:t>
            </a:r>
          </a:p>
        </c:rich>
      </c:tx>
      <c:layout/>
      <c:spPr>
        <a:noFill/>
        <a:ln>
          <a:noFill/>
        </a:ln>
      </c:spPr>
    </c:title>
    <c:plotArea>
      <c:layout>
        <c:manualLayout>
          <c:xMode val="edge"/>
          <c:yMode val="edge"/>
          <c:x val="0.0475"/>
          <c:y val="0.07425"/>
          <c:w val="0.92575"/>
          <c:h val="0.91175"/>
        </c:manualLayout>
      </c:layout>
      <c:barChart>
        <c:barDir val="col"/>
        <c:grouping val="clustered"/>
        <c:varyColors val="0"/>
        <c:ser>
          <c:idx val="0"/>
          <c:order val="0"/>
          <c:tx>
            <c:strRef>
              <c:f>'PWS90_07 man'!$H$11</c:f>
              <c:strCache>
                <c:ptCount val="1"/>
                <c:pt idx="0">
                  <c:v>Early 1990s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'PWS90_07 man'!$G$12:$G$15</c:f>
              <c:strCache>
                <c:ptCount val="4"/>
                <c:pt idx="0">
                  <c:v>Eastern</c:v>
                </c:pt>
                <c:pt idx="1">
                  <c:v>Western </c:v>
                </c:pt>
                <c:pt idx="2">
                  <c:v>Southern</c:v>
                </c:pt>
                <c:pt idx="3">
                  <c:v>Turkey</c:v>
                </c:pt>
              </c:strCache>
            </c:strRef>
          </c:cat>
          <c:val>
            <c:numRef>
              <c:f>'PWS90_07 man'!$H$12:$H$15</c:f>
              <c:numCache>
                <c:ptCount val="4"/>
                <c:pt idx="0">
                  <c:v>11057.9</c:v>
                </c:pt>
                <c:pt idx="1">
                  <c:v>21342.7</c:v>
                </c:pt>
                <c:pt idx="2">
                  <c:v>12127</c:v>
                </c:pt>
                <c:pt idx="3">
                  <c:v>3235.2</c:v>
                </c:pt>
              </c:numCache>
            </c:numRef>
          </c:val>
        </c:ser>
        <c:ser>
          <c:idx val="1"/>
          <c:order val="1"/>
          <c:tx>
            <c:strRef>
              <c:f>'PWS90_07 man'!$I$11</c:f>
              <c:strCache>
                <c:ptCount val="1"/>
                <c:pt idx="0">
                  <c:v>1999-2007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'PWS90_07 man'!$G$12:$G$15</c:f>
              <c:strCache>
                <c:ptCount val="4"/>
                <c:pt idx="0">
                  <c:v>Eastern</c:v>
                </c:pt>
                <c:pt idx="1">
                  <c:v>Western </c:v>
                </c:pt>
                <c:pt idx="2">
                  <c:v>Southern</c:v>
                </c:pt>
                <c:pt idx="3">
                  <c:v>Turkey</c:v>
                </c:pt>
              </c:strCache>
            </c:strRef>
          </c:cat>
          <c:val>
            <c:numRef>
              <c:f>'PWS90_07 man'!$I$12:$I$15</c:f>
              <c:numCache>
                <c:ptCount val="4"/>
                <c:pt idx="0">
                  <c:v>6554.799999999998</c:v>
                </c:pt>
                <c:pt idx="1">
                  <c:v>19581.5</c:v>
                </c:pt>
                <c:pt idx="2">
                  <c:v>13591.9</c:v>
                </c:pt>
                <c:pt idx="3">
                  <c:v>5163.5</c:v>
                </c:pt>
              </c:numCache>
            </c:numRef>
          </c:val>
        </c:ser>
        <c:axId val="61904066"/>
        <c:axId val="20265683"/>
      </c:barChart>
      <c:catAx>
        <c:axId val="61904066"/>
        <c:scaling>
          <c:orientation val="minMax"/>
        </c:scaling>
        <c:axPos val="b"/>
        <c:delete val="0"/>
        <c:numFmt formatCode="General" sourceLinked="1"/>
        <c:majorTickMark val="out"/>
        <c:minorTickMark val="none"/>
        <c:tickLblPos val="nextTo"/>
        <c:crossAx val="20265683"/>
        <c:crosses val="autoZero"/>
        <c:auto val="1"/>
        <c:lblOffset val="100"/>
        <c:noMultiLvlLbl val="0"/>
      </c:catAx>
      <c:valAx>
        <c:axId val="20265683"/>
        <c:scaling>
          <c:orientation val="minMax"/>
        </c:scaling>
        <c:axPos val="l"/>
        <c:title>
          <c:tx>
            <c:rich>
              <a:bodyPr vert="horz" rot="-5400000" anchor="ctr"/>
              <a:lstStyle/>
              <a:p>
                <a:pPr algn="ctr">
                  <a:defRPr/>
                </a:pPr>
                <a:r>
                  <a:rPr lang="en-US" cap="none" sz="1525" b="0" i="0" u="none" baseline="0">
                    <a:latin typeface="Arial"/>
                    <a:ea typeface="Arial"/>
                    <a:cs typeface="Arial"/>
                  </a:rPr>
                  <a:t>mio. m</a:t>
                </a:r>
                <a:r>
                  <a:rPr lang="en-US" cap="none" sz="1525" b="0" i="0" u="none" baseline="30000">
                    <a:latin typeface="Arial"/>
                    <a:ea typeface="Arial"/>
                    <a:cs typeface="Arial"/>
                  </a:rPr>
                  <a:t>3 </a:t>
                </a:r>
                <a:r>
                  <a:rPr lang="en-US" cap="none" sz="1525" b="0" i="0" u="none" baseline="0">
                    <a:latin typeface="Arial"/>
                    <a:ea typeface="Arial"/>
                    <a:cs typeface="Arial"/>
                  </a:rPr>
                  <a: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904066"/>
        <c:crossesAt val="1"/>
        <c:crossBetween val="between"/>
        <c:dispUnits/>
      </c:valAx>
      <c:spPr>
        <a:solidFill>
          <a:srgbClr val="FFFFFF"/>
        </a:solidFill>
        <a:ln w="12700">
          <a:solidFill>
            <a:srgbClr val="808080"/>
          </a:solidFill>
        </a:ln>
      </c:spPr>
    </c:plotArea>
    <c:legend>
      <c:legendPos val="r"/>
      <c:layout>
        <c:manualLayout>
          <c:xMode val="edge"/>
          <c:yMode val="edge"/>
          <c:x val="0.739"/>
          <c:y val="0.18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1.968503937007874" bottom="1.968503937007874" header="0.5118110236220472" footer="0.5118110236220472"/>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44</xdr:row>
      <xdr:rowOff>123825</xdr:rowOff>
    </xdr:from>
    <xdr:to>
      <xdr:col>6</xdr:col>
      <xdr:colOff>504825</xdr:colOff>
      <xdr:row>56</xdr:row>
      <xdr:rowOff>38100</xdr:rowOff>
    </xdr:to>
    <xdr:sp>
      <xdr:nvSpPr>
        <xdr:cNvPr id="1" name="TextBox 1"/>
        <xdr:cNvSpPr txBox="1">
          <a:spLocks noChangeArrowheads="1"/>
        </xdr:cNvSpPr>
      </xdr:nvSpPr>
      <xdr:spPr>
        <a:xfrm>
          <a:off x="3676650" y="7248525"/>
          <a:ext cx="152400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Remarks: For each country quality assured 1990 and 2007 PWS values (</a:t>
          </a:r>
          <a:r>
            <a:rPr lang="en-US" cap="none" sz="1000" b="0" i="0" u="none" baseline="0">
              <a:solidFill>
                <a:srgbClr val="FF0000"/>
              </a:solidFill>
              <a:latin typeface="Arial"/>
              <a:ea typeface="Arial"/>
              <a:cs typeface="Arial"/>
            </a:rPr>
            <a:t>PWS90 &amp; PWS07</a:t>
          </a:r>
          <a:r>
            <a:rPr lang="en-US" cap="none" sz="1000" b="0" i="0" u="none" baseline="0">
              <a:latin typeface="Arial"/>
              <a:ea typeface="Arial"/>
              <a:cs typeface="Arial"/>
            </a:rPr>
            <a:t>) have been established. 
In case their is a 1990 or 2007 value this value has been used - otherwise other values have been used  (marked by note).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19</xdr:row>
      <xdr:rowOff>133350</xdr:rowOff>
    </xdr:from>
    <xdr:to>
      <xdr:col>12</xdr:col>
      <xdr:colOff>28575</xdr:colOff>
      <xdr:row>44</xdr:row>
      <xdr:rowOff>0</xdr:rowOff>
    </xdr:to>
    <xdr:graphicFrame>
      <xdr:nvGraphicFramePr>
        <xdr:cNvPr id="1" name="Chart 1"/>
        <xdr:cNvGraphicFramePr/>
      </xdr:nvGraphicFramePr>
      <xdr:xfrm>
        <a:off x="4705350" y="3209925"/>
        <a:ext cx="588645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7077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ui.epp.eurostat.ec.europa.eu/nui/show.d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6"/>
  <sheetViews>
    <sheetView workbookViewId="0" topLeftCell="A1">
      <selection activeCell="E48" sqref="E48"/>
    </sheetView>
  </sheetViews>
  <sheetFormatPr defaultColWidth="9.140625" defaultRowHeight="12.75"/>
  <cols>
    <col min="1" max="1" width="22.8515625" style="0" customWidth="1"/>
  </cols>
  <sheetData>
    <row r="1" ht="12.75">
      <c r="A1" t="s">
        <v>0</v>
      </c>
    </row>
    <row r="2" ht="12.75">
      <c r="A2" t="s">
        <v>1</v>
      </c>
    </row>
    <row r="4" spans="1:15" ht="12.75">
      <c r="A4" t="s">
        <v>2</v>
      </c>
      <c r="B4" t="s">
        <v>3</v>
      </c>
      <c r="C4" t="s">
        <v>4</v>
      </c>
      <c r="D4" t="s">
        <v>5</v>
      </c>
      <c r="E4" t="s">
        <v>6</v>
      </c>
      <c r="F4" t="s">
        <v>7</v>
      </c>
      <c r="G4" t="s">
        <v>8</v>
      </c>
      <c r="H4" t="s">
        <v>9</v>
      </c>
      <c r="I4" t="s">
        <v>10</v>
      </c>
      <c r="J4" t="s">
        <v>11</v>
      </c>
      <c r="K4" t="s">
        <v>12</v>
      </c>
      <c r="L4" t="s">
        <v>13</v>
      </c>
      <c r="M4" t="s">
        <v>14</v>
      </c>
      <c r="N4" s="1" t="s">
        <v>15</v>
      </c>
      <c r="O4" s="1" t="s">
        <v>16</v>
      </c>
    </row>
    <row r="5" ht="12.75">
      <c r="A5" t="s">
        <v>17</v>
      </c>
    </row>
    <row r="6" spans="1:7" ht="12.75">
      <c r="A6" s="2" t="s">
        <v>18</v>
      </c>
      <c r="B6">
        <v>626.6</v>
      </c>
      <c r="C6">
        <v>637.6</v>
      </c>
      <c r="D6">
        <v>649.2</v>
      </c>
      <c r="E6">
        <v>637.6</v>
      </c>
      <c r="F6">
        <v>610.7</v>
      </c>
      <c r="G6">
        <v>623.3</v>
      </c>
    </row>
    <row r="7" spans="1:15" ht="12.75">
      <c r="A7" s="2" t="s">
        <v>19</v>
      </c>
      <c r="B7">
        <v>754</v>
      </c>
      <c r="C7">
        <v>763.4</v>
      </c>
      <c r="D7">
        <v>793.3</v>
      </c>
      <c r="E7">
        <v>874.4</v>
      </c>
      <c r="F7">
        <v>804.5</v>
      </c>
      <c r="G7">
        <v>810.1</v>
      </c>
      <c r="H7">
        <v>809.5</v>
      </c>
      <c r="I7">
        <v>818.3</v>
      </c>
      <c r="J7">
        <v>803.2</v>
      </c>
      <c r="K7">
        <v>828.7</v>
      </c>
      <c r="L7">
        <v>813.1</v>
      </c>
      <c r="M7">
        <v>811.1</v>
      </c>
      <c r="N7" s="3">
        <v>741.1</v>
      </c>
      <c r="O7" s="3">
        <v>728.4</v>
      </c>
    </row>
    <row r="8" spans="1:15" ht="12.75">
      <c r="A8" s="2" t="s">
        <v>20</v>
      </c>
      <c r="B8">
        <v>1309.6</v>
      </c>
      <c r="C8">
        <v>1201.4</v>
      </c>
      <c r="D8">
        <v>1242.7</v>
      </c>
      <c r="E8">
        <v>1164.9</v>
      </c>
      <c r="F8">
        <v>1186.3</v>
      </c>
      <c r="G8">
        <v>1204.1</v>
      </c>
      <c r="H8">
        <v>1178</v>
      </c>
      <c r="I8">
        <v>1075.4</v>
      </c>
      <c r="J8">
        <v>1057.1</v>
      </c>
      <c r="K8">
        <v>1048.3</v>
      </c>
      <c r="L8">
        <v>997.3</v>
      </c>
      <c r="M8">
        <v>981.3</v>
      </c>
      <c r="N8" s="3">
        <v>1026.4</v>
      </c>
      <c r="O8" s="3">
        <v>1026.4</v>
      </c>
    </row>
    <row r="9" spans="1:15" ht="12.75">
      <c r="A9" s="2" t="s">
        <v>21</v>
      </c>
      <c r="N9" s="3">
        <v>483.5</v>
      </c>
      <c r="O9" s="3">
        <v>491.5</v>
      </c>
    </row>
    <row r="10" spans="1:15" ht="12.75">
      <c r="A10" s="2" t="s">
        <v>22</v>
      </c>
      <c r="F10">
        <v>44.3</v>
      </c>
      <c r="G10">
        <v>54.3</v>
      </c>
      <c r="H10">
        <v>46.3</v>
      </c>
      <c r="I10">
        <v>53.7</v>
      </c>
      <c r="J10">
        <v>46.1</v>
      </c>
      <c r="K10">
        <v>48.7</v>
      </c>
      <c r="L10">
        <v>52.8</v>
      </c>
      <c r="M10">
        <v>55.1</v>
      </c>
      <c r="N10" s="3">
        <v>59.2</v>
      </c>
      <c r="O10" s="3">
        <v>59.2</v>
      </c>
    </row>
    <row r="11" spans="1:15" ht="12.75">
      <c r="A11" s="2" t="s">
        <v>23</v>
      </c>
      <c r="C11">
        <v>987</v>
      </c>
      <c r="D11">
        <v>974</v>
      </c>
      <c r="E11">
        <v>916</v>
      </c>
      <c r="F11">
        <v>859.7</v>
      </c>
      <c r="G11">
        <v>830.1</v>
      </c>
      <c r="H11">
        <v>807.9</v>
      </c>
      <c r="I11">
        <v>776.9</v>
      </c>
      <c r="J11">
        <v>764.1</v>
      </c>
      <c r="K11">
        <v>767.6</v>
      </c>
      <c r="L11">
        <v>738.2</v>
      </c>
      <c r="M11">
        <v>709.1</v>
      </c>
      <c r="N11" s="3">
        <v>706</v>
      </c>
      <c r="O11" s="3">
        <v>701.7</v>
      </c>
    </row>
    <row r="12" spans="1:15" ht="12.75">
      <c r="A12" s="2" t="s">
        <v>24</v>
      </c>
      <c r="C12">
        <v>470</v>
      </c>
      <c r="D12">
        <v>514</v>
      </c>
      <c r="J12">
        <v>427.6</v>
      </c>
      <c r="K12">
        <v>422.3</v>
      </c>
      <c r="L12">
        <v>421.9</v>
      </c>
      <c r="N12" s="3"/>
      <c r="O12" s="3"/>
    </row>
    <row r="13" spans="1:15" ht="12.75">
      <c r="A13" s="2" t="s">
        <v>25</v>
      </c>
      <c r="F13">
        <v>97.3</v>
      </c>
      <c r="G13">
        <v>81.7</v>
      </c>
      <c r="H13">
        <v>71.5</v>
      </c>
      <c r="I13">
        <v>66.5</v>
      </c>
      <c r="J13">
        <v>71.3</v>
      </c>
      <c r="K13">
        <v>69.7</v>
      </c>
      <c r="L13">
        <v>66.1</v>
      </c>
      <c r="N13" s="3"/>
      <c r="O13" s="3"/>
    </row>
    <row r="14" spans="1:15" ht="12.75">
      <c r="A14" s="2" t="s">
        <v>26</v>
      </c>
      <c r="B14">
        <v>419</v>
      </c>
      <c r="C14">
        <v>412</v>
      </c>
      <c r="D14">
        <v>419</v>
      </c>
      <c r="E14">
        <v>416</v>
      </c>
      <c r="F14">
        <v>404</v>
      </c>
      <c r="G14">
        <v>404</v>
      </c>
      <c r="H14">
        <v>404</v>
      </c>
      <c r="I14">
        <v>404</v>
      </c>
      <c r="J14">
        <v>404</v>
      </c>
      <c r="K14">
        <v>404</v>
      </c>
      <c r="L14">
        <v>404</v>
      </c>
      <c r="M14">
        <v>404</v>
      </c>
      <c r="N14" s="3"/>
      <c r="O14" s="3"/>
    </row>
    <row r="15" spans="1:15" ht="12.75">
      <c r="A15" s="2" t="s">
        <v>27</v>
      </c>
      <c r="B15">
        <v>5931</v>
      </c>
      <c r="E15">
        <v>5890</v>
      </c>
      <c r="F15">
        <v>5863</v>
      </c>
      <c r="G15">
        <v>5898</v>
      </c>
      <c r="H15">
        <v>5871.7</v>
      </c>
      <c r="I15">
        <v>5966</v>
      </c>
      <c r="J15">
        <v>6275.9</v>
      </c>
      <c r="M15" s="4">
        <v>5915.3</v>
      </c>
      <c r="N15" s="3">
        <v>5861.7</v>
      </c>
      <c r="O15" s="3"/>
    </row>
    <row r="16" spans="1:15" ht="12.75">
      <c r="A16" s="2" t="s">
        <v>28</v>
      </c>
      <c r="C16">
        <v>5810</v>
      </c>
      <c r="F16">
        <v>5557</v>
      </c>
      <c r="I16">
        <v>5409</v>
      </c>
      <c r="L16">
        <v>5371.7</v>
      </c>
      <c r="N16" s="3"/>
      <c r="O16" s="3"/>
    </row>
    <row r="17" spans="1:15" ht="12.75">
      <c r="A17" s="2" t="s">
        <v>29</v>
      </c>
      <c r="E17">
        <v>861.4</v>
      </c>
      <c r="M17" s="4">
        <v>868.5</v>
      </c>
      <c r="N17" s="3">
        <v>913</v>
      </c>
      <c r="O17" s="3">
        <v>846.2</v>
      </c>
    </row>
    <row r="18" spans="1:15" ht="12.75">
      <c r="A18" s="2" t="s">
        <v>30</v>
      </c>
      <c r="B18">
        <v>843.2</v>
      </c>
      <c r="C18">
        <v>795.9</v>
      </c>
      <c r="D18">
        <v>775.9</v>
      </c>
      <c r="E18">
        <v>743.6</v>
      </c>
      <c r="F18">
        <v>719.9</v>
      </c>
      <c r="H18">
        <v>817.3</v>
      </c>
      <c r="I18">
        <v>802.4</v>
      </c>
      <c r="J18">
        <v>801.9</v>
      </c>
      <c r="K18">
        <v>806.9</v>
      </c>
      <c r="L18">
        <v>802.9</v>
      </c>
      <c r="M18" s="4">
        <v>697.1</v>
      </c>
      <c r="N18" s="3">
        <v>661.3</v>
      </c>
      <c r="O18" s="3"/>
    </row>
    <row r="19" spans="1:15" ht="12.75">
      <c r="A19" s="2" t="s">
        <v>31</v>
      </c>
      <c r="B19">
        <v>82</v>
      </c>
      <c r="C19">
        <v>82</v>
      </c>
      <c r="D19">
        <v>79</v>
      </c>
      <c r="E19">
        <v>77</v>
      </c>
      <c r="F19">
        <v>76</v>
      </c>
      <c r="G19">
        <v>74</v>
      </c>
      <c r="H19">
        <v>77</v>
      </c>
      <c r="I19">
        <v>78</v>
      </c>
      <c r="J19">
        <v>79</v>
      </c>
      <c r="K19">
        <v>79</v>
      </c>
      <c r="L19">
        <v>79</v>
      </c>
      <c r="M19">
        <v>79</v>
      </c>
      <c r="N19" s="3"/>
      <c r="O19" s="3"/>
    </row>
    <row r="20" spans="1:15" ht="12.75">
      <c r="A20" s="2" t="s">
        <v>32</v>
      </c>
      <c r="B20">
        <v>470</v>
      </c>
      <c r="J20">
        <v>580</v>
      </c>
      <c r="M20">
        <v>662</v>
      </c>
      <c r="N20" s="3"/>
      <c r="O20" s="3">
        <v>609</v>
      </c>
    </row>
    <row r="21" spans="1:15" ht="12.75">
      <c r="A21" s="2" t="s">
        <v>33</v>
      </c>
      <c r="G21">
        <v>9110.4</v>
      </c>
      <c r="N21" s="3"/>
      <c r="O21" s="3"/>
    </row>
    <row r="22" spans="1:15" ht="12.75">
      <c r="A22" s="2" t="s">
        <v>34</v>
      </c>
      <c r="E22">
        <v>22.8</v>
      </c>
      <c r="F22">
        <v>22.8</v>
      </c>
      <c r="G22">
        <v>23.9</v>
      </c>
      <c r="H22">
        <v>22.7</v>
      </c>
      <c r="I22">
        <v>17.1</v>
      </c>
      <c r="J22">
        <v>16.9</v>
      </c>
      <c r="K22">
        <v>14.7</v>
      </c>
      <c r="L22">
        <v>14</v>
      </c>
      <c r="M22">
        <v>13.4</v>
      </c>
      <c r="N22" s="3">
        <v>13.9</v>
      </c>
      <c r="O22" s="3">
        <v>13.7</v>
      </c>
    </row>
    <row r="23" spans="1:15" ht="12.75">
      <c r="A23" s="2" t="s">
        <v>35</v>
      </c>
      <c r="I23">
        <v>127</v>
      </c>
      <c r="J23">
        <v>79</v>
      </c>
      <c r="K23">
        <v>131.5</v>
      </c>
      <c r="L23">
        <v>132.5</v>
      </c>
      <c r="M23">
        <v>134.5</v>
      </c>
      <c r="N23" s="3">
        <v>134.5</v>
      </c>
      <c r="O23" s="3">
        <v>132.5</v>
      </c>
    </row>
    <row r="24" spans="1:15" ht="12.75">
      <c r="A24" s="2" t="s">
        <v>36</v>
      </c>
      <c r="C24">
        <v>33.3</v>
      </c>
      <c r="G24">
        <v>37.7</v>
      </c>
      <c r="N24" s="3"/>
      <c r="O24" s="3"/>
    </row>
    <row r="25" spans="1:16" ht="12.75">
      <c r="A25" s="2" t="s">
        <v>37</v>
      </c>
      <c r="C25">
        <v>204</v>
      </c>
      <c r="D25">
        <v>200.5</v>
      </c>
      <c r="E25">
        <v>199</v>
      </c>
      <c r="F25">
        <v>203.3</v>
      </c>
      <c r="G25">
        <v>201.9</v>
      </c>
      <c r="H25">
        <v>204.7</v>
      </c>
      <c r="I25">
        <v>205.7</v>
      </c>
      <c r="J25" s="5">
        <v>212.1</v>
      </c>
      <c r="K25" s="5">
        <v>220.4</v>
      </c>
      <c r="L25" s="5">
        <v>219.2</v>
      </c>
      <c r="M25" s="5">
        <v>217</v>
      </c>
      <c r="N25" s="5">
        <v>223.1</v>
      </c>
      <c r="O25" s="5">
        <v>226.4</v>
      </c>
      <c r="P25" s="6">
        <v>40379</v>
      </c>
    </row>
    <row r="26" spans="1:15" ht="12.75">
      <c r="A26" s="2" t="s">
        <v>38</v>
      </c>
      <c r="C26">
        <v>20.3</v>
      </c>
      <c r="D26">
        <v>21.5</v>
      </c>
      <c r="E26">
        <v>20.4</v>
      </c>
      <c r="F26">
        <v>18.3</v>
      </c>
      <c r="G26">
        <v>18.8</v>
      </c>
      <c r="H26">
        <v>18.6</v>
      </c>
      <c r="I26">
        <v>16.2</v>
      </c>
      <c r="J26">
        <v>16.3</v>
      </c>
      <c r="K26">
        <v>15.2</v>
      </c>
      <c r="L26">
        <v>14.9</v>
      </c>
      <c r="M26">
        <v>14</v>
      </c>
      <c r="N26" s="3">
        <v>13.1</v>
      </c>
      <c r="O26" s="3">
        <v>14</v>
      </c>
    </row>
    <row r="27" spans="1:15" ht="12.75">
      <c r="A27" s="2" t="s">
        <v>39</v>
      </c>
      <c r="B27">
        <v>1280</v>
      </c>
      <c r="C27">
        <v>1229</v>
      </c>
      <c r="D27">
        <v>1267</v>
      </c>
      <c r="E27">
        <v>1257</v>
      </c>
      <c r="F27">
        <v>1242</v>
      </c>
      <c r="G27">
        <v>1263</v>
      </c>
      <c r="H27">
        <v>1313</v>
      </c>
      <c r="I27">
        <v>1303</v>
      </c>
      <c r="J27">
        <v>1256</v>
      </c>
      <c r="K27">
        <v>1318</v>
      </c>
      <c r="L27">
        <v>1277</v>
      </c>
      <c r="M27">
        <v>1256</v>
      </c>
      <c r="N27" s="3">
        <v>1279</v>
      </c>
      <c r="O27" s="3"/>
    </row>
    <row r="28" spans="1:15" ht="12.75">
      <c r="A28" s="2" t="s">
        <v>40</v>
      </c>
      <c r="B28">
        <v>870</v>
      </c>
      <c r="D28">
        <v>781</v>
      </c>
      <c r="F28">
        <v>792</v>
      </c>
      <c r="G28">
        <v>796</v>
      </c>
      <c r="H28">
        <v>802</v>
      </c>
      <c r="I28">
        <v>806</v>
      </c>
      <c r="J28">
        <v>808</v>
      </c>
      <c r="K28">
        <v>815</v>
      </c>
      <c r="L28">
        <v>820</v>
      </c>
      <c r="M28">
        <v>825</v>
      </c>
      <c r="N28" s="3">
        <v>833</v>
      </c>
      <c r="O28" s="3">
        <v>833</v>
      </c>
    </row>
    <row r="29" spans="1:15" ht="12.75">
      <c r="A29" s="2" t="s">
        <v>41</v>
      </c>
      <c r="B29">
        <v>2603.4</v>
      </c>
      <c r="C29">
        <v>2457.1</v>
      </c>
      <c r="D29">
        <v>2377.5</v>
      </c>
      <c r="E29">
        <v>2292</v>
      </c>
      <c r="F29">
        <v>2189</v>
      </c>
      <c r="G29">
        <v>2392.5</v>
      </c>
      <c r="H29">
        <v>2350</v>
      </c>
      <c r="I29">
        <v>2217.5</v>
      </c>
      <c r="J29">
        <v>2170.5</v>
      </c>
      <c r="K29">
        <v>2179.4</v>
      </c>
      <c r="L29">
        <v>2101.5</v>
      </c>
      <c r="M29">
        <v>2105.2</v>
      </c>
      <c r="N29" s="3">
        <v>2128.7</v>
      </c>
      <c r="O29" s="3">
        <v>2085.6</v>
      </c>
    </row>
    <row r="30" spans="1:15" ht="12.75">
      <c r="A30" s="2" t="s">
        <v>42</v>
      </c>
      <c r="B30">
        <v>750</v>
      </c>
      <c r="N30" s="3">
        <v>910.9</v>
      </c>
      <c r="O30" s="3">
        <v>977.3</v>
      </c>
    </row>
    <row r="31" spans="1:15" ht="12.75">
      <c r="A31" s="2" t="s">
        <v>43</v>
      </c>
      <c r="B31">
        <v>2420</v>
      </c>
      <c r="C31">
        <v>3080</v>
      </c>
      <c r="D31">
        <v>2920</v>
      </c>
      <c r="E31">
        <v>2950</v>
      </c>
      <c r="F31">
        <v>2800</v>
      </c>
      <c r="G31">
        <v>2770</v>
      </c>
      <c r="H31">
        <v>2609</v>
      </c>
      <c r="I31">
        <v>2462</v>
      </c>
      <c r="J31">
        <v>2225</v>
      </c>
      <c r="K31">
        <v>1989</v>
      </c>
      <c r="L31">
        <v>1765</v>
      </c>
      <c r="M31">
        <v>1686</v>
      </c>
      <c r="N31" s="3">
        <v>1543</v>
      </c>
      <c r="O31" s="3">
        <v>1592.9</v>
      </c>
    </row>
    <row r="32" spans="1:15" ht="12.75">
      <c r="A32" s="2" t="s">
        <v>44</v>
      </c>
      <c r="B32">
        <v>551</v>
      </c>
      <c r="C32">
        <v>531</v>
      </c>
      <c r="D32">
        <v>492</v>
      </c>
      <c r="E32">
        <v>465</v>
      </c>
      <c r="F32">
        <v>452</v>
      </c>
      <c r="G32">
        <v>431</v>
      </c>
      <c r="H32">
        <v>423.4</v>
      </c>
      <c r="I32">
        <v>394.7</v>
      </c>
      <c r="J32">
        <v>385.3</v>
      </c>
      <c r="K32">
        <v>383.8</v>
      </c>
      <c r="L32">
        <v>354.2</v>
      </c>
      <c r="M32">
        <v>342.7</v>
      </c>
      <c r="N32" s="3"/>
      <c r="O32" s="3">
        <v>319.5</v>
      </c>
    </row>
    <row r="33" spans="1:15" ht="12.75">
      <c r="A33" s="2" t="s">
        <v>45</v>
      </c>
      <c r="B33">
        <v>265.9</v>
      </c>
      <c r="C33">
        <v>259.7</v>
      </c>
      <c r="D33">
        <v>258.2</v>
      </c>
      <c r="E33">
        <v>253.6</v>
      </c>
      <c r="F33">
        <v>242.9</v>
      </c>
      <c r="G33">
        <v>240.8</v>
      </c>
      <c r="H33">
        <v>219.7</v>
      </c>
      <c r="I33">
        <v>210</v>
      </c>
      <c r="J33">
        <v>187.1</v>
      </c>
      <c r="K33">
        <v>178.7</v>
      </c>
      <c r="L33">
        <v>162.5</v>
      </c>
      <c r="M33">
        <v>163.5</v>
      </c>
      <c r="N33" s="3">
        <v>166.2</v>
      </c>
      <c r="O33" s="3">
        <v>167.4</v>
      </c>
    </row>
    <row r="34" spans="1:15" ht="12.75">
      <c r="A34" s="2" t="s">
        <v>46</v>
      </c>
      <c r="C34">
        <v>4295.6</v>
      </c>
      <c r="E34">
        <v>4393</v>
      </c>
      <c r="F34">
        <v>4670.6</v>
      </c>
      <c r="G34">
        <v>5002.8</v>
      </c>
      <c r="H34">
        <v>5475.8</v>
      </c>
      <c r="I34">
        <v>5383.1</v>
      </c>
      <c r="J34">
        <v>5299</v>
      </c>
      <c r="K34">
        <v>5719.8</v>
      </c>
      <c r="L34">
        <v>5824.2</v>
      </c>
      <c r="M34" s="4">
        <v>5890</v>
      </c>
      <c r="N34" s="3">
        <v>5701</v>
      </c>
      <c r="O34" s="3"/>
    </row>
    <row r="35" spans="1:15" ht="12.75">
      <c r="A35" s="2" t="s">
        <v>47</v>
      </c>
      <c r="B35">
        <v>953</v>
      </c>
      <c r="C35">
        <v>937</v>
      </c>
      <c r="D35">
        <v>937</v>
      </c>
      <c r="E35">
        <v>923</v>
      </c>
      <c r="F35">
        <v>923</v>
      </c>
      <c r="G35">
        <v>923</v>
      </c>
      <c r="H35">
        <v>923</v>
      </c>
      <c r="I35">
        <v>923</v>
      </c>
      <c r="J35">
        <v>923</v>
      </c>
      <c r="K35">
        <v>923</v>
      </c>
      <c r="L35">
        <v>923</v>
      </c>
      <c r="M35" s="4">
        <v>891</v>
      </c>
      <c r="N35" s="3">
        <v>891</v>
      </c>
      <c r="O35" s="3">
        <v>891</v>
      </c>
    </row>
    <row r="36" spans="1:15" ht="12.75">
      <c r="A36" s="2" t="s">
        <v>48</v>
      </c>
      <c r="B36">
        <v>1092</v>
      </c>
      <c r="C36">
        <v>1067.5</v>
      </c>
      <c r="D36">
        <v>1051.9</v>
      </c>
      <c r="E36">
        <v>1055.5</v>
      </c>
      <c r="F36">
        <v>1062.8</v>
      </c>
      <c r="G36">
        <v>1057.2</v>
      </c>
      <c r="H36">
        <v>1061</v>
      </c>
      <c r="I36">
        <v>1036</v>
      </c>
      <c r="J36">
        <v>1015</v>
      </c>
      <c r="K36">
        <v>1085</v>
      </c>
      <c r="L36">
        <v>1029</v>
      </c>
      <c r="M36">
        <v>1004</v>
      </c>
      <c r="N36" s="3">
        <v>981</v>
      </c>
      <c r="O36" s="3"/>
    </row>
    <row r="37" spans="1:15" ht="12.75">
      <c r="A37" s="2" t="s">
        <v>49</v>
      </c>
      <c r="B37">
        <v>3235.2</v>
      </c>
      <c r="C37">
        <v>3725.1</v>
      </c>
      <c r="D37">
        <v>3931.1</v>
      </c>
      <c r="E37">
        <v>4073.4</v>
      </c>
      <c r="F37">
        <v>4167.5</v>
      </c>
      <c r="G37">
        <v>4294.1</v>
      </c>
      <c r="H37">
        <v>4453.2</v>
      </c>
      <c r="I37">
        <v>4664.4</v>
      </c>
      <c r="J37">
        <v>4814.6</v>
      </c>
      <c r="K37">
        <v>4920</v>
      </c>
      <c r="L37">
        <v>4956.4</v>
      </c>
      <c r="M37" s="4">
        <v>5169.7</v>
      </c>
      <c r="N37" s="3">
        <v>5163.5</v>
      </c>
      <c r="O37" s="3"/>
    </row>
    <row r="38" spans="1:15" ht="12.75">
      <c r="A38" s="2" t="s">
        <v>50</v>
      </c>
      <c r="B38">
        <v>7183</v>
      </c>
      <c r="C38">
        <v>7432.2</v>
      </c>
      <c r="D38">
        <v>7462</v>
      </c>
      <c r="E38">
        <v>7251.5</v>
      </c>
      <c r="F38">
        <v>7221.2</v>
      </c>
      <c r="I38">
        <v>7090.1</v>
      </c>
      <c r="J38">
        <v>7312</v>
      </c>
      <c r="K38">
        <v>7293.8</v>
      </c>
      <c r="L38">
        <v>7383.2</v>
      </c>
      <c r="N38" s="3"/>
      <c r="O38" s="3"/>
    </row>
    <row r="41" spans="1:2" ht="12.75">
      <c r="A41" t="s">
        <v>51</v>
      </c>
      <c r="B41" t="s">
        <v>52</v>
      </c>
    </row>
    <row r="42" spans="1:2" ht="12.75">
      <c r="A42" t="s">
        <v>53</v>
      </c>
      <c r="B42" t="s">
        <v>54</v>
      </c>
    </row>
    <row r="43" spans="1:2" ht="12.75">
      <c r="A43" t="s">
        <v>55</v>
      </c>
      <c r="B43" s="7">
        <v>40120.60246527778</v>
      </c>
    </row>
    <row r="44" spans="1:2" ht="12.75">
      <c r="A44" t="s">
        <v>56</v>
      </c>
      <c r="B44" s="8" t="s">
        <v>57</v>
      </c>
    </row>
    <row r="45" spans="1:2" ht="12.75">
      <c r="A45" t="s">
        <v>58</v>
      </c>
      <c r="B45" t="s">
        <v>59</v>
      </c>
    </row>
    <row r="46" spans="1:2" ht="12.75">
      <c r="A46" t="s">
        <v>60</v>
      </c>
      <c r="B46" t="s">
        <v>61</v>
      </c>
    </row>
  </sheetData>
  <hyperlinks>
    <hyperlink ref="B44" r:id="rId1" display="http://nui.epp.eurostat.ec.europa.eu/nui/show.do"/>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W70"/>
  <sheetViews>
    <sheetView workbookViewId="0" topLeftCell="A1">
      <pane xSplit="1" ySplit="5" topLeftCell="B6" activePane="bottomRight" state="frozen"/>
      <selection pane="topLeft" activeCell="E48" sqref="E48"/>
      <selection pane="topRight" activeCell="E48" sqref="E48"/>
      <selection pane="bottomLeft" activeCell="E48" sqref="E48"/>
      <selection pane="bottomRight" activeCell="E48" sqref="E48"/>
    </sheetView>
  </sheetViews>
  <sheetFormatPr defaultColWidth="9.140625" defaultRowHeight="12.75"/>
  <cols>
    <col min="1" max="1" width="18.8515625" style="0" customWidth="1"/>
    <col min="2" max="21" width="9.140625" style="9" customWidth="1"/>
  </cols>
  <sheetData>
    <row r="1" ht="12.75">
      <c r="A1" t="s">
        <v>62</v>
      </c>
    </row>
    <row r="2" spans="1:3" ht="12.75">
      <c r="A2" t="s">
        <v>53</v>
      </c>
      <c r="B2"/>
      <c r="C2" t="s">
        <v>54</v>
      </c>
    </row>
    <row r="3" spans="1:3" ht="12.75">
      <c r="A3" t="s">
        <v>55</v>
      </c>
      <c r="B3"/>
      <c r="C3" s="7">
        <v>40120.60246527778</v>
      </c>
    </row>
    <row r="4" ht="12.75">
      <c r="A4" t="s">
        <v>63</v>
      </c>
    </row>
    <row r="5" spans="1:4" ht="12.75">
      <c r="A5" s="10" t="s">
        <v>64</v>
      </c>
      <c r="B5" s="10"/>
      <c r="C5" s="10"/>
      <c r="D5" s="10"/>
    </row>
    <row r="7" spans="2:23" s="11" customFormat="1" ht="12.75">
      <c r="B7" s="12">
        <v>1970</v>
      </c>
      <c r="C7" s="12">
        <v>1975</v>
      </c>
      <c r="D7" s="12">
        <v>1980</v>
      </c>
      <c r="E7" s="12">
        <v>1985</v>
      </c>
      <c r="F7" s="12">
        <v>1990</v>
      </c>
      <c r="G7" s="12">
        <v>1991</v>
      </c>
      <c r="H7" s="12">
        <v>1992</v>
      </c>
      <c r="I7" s="12">
        <v>1993</v>
      </c>
      <c r="J7" s="12">
        <v>1994</v>
      </c>
      <c r="K7" s="12">
        <v>1995</v>
      </c>
      <c r="L7" s="12">
        <v>1996</v>
      </c>
      <c r="M7" s="12">
        <v>1997</v>
      </c>
      <c r="N7" s="12">
        <v>1998</v>
      </c>
      <c r="O7" s="12">
        <v>1999</v>
      </c>
      <c r="P7" s="12">
        <v>2000</v>
      </c>
      <c r="Q7" s="12">
        <v>2001</v>
      </c>
      <c r="R7" s="12">
        <v>2002</v>
      </c>
      <c r="S7" s="12">
        <v>2003</v>
      </c>
      <c r="T7" s="12">
        <v>2004</v>
      </c>
      <c r="U7" s="12">
        <v>2005</v>
      </c>
      <c r="V7" s="13">
        <v>2006</v>
      </c>
      <c r="W7" s="13">
        <v>2007</v>
      </c>
    </row>
    <row r="8" spans="2:23" ht="12.75">
      <c r="B8" s="14"/>
      <c r="C8" s="14"/>
      <c r="D8" s="14"/>
      <c r="E8" s="14"/>
      <c r="F8" s="14"/>
      <c r="G8" s="14"/>
      <c r="H8" s="14"/>
      <c r="I8" s="14"/>
      <c r="J8" s="14"/>
      <c r="K8" s="14"/>
      <c r="L8" s="14"/>
      <c r="M8" s="14"/>
      <c r="N8" s="14"/>
      <c r="O8" s="14"/>
      <c r="P8" s="14"/>
      <c r="Q8" s="14"/>
      <c r="R8" s="14"/>
      <c r="S8" s="14"/>
      <c r="T8" s="14"/>
      <c r="U8" s="14"/>
      <c r="V8" s="15"/>
      <c r="W8" s="15"/>
    </row>
    <row r="9" spans="1:23" ht="12.75">
      <c r="A9" s="16" t="s">
        <v>65</v>
      </c>
      <c r="B9" s="14"/>
      <c r="C9" s="14"/>
      <c r="D9" s="14"/>
      <c r="E9" s="14"/>
      <c r="F9" s="14"/>
      <c r="G9" s="14"/>
      <c r="H9" s="14"/>
      <c r="I9" s="14"/>
      <c r="J9" s="14"/>
      <c r="K9" s="14"/>
      <c r="L9" s="14"/>
      <c r="M9" s="14"/>
      <c r="N9" s="14"/>
      <c r="O9" s="14"/>
      <c r="P9" s="14"/>
      <c r="Q9" s="14"/>
      <c r="R9" s="14"/>
      <c r="S9" s="14"/>
      <c r="T9" s="14"/>
      <c r="U9" s="14"/>
      <c r="V9" s="17"/>
      <c r="W9" s="17"/>
    </row>
    <row r="10" spans="1:23" ht="12.75">
      <c r="A10" s="16" t="s">
        <v>66</v>
      </c>
      <c r="B10" s="14"/>
      <c r="C10" s="14"/>
      <c r="D10" s="14">
        <v>558.2</v>
      </c>
      <c r="E10" s="14">
        <v>597.2</v>
      </c>
      <c r="F10" s="14">
        <v>612.9</v>
      </c>
      <c r="G10" s="14">
        <v>612.9</v>
      </c>
      <c r="H10" s="14">
        <v>643.2</v>
      </c>
      <c r="I10" s="14">
        <v>632.5</v>
      </c>
      <c r="J10" s="14">
        <v>626.6</v>
      </c>
      <c r="K10" s="14">
        <v>637.6</v>
      </c>
      <c r="L10" s="14">
        <v>649.2</v>
      </c>
      <c r="M10" s="14">
        <v>637.6</v>
      </c>
      <c r="N10" s="14">
        <v>610.7</v>
      </c>
      <c r="O10" s="14">
        <v>623.3</v>
      </c>
      <c r="P10" s="14"/>
      <c r="Q10" s="14"/>
      <c r="R10" s="14"/>
      <c r="S10" s="14"/>
      <c r="T10" s="14"/>
      <c r="U10" s="14"/>
      <c r="V10" s="17"/>
      <c r="W10" s="17"/>
    </row>
    <row r="11" spans="1:23" ht="12.75">
      <c r="A11" s="16" t="s">
        <v>67</v>
      </c>
      <c r="B11" s="14"/>
      <c r="C11" s="14"/>
      <c r="D11" s="14"/>
      <c r="E11" s="14"/>
      <c r="F11" s="14">
        <v>685</v>
      </c>
      <c r="G11" s="14"/>
      <c r="H11" s="14"/>
      <c r="I11" s="14"/>
      <c r="J11" s="17">
        <v>754</v>
      </c>
      <c r="K11" s="17">
        <v>763.4</v>
      </c>
      <c r="L11" s="17">
        <v>793.3</v>
      </c>
      <c r="M11" s="17">
        <v>874.4</v>
      </c>
      <c r="N11" s="17">
        <v>804.5</v>
      </c>
      <c r="O11" s="17">
        <v>810.1</v>
      </c>
      <c r="P11" s="17">
        <v>809.5</v>
      </c>
      <c r="Q11" s="17">
        <v>818.3</v>
      </c>
      <c r="R11" s="17">
        <v>803.2</v>
      </c>
      <c r="S11" s="17">
        <v>828.7</v>
      </c>
      <c r="T11" s="17">
        <v>813.1</v>
      </c>
      <c r="U11" s="17">
        <v>811.1</v>
      </c>
      <c r="V11" s="3">
        <v>741.1</v>
      </c>
      <c r="W11" s="3">
        <v>728.4</v>
      </c>
    </row>
    <row r="12" spans="1:23" ht="12.75">
      <c r="A12" s="16" t="s">
        <v>68</v>
      </c>
      <c r="B12" s="14"/>
      <c r="C12" s="14"/>
      <c r="D12" s="14"/>
      <c r="E12" s="14"/>
      <c r="F12" s="14">
        <v>1662.1</v>
      </c>
      <c r="G12" s="14">
        <v>1490.3</v>
      </c>
      <c r="H12" s="14">
        <v>1507</v>
      </c>
      <c r="I12" s="14">
        <v>1378.8</v>
      </c>
      <c r="J12" s="14">
        <v>1309.6</v>
      </c>
      <c r="K12" s="14">
        <v>1201.4</v>
      </c>
      <c r="L12" s="14">
        <v>1242.7</v>
      </c>
      <c r="M12" s="14">
        <v>1164.9</v>
      </c>
      <c r="N12" s="14">
        <v>1186.3</v>
      </c>
      <c r="O12" s="14">
        <v>1204.1</v>
      </c>
      <c r="P12" s="14">
        <v>1178</v>
      </c>
      <c r="Q12" s="14">
        <v>1075.4</v>
      </c>
      <c r="R12" s="14">
        <v>1057.1</v>
      </c>
      <c r="S12" s="14">
        <v>1048.3</v>
      </c>
      <c r="T12" s="14">
        <v>997.3</v>
      </c>
      <c r="U12" s="14">
        <v>981.3</v>
      </c>
      <c r="V12" s="3">
        <v>1026.4</v>
      </c>
      <c r="W12" s="3">
        <v>1026.4</v>
      </c>
    </row>
    <row r="13" spans="1:23" ht="12.75">
      <c r="A13" s="16" t="s">
        <v>69</v>
      </c>
      <c r="B13" s="14">
        <v>1140</v>
      </c>
      <c r="C13" s="14">
        <v>1129</v>
      </c>
      <c r="D13" s="14">
        <v>1103</v>
      </c>
      <c r="E13" s="14">
        <v>1143</v>
      </c>
      <c r="F13" s="14">
        <v>1162</v>
      </c>
      <c r="G13" s="14">
        <v>1193</v>
      </c>
      <c r="H13" s="14">
        <v>1192</v>
      </c>
      <c r="I13" s="14">
        <v>1066</v>
      </c>
      <c r="J13" s="14">
        <v>1092</v>
      </c>
      <c r="K13" s="14">
        <v>1067.5</v>
      </c>
      <c r="L13" s="14">
        <v>1051.9</v>
      </c>
      <c r="M13" s="14">
        <v>1055.5</v>
      </c>
      <c r="N13" s="14">
        <v>1062.8</v>
      </c>
      <c r="O13" s="14">
        <v>1057.2</v>
      </c>
      <c r="P13" s="14">
        <v>1061</v>
      </c>
      <c r="Q13" s="14">
        <v>1036</v>
      </c>
      <c r="R13" s="14">
        <v>1015</v>
      </c>
      <c r="S13" s="17">
        <v>1085</v>
      </c>
      <c r="T13" s="14">
        <v>1029</v>
      </c>
      <c r="U13" s="14">
        <v>1004</v>
      </c>
      <c r="V13" s="3">
        <v>981</v>
      </c>
      <c r="W13" s="17"/>
    </row>
    <row r="14" spans="1:23" ht="12.75">
      <c r="A14" s="16" t="s">
        <v>70</v>
      </c>
      <c r="B14" s="14"/>
      <c r="C14" s="14"/>
      <c r="D14" s="14"/>
      <c r="E14" s="14"/>
      <c r="F14" s="14"/>
      <c r="G14" s="14"/>
      <c r="H14" s="14"/>
      <c r="I14" s="14"/>
      <c r="J14" s="14"/>
      <c r="K14" s="14"/>
      <c r="L14" s="14"/>
      <c r="M14" s="14"/>
      <c r="N14" s="14">
        <v>44.3</v>
      </c>
      <c r="O14" s="14">
        <v>54.3</v>
      </c>
      <c r="P14" s="14">
        <v>46.3</v>
      </c>
      <c r="Q14" s="14">
        <v>53.7</v>
      </c>
      <c r="R14" s="14">
        <v>46.1</v>
      </c>
      <c r="S14" s="14">
        <v>48.7</v>
      </c>
      <c r="T14" s="14">
        <v>52.8</v>
      </c>
      <c r="U14" s="14">
        <v>55.1</v>
      </c>
      <c r="V14" s="3">
        <v>59.2</v>
      </c>
      <c r="W14" s="3">
        <v>59.2</v>
      </c>
    </row>
    <row r="15" spans="1:23" ht="12.75">
      <c r="A15" s="16" t="s">
        <v>71</v>
      </c>
      <c r="B15" s="14"/>
      <c r="C15" s="14"/>
      <c r="D15" s="14">
        <v>1014</v>
      </c>
      <c r="E15" s="14">
        <v>1181</v>
      </c>
      <c r="F15" s="14">
        <v>1269</v>
      </c>
      <c r="G15" s="14"/>
      <c r="H15" s="14"/>
      <c r="I15" s="14"/>
      <c r="J15" s="14"/>
      <c r="K15" s="14">
        <v>987</v>
      </c>
      <c r="L15" s="14">
        <v>974</v>
      </c>
      <c r="M15" s="14">
        <v>916</v>
      </c>
      <c r="N15" s="14">
        <v>859.7</v>
      </c>
      <c r="O15" s="14">
        <v>830.1</v>
      </c>
      <c r="P15" s="14">
        <v>807.9</v>
      </c>
      <c r="Q15" s="14">
        <v>776.9</v>
      </c>
      <c r="R15" s="14">
        <v>764.1</v>
      </c>
      <c r="S15" s="14">
        <v>767.6</v>
      </c>
      <c r="T15" s="14">
        <v>738.2</v>
      </c>
      <c r="U15" s="14">
        <v>709.1</v>
      </c>
      <c r="V15" s="3">
        <v>706</v>
      </c>
      <c r="W15" s="3">
        <v>701.7</v>
      </c>
    </row>
    <row r="16" spans="1:23" ht="38.25">
      <c r="A16" s="18" t="s">
        <v>72</v>
      </c>
      <c r="B16" s="14"/>
      <c r="C16" s="14"/>
      <c r="D16" s="14"/>
      <c r="E16" s="14"/>
      <c r="F16" s="14"/>
      <c r="G16" s="14">
        <v>6503</v>
      </c>
      <c r="H16" s="14"/>
      <c r="I16" s="14"/>
      <c r="J16" s="14"/>
      <c r="K16" s="14">
        <v>5810</v>
      </c>
      <c r="L16" s="14"/>
      <c r="M16" s="14"/>
      <c r="N16" s="14">
        <v>5557</v>
      </c>
      <c r="O16" s="14"/>
      <c r="P16" s="14"/>
      <c r="Q16" s="14">
        <v>5409</v>
      </c>
      <c r="R16" s="14"/>
      <c r="S16" s="14"/>
      <c r="T16" s="14">
        <v>5371.7</v>
      </c>
      <c r="U16" s="14"/>
      <c r="V16" s="17"/>
      <c r="W16" s="17"/>
    </row>
    <row r="17" spans="1:23" ht="12.75">
      <c r="A17" s="16" t="s">
        <v>73</v>
      </c>
      <c r="B17" s="14">
        <v>460</v>
      </c>
      <c r="C17" s="14">
        <v>700</v>
      </c>
      <c r="D17" s="14">
        <v>700</v>
      </c>
      <c r="E17" s="14">
        <v>629.6</v>
      </c>
      <c r="F17" s="14">
        <v>571</v>
      </c>
      <c r="G17" s="14">
        <v>499</v>
      </c>
      <c r="H17" s="14"/>
      <c r="I17" s="14"/>
      <c r="J17" s="14"/>
      <c r="K17" s="14">
        <v>470</v>
      </c>
      <c r="L17" s="14">
        <v>514</v>
      </c>
      <c r="M17" s="14"/>
      <c r="N17" s="14"/>
      <c r="O17" s="14"/>
      <c r="P17" s="14"/>
      <c r="Q17" s="14"/>
      <c r="R17" s="14">
        <v>427.6</v>
      </c>
      <c r="S17" s="14">
        <v>422.3</v>
      </c>
      <c r="T17" s="14">
        <v>421.9</v>
      </c>
      <c r="U17" s="14"/>
      <c r="V17" s="17"/>
      <c r="W17" s="17"/>
    </row>
    <row r="18" spans="1:23" ht="12.75">
      <c r="A18" s="16" t="s">
        <v>74</v>
      </c>
      <c r="B18" s="14"/>
      <c r="C18" s="14"/>
      <c r="D18" s="14"/>
      <c r="E18" s="14"/>
      <c r="F18" s="14"/>
      <c r="G18" s="14"/>
      <c r="H18" s="14"/>
      <c r="I18" s="14"/>
      <c r="J18" s="14"/>
      <c r="K18" s="14"/>
      <c r="L18" s="14"/>
      <c r="M18" s="14"/>
      <c r="N18" s="14">
        <v>97.3</v>
      </c>
      <c r="O18" s="14">
        <v>81.7</v>
      </c>
      <c r="P18" s="14">
        <v>71.5</v>
      </c>
      <c r="Q18" s="14">
        <v>66.5</v>
      </c>
      <c r="R18" s="14">
        <v>71.3</v>
      </c>
      <c r="S18" s="14">
        <v>69.7</v>
      </c>
      <c r="T18" s="14">
        <v>66.1</v>
      </c>
      <c r="U18" s="14"/>
      <c r="V18" s="17"/>
      <c r="W18" s="17"/>
    </row>
    <row r="19" spans="1:23" ht="12.75">
      <c r="A19" s="16" t="s">
        <v>75</v>
      </c>
      <c r="B19" s="14"/>
      <c r="C19" s="14"/>
      <c r="D19" s="14"/>
      <c r="E19" s="14"/>
      <c r="F19" s="14"/>
      <c r="G19" s="14"/>
      <c r="H19" s="14"/>
      <c r="I19" s="14"/>
      <c r="J19" s="14"/>
      <c r="K19" s="14"/>
      <c r="L19" s="14"/>
      <c r="M19" s="14"/>
      <c r="N19" s="14">
        <v>10500</v>
      </c>
      <c r="O19" s="14"/>
      <c r="P19" s="14"/>
      <c r="Q19" s="14"/>
      <c r="R19" s="14"/>
      <c r="S19" s="14"/>
      <c r="T19" s="14"/>
      <c r="U19" s="14"/>
      <c r="V19" s="17"/>
      <c r="W19" s="17"/>
    </row>
    <row r="20" spans="1:23" ht="12.75">
      <c r="A20" s="16" t="s">
        <v>76</v>
      </c>
      <c r="B20" s="14">
        <v>2900</v>
      </c>
      <c r="C20" s="14"/>
      <c r="D20" s="14">
        <v>4700</v>
      </c>
      <c r="E20" s="14">
        <v>5350</v>
      </c>
      <c r="F20" s="14"/>
      <c r="G20" s="14">
        <v>4400</v>
      </c>
      <c r="H20" s="14"/>
      <c r="I20" s="14">
        <v>4900</v>
      </c>
      <c r="J20" s="14"/>
      <c r="K20" s="14">
        <v>4295.6</v>
      </c>
      <c r="L20" s="14"/>
      <c r="M20" s="14">
        <v>4393</v>
      </c>
      <c r="N20" s="14">
        <v>4670.6</v>
      </c>
      <c r="O20" s="14">
        <v>5002.8</v>
      </c>
      <c r="P20" s="14">
        <v>5475.8</v>
      </c>
      <c r="Q20" s="14">
        <v>5383.1</v>
      </c>
      <c r="R20" s="14">
        <v>5299</v>
      </c>
      <c r="S20" s="17">
        <v>5719.8</v>
      </c>
      <c r="T20" s="14">
        <v>5824.2</v>
      </c>
      <c r="U20" s="4">
        <v>5890</v>
      </c>
      <c r="V20" s="3">
        <v>5701</v>
      </c>
      <c r="W20" s="17"/>
    </row>
    <row r="21" spans="1:23" ht="12.75">
      <c r="A21" s="16" t="s">
        <v>77</v>
      </c>
      <c r="B21" s="14">
        <v>293</v>
      </c>
      <c r="C21" s="14">
        <v>381</v>
      </c>
      <c r="D21" s="14">
        <v>389</v>
      </c>
      <c r="E21" s="14">
        <v>409</v>
      </c>
      <c r="F21" s="14">
        <v>424</v>
      </c>
      <c r="G21" s="14">
        <v>412</v>
      </c>
      <c r="H21" s="14">
        <v>419</v>
      </c>
      <c r="I21" s="14">
        <v>419</v>
      </c>
      <c r="J21" s="14">
        <v>419</v>
      </c>
      <c r="K21" s="14">
        <v>412</v>
      </c>
      <c r="L21" s="14">
        <v>419</v>
      </c>
      <c r="M21" s="14">
        <v>416</v>
      </c>
      <c r="N21" s="14">
        <v>404</v>
      </c>
      <c r="O21" s="14">
        <v>404</v>
      </c>
      <c r="P21" s="14">
        <v>404</v>
      </c>
      <c r="Q21" s="14">
        <v>404</v>
      </c>
      <c r="R21" s="14">
        <v>404</v>
      </c>
      <c r="S21" s="14">
        <v>404</v>
      </c>
      <c r="T21" s="14">
        <v>404</v>
      </c>
      <c r="U21" s="14">
        <v>404</v>
      </c>
      <c r="V21" s="17"/>
      <c r="W21" s="17"/>
    </row>
    <row r="22" spans="1:23" ht="12.75">
      <c r="A22" s="16" t="s">
        <v>78</v>
      </c>
      <c r="B22" s="14"/>
      <c r="C22" s="14"/>
      <c r="D22" s="14"/>
      <c r="E22" s="14">
        <v>5904</v>
      </c>
      <c r="F22" s="14">
        <v>6091</v>
      </c>
      <c r="G22" s="14">
        <v>6093</v>
      </c>
      <c r="H22" s="14">
        <v>5982</v>
      </c>
      <c r="I22" s="14">
        <v>5933</v>
      </c>
      <c r="J22" s="14">
        <v>5931</v>
      </c>
      <c r="K22" s="14"/>
      <c r="L22" s="14"/>
      <c r="M22" s="14">
        <v>5890</v>
      </c>
      <c r="N22" s="14">
        <v>5863</v>
      </c>
      <c r="O22" s="14">
        <v>5898</v>
      </c>
      <c r="P22" s="14">
        <v>5871.7</v>
      </c>
      <c r="Q22" s="14">
        <v>5966</v>
      </c>
      <c r="R22" s="14">
        <v>6275.9</v>
      </c>
      <c r="S22" s="14"/>
      <c r="T22" s="14"/>
      <c r="U22" s="4">
        <v>5915.3</v>
      </c>
      <c r="V22" s="3">
        <v>5861.7</v>
      </c>
      <c r="W22" s="17"/>
    </row>
    <row r="23" spans="1:23" ht="12.75">
      <c r="A23" s="16" t="s">
        <v>79</v>
      </c>
      <c r="B23" s="14"/>
      <c r="C23" s="14">
        <v>585</v>
      </c>
      <c r="D23" s="14">
        <v>750</v>
      </c>
      <c r="E23" s="14">
        <v>656</v>
      </c>
      <c r="F23" s="14"/>
      <c r="G23" s="14"/>
      <c r="H23" s="14"/>
      <c r="I23" s="14"/>
      <c r="J23" s="14"/>
      <c r="K23" s="14"/>
      <c r="L23" s="14"/>
      <c r="M23" s="14">
        <v>861.4</v>
      </c>
      <c r="N23" s="14"/>
      <c r="O23" s="14"/>
      <c r="P23" s="14"/>
      <c r="Q23" s="14"/>
      <c r="R23" s="14"/>
      <c r="S23" s="14"/>
      <c r="T23" s="14"/>
      <c r="U23" s="4">
        <v>868.5</v>
      </c>
      <c r="V23" s="3">
        <v>913</v>
      </c>
      <c r="W23" s="3">
        <v>846.2</v>
      </c>
    </row>
    <row r="24" spans="1:23" ht="12.75">
      <c r="A24" s="16" t="s">
        <v>80</v>
      </c>
      <c r="B24" s="14"/>
      <c r="C24" s="14"/>
      <c r="D24" s="14"/>
      <c r="E24" s="14"/>
      <c r="F24" s="14"/>
      <c r="G24" s="14"/>
      <c r="H24" s="14"/>
      <c r="I24" s="14"/>
      <c r="J24" s="14"/>
      <c r="K24" s="14"/>
      <c r="L24" s="14"/>
      <c r="M24" s="14"/>
      <c r="N24" s="14"/>
      <c r="O24" s="14"/>
      <c r="P24" s="14"/>
      <c r="Q24" s="14"/>
      <c r="R24" s="14"/>
      <c r="S24" s="14"/>
      <c r="T24" s="14"/>
      <c r="U24" s="14"/>
      <c r="V24" s="3">
        <v>483.5</v>
      </c>
      <c r="W24" s="3">
        <v>491.5</v>
      </c>
    </row>
    <row r="25" spans="1:23" ht="12.75">
      <c r="A25" s="16" t="s">
        <v>81</v>
      </c>
      <c r="B25" s="14">
        <v>519.5</v>
      </c>
      <c r="C25" s="14">
        <v>632.2</v>
      </c>
      <c r="D25" s="14"/>
      <c r="E25" s="14"/>
      <c r="F25" s="14"/>
      <c r="G25" s="14"/>
      <c r="H25" s="14">
        <v>926.1</v>
      </c>
      <c r="I25" s="14">
        <v>810.6</v>
      </c>
      <c r="J25" s="14">
        <v>843.2</v>
      </c>
      <c r="K25" s="14">
        <v>795.9</v>
      </c>
      <c r="L25" s="14">
        <v>775.9</v>
      </c>
      <c r="M25" s="14">
        <v>743.6</v>
      </c>
      <c r="N25" s="14">
        <v>719.9</v>
      </c>
      <c r="O25" s="14"/>
      <c r="P25" s="14">
        <v>817.3</v>
      </c>
      <c r="Q25" s="14">
        <v>802.4</v>
      </c>
      <c r="R25" s="14">
        <v>801.9</v>
      </c>
      <c r="S25" s="17">
        <v>806.9</v>
      </c>
      <c r="T25" s="17">
        <v>802.9</v>
      </c>
      <c r="U25" s="4">
        <v>697.1</v>
      </c>
      <c r="V25" s="3">
        <v>661.3</v>
      </c>
      <c r="W25" s="17"/>
    </row>
    <row r="26" spans="1:23" ht="12.75">
      <c r="A26" s="16" t="s">
        <v>82</v>
      </c>
      <c r="B26" s="14"/>
      <c r="C26" s="14"/>
      <c r="D26" s="14">
        <v>364</v>
      </c>
      <c r="E26" s="14"/>
      <c r="F26" s="14"/>
      <c r="G26" s="14"/>
      <c r="H26" s="14"/>
      <c r="I26" s="14"/>
      <c r="J26" s="14">
        <v>470</v>
      </c>
      <c r="K26" s="14"/>
      <c r="L26" s="14"/>
      <c r="M26" s="14"/>
      <c r="N26" s="14"/>
      <c r="O26" s="14"/>
      <c r="P26" s="14"/>
      <c r="Q26" s="14"/>
      <c r="R26" s="14">
        <v>580</v>
      </c>
      <c r="S26" s="14"/>
      <c r="T26" s="14"/>
      <c r="U26" s="17">
        <v>662</v>
      </c>
      <c r="V26" s="17"/>
      <c r="W26" s="3">
        <v>609</v>
      </c>
    </row>
    <row r="27" spans="1:23" ht="12.75">
      <c r="A27" s="16" t="s">
        <v>83</v>
      </c>
      <c r="B27" s="14"/>
      <c r="C27" s="14"/>
      <c r="D27" s="14"/>
      <c r="E27" s="14"/>
      <c r="F27" s="14"/>
      <c r="G27" s="14"/>
      <c r="H27" s="14"/>
      <c r="I27" s="14"/>
      <c r="J27" s="14"/>
      <c r="K27" s="14"/>
      <c r="L27" s="14"/>
      <c r="M27" s="14"/>
      <c r="N27" s="14">
        <v>1875</v>
      </c>
      <c r="O27" s="14"/>
      <c r="P27" s="14"/>
      <c r="Q27" s="14"/>
      <c r="R27" s="14"/>
      <c r="S27" s="14"/>
      <c r="T27" s="14"/>
      <c r="U27" s="14"/>
      <c r="V27" s="17"/>
      <c r="W27" s="17"/>
    </row>
    <row r="28" spans="1:23" ht="12.75">
      <c r="A28" s="16" t="s">
        <v>84</v>
      </c>
      <c r="B28" s="14"/>
      <c r="C28" s="14"/>
      <c r="D28" s="14">
        <v>92</v>
      </c>
      <c r="E28" s="14">
        <v>96</v>
      </c>
      <c r="F28" s="14"/>
      <c r="G28" s="14"/>
      <c r="H28" s="14">
        <v>85</v>
      </c>
      <c r="I28" s="14">
        <v>85</v>
      </c>
      <c r="J28" s="14">
        <v>82</v>
      </c>
      <c r="K28" s="14">
        <v>82</v>
      </c>
      <c r="L28" s="14">
        <v>79</v>
      </c>
      <c r="M28" s="14">
        <v>77</v>
      </c>
      <c r="N28" s="14">
        <v>76</v>
      </c>
      <c r="O28" s="14">
        <v>74</v>
      </c>
      <c r="P28" s="14">
        <v>77</v>
      </c>
      <c r="Q28" s="14">
        <v>78</v>
      </c>
      <c r="R28" s="14">
        <v>79</v>
      </c>
      <c r="S28" s="14">
        <v>79</v>
      </c>
      <c r="T28" s="14">
        <v>79</v>
      </c>
      <c r="U28" s="14">
        <v>79</v>
      </c>
      <c r="V28" s="17"/>
      <c r="W28" s="17"/>
    </row>
    <row r="29" spans="1:23" ht="12.75">
      <c r="A29" s="16" t="s">
        <v>85</v>
      </c>
      <c r="B29" s="14"/>
      <c r="C29" s="14">
        <v>5843</v>
      </c>
      <c r="D29" s="14">
        <v>7980.4</v>
      </c>
      <c r="E29" s="14"/>
      <c r="F29" s="14"/>
      <c r="G29" s="14"/>
      <c r="H29" s="14"/>
      <c r="I29" s="14"/>
      <c r="J29" s="14"/>
      <c r="K29" s="14"/>
      <c r="L29" s="14"/>
      <c r="M29" s="14"/>
      <c r="N29" s="14"/>
      <c r="O29" s="17">
        <v>9110.4</v>
      </c>
      <c r="P29" s="14"/>
      <c r="Q29" s="14"/>
      <c r="R29" s="14"/>
      <c r="S29" s="14"/>
      <c r="T29" s="14"/>
      <c r="U29" s="14"/>
      <c r="V29" s="17"/>
      <c r="W29" s="17"/>
    </row>
    <row r="30" spans="1:23" ht="25.5">
      <c r="A30" s="18" t="s">
        <v>86</v>
      </c>
      <c r="B30" s="14"/>
      <c r="C30" s="14"/>
      <c r="D30" s="14"/>
      <c r="E30" s="14"/>
      <c r="F30" s="14">
        <v>177.8</v>
      </c>
      <c r="G30" s="14">
        <v>173.2</v>
      </c>
      <c r="H30" s="14">
        <v>206.7</v>
      </c>
      <c r="I30" s="14">
        <v>213.5</v>
      </c>
      <c r="J30" s="14">
        <v>215.8</v>
      </c>
      <c r="K30" s="14">
        <v>240.1</v>
      </c>
      <c r="L30" s="14">
        <v>236.4</v>
      </c>
      <c r="M30" s="14">
        <v>235.7</v>
      </c>
      <c r="N30" s="14">
        <v>236</v>
      </c>
      <c r="O30" s="14">
        <v>231.5</v>
      </c>
      <c r="P30" s="14">
        <v>239</v>
      </c>
      <c r="Q30" s="14"/>
      <c r="R30" s="14"/>
      <c r="S30" s="14"/>
      <c r="T30" s="14"/>
      <c r="U30" s="14"/>
      <c r="V30" s="17"/>
      <c r="W30" s="17"/>
    </row>
    <row r="31" spans="1:23" ht="12.75">
      <c r="A31" s="16" t="s">
        <v>87</v>
      </c>
      <c r="B31" s="14"/>
      <c r="C31" s="14"/>
      <c r="D31" s="14"/>
      <c r="E31" s="14"/>
      <c r="F31" s="14"/>
      <c r="G31" s="14"/>
      <c r="H31" s="14"/>
      <c r="I31" s="14"/>
      <c r="J31" s="14"/>
      <c r="K31" s="14"/>
      <c r="L31" s="14"/>
      <c r="M31" s="14"/>
      <c r="N31" s="14"/>
      <c r="O31" s="14"/>
      <c r="P31" s="14"/>
      <c r="Q31" s="14">
        <v>127</v>
      </c>
      <c r="R31" s="14">
        <v>79</v>
      </c>
      <c r="S31" s="14">
        <v>131.5</v>
      </c>
      <c r="T31" s="14">
        <v>132.5</v>
      </c>
      <c r="U31" s="14">
        <v>134.5</v>
      </c>
      <c r="V31" s="3">
        <v>134.5</v>
      </c>
      <c r="W31" s="3">
        <v>132.5</v>
      </c>
    </row>
    <row r="32" spans="1:23" ht="25.5">
      <c r="A32" s="18" t="s">
        <v>88</v>
      </c>
      <c r="B32" s="14"/>
      <c r="C32" s="14"/>
      <c r="D32" s="14"/>
      <c r="E32" s="14"/>
      <c r="F32" s="14"/>
      <c r="G32" s="14"/>
      <c r="H32" s="14"/>
      <c r="I32" s="14"/>
      <c r="J32" s="14"/>
      <c r="K32" s="14">
        <v>33.3</v>
      </c>
      <c r="L32" s="14"/>
      <c r="M32" s="14"/>
      <c r="N32" s="14"/>
      <c r="O32" s="14">
        <v>37.7</v>
      </c>
      <c r="P32" s="14"/>
      <c r="Q32" s="14"/>
      <c r="R32" s="14"/>
      <c r="S32" s="14"/>
      <c r="T32" s="14"/>
      <c r="U32" s="14"/>
      <c r="V32" s="17"/>
      <c r="W32" s="17"/>
    </row>
    <row r="33" spans="1:23" ht="12.75">
      <c r="A33" s="16" t="s">
        <v>89</v>
      </c>
      <c r="B33" s="14"/>
      <c r="C33" s="14"/>
      <c r="D33" s="14"/>
      <c r="E33" s="14"/>
      <c r="F33" s="14"/>
      <c r="G33" s="14"/>
      <c r="H33" s="14"/>
      <c r="I33" s="14"/>
      <c r="J33" s="14"/>
      <c r="K33" s="14"/>
      <c r="L33" s="14"/>
      <c r="M33" s="14">
        <v>22.8</v>
      </c>
      <c r="N33" s="14">
        <v>22.8</v>
      </c>
      <c r="O33" s="14">
        <v>23.9</v>
      </c>
      <c r="P33" s="14">
        <v>22.7</v>
      </c>
      <c r="Q33" s="14">
        <v>17.1</v>
      </c>
      <c r="R33" s="14">
        <v>16.9</v>
      </c>
      <c r="S33" s="14">
        <v>14.7</v>
      </c>
      <c r="T33" s="14">
        <v>14</v>
      </c>
      <c r="U33" s="14">
        <v>13.4</v>
      </c>
      <c r="V33" s="3">
        <v>13.9</v>
      </c>
      <c r="W33" s="3">
        <v>13.7</v>
      </c>
    </row>
    <row r="34" spans="1:23" ht="38.25">
      <c r="A34" s="18" t="s">
        <v>90</v>
      </c>
      <c r="B34" s="14"/>
      <c r="C34" s="14"/>
      <c r="D34" s="14">
        <v>115.2</v>
      </c>
      <c r="E34" s="14">
        <v>175.9</v>
      </c>
      <c r="F34" s="14">
        <v>196.6</v>
      </c>
      <c r="G34" s="14"/>
      <c r="H34" s="14"/>
      <c r="I34" s="14"/>
      <c r="J34" s="14"/>
      <c r="K34" s="14">
        <v>204</v>
      </c>
      <c r="L34" s="14">
        <v>200.5</v>
      </c>
      <c r="M34" s="14">
        <v>199</v>
      </c>
      <c r="N34" s="14">
        <v>203.3</v>
      </c>
      <c r="O34" s="14">
        <v>201.9</v>
      </c>
      <c r="P34" s="14">
        <v>204.7</v>
      </c>
      <c r="Q34" s="14">
        <v>205.7</v>
      </c>
      <c r="R34" s="14"/>
      <c r="S34" s="14"/>
      <c r="T34" s="14"/>
      <c r="U34" s="14"/>
      <c r="V34" s="17"/>
      <c r="W34" s="17"/>
    </row>
    <row r="35" spans="1:23" ht="12.75">
      <c r="A35" s="16" t="s">
        <v>91</v>
      </c>
      <c r="B35" s="14">
        <v>16</v>
      </c>
      <c r="C35" s="14">
        <v>17.9</v>
      </c>
      <c r="D35" s="14">
        <v>19.9</v>
      </c>
      <c r="E35" s="14"/>
      <c r="F35" s="14"/>
      <c r="G35" s="14"/>
      <c r="H35" s="14"/>
      <c r="I35" s="14"/>
      <c r="J35" s="14"/>
      <c r="K35" s="14">
        <v>20.3</v>
      </c>
      <c r="L35" s="14">
        <v>21.5</v>
      </c>
      <c r="M35" s="17">
        <v>20.4</v>
      </c>
      <c r="N35" s="17">
        <v>18.3</v>
      </c>
      <c r="O35" s="17">
        <v>18.8</v>
      </c>
      <c r="P35" s="14">
        <v>18.6</v>
      </c>
      <c r="Q35" s="14">
        <v>16.2</v>
      </c>
      <c r="R35" s="14">
        <v>16.3</v>
      </c>
      <c r="S35" s="14">
        <v>15.2</v>
      </c>
      <c r="T35" s="14">
        <v>14.9</v>
      </c>
      <c r="U35" s="14">
        <v>14</v>
      </c>
      <c r="V35" s="3">
        <v>13.1</v>
      </c>
      <c r="W35" s="3">
        <v>14</v>
      </c>
    </row>
    <row r="36" spans="1:23" ht="12.75">
      <c r="A36" s="16" t="s">
        <v>92</v>
      </c>
      <c r="B36" s="14">
        <v>943</v>
      </c>
      <c r="C36" s="14">
        <v>1096</v>
      </c>
      <c r="D36" s="14">
        <v>1033</v>
      </c>
      <c r="E36" s="14">
        <v>1155</v>
      </c>
      <c r="F36" s="14">
        <v>1277</v>
      </c>
      <c r="G36" s="14">
        <v>1277</v>
      </c>
      <c r="H36" s="14">
        <v>1288</v>
      </c>
      <c r="I36" s="14">
        <v>1255</v>
      </c>
      <c r="J36" s="14">
        <v>1280</v>
      </c>
      <c r="K36" s="14">
        <v>1229</v>
      </c>
      <c r="L36" s="14">
        <v>1267</v>
      </c>
      <c r="M36" s="14">
        <v>1257</v>
      </c>
      <c r="N36" s="14">
        <v>1242</v>
      </c>
      <c r="O36" s="14">
        <v>1263</v>
      </c>
      <c r="P36" s="14">
        <v>1313</v>
      </c>
      <c r="Q36" s="14">
        <v>1303</v>
      </c>
      <c r="R36" s="14">
        <v>1256</v>
      </c>
      <c r="S36" s="14">
        <v>1318</v>
      </c>
      <c r="T36" s="14">
        <v>1277</v>
      </c>
      <c r="U36" s="14">
        <v>1256</v>
      </c>
      <c r="V36" s="3">
        <v>1279</v>
      </c>
      <c r="W36" s="3"/>
    </row>
    <row r="37" spans="1:23" ht="12.75">
      <c r="A37" s="16" t="s">
        <v>93</v>
      </c>
      <c r="B37" s="14"/>
      <c r="C37" s="14"/>
      <c r="D37" s="14"/>
      <c r="E37" s="14">
        <v>538</v>
      </c>
      <c r="F37" s="14">
        <v>750</v>
      </c>
      <c r="G37" s="14"/>
      <c r="H37" s="14"/>
      <c r="I37" s="14">
        <v>1000</v>
      </c>
      <c r="J37" s="14">
        <v>870</v>
      </c>
      <c r="K37" s="14"/>
      <c r="L37" s="14">
        <v>781</v>
      </c>
      <c r="M37" s="14"/>
      <c r="N37" s="14">
        <v>792</v>
      </c>
      <c r="O37" s="14">
        <v>796</v>
      </c>
      <c r="P37" s="14">
        <v>802</v>
      </c>
      <c r="Q37" s="14">
        <v>806</v>
      </c>
      <c r="R37" s="14">
        <v>808</v>
      </c>
      <c r="S37" s="14">
        <v>815</v>
      </c>
      <c r="T37" s="14">
        <v>820</v>
      </c>
      <c r="U37" s="14">
        <v>825</v>
      </c>
      <c r="V37" s="3">
        <v>833</v>
      </c>
      <c r="W37" s="3">
        <v>833</v>
      </c>
    </row>
    <row r="38" spans="1:23" ht="12.75">
      <c r="A38" s="16" t="s">
        <v>94</v>
      </c>
      <c r="B38" s="14">
        <v>1500.5</v>
      </c>
      <c r="C38" s="14">
        <v>2066.5</v>
      </c>
      <c r="D38" s="14">
        <v>2722.6</v>
      </c>
      <c r="E38" s="14">
        <v>2925.9</v>
      </c>
      <c r="F38" s="14">
        <v>3004.6</v>
      </c>
      <c r="G38" s="14">
        <v>2870.1</v>
      </c>
      <c r="H38" s="14">
        <v>2838.1</v>
      </c>
      <c r="I38" s="14">
        <v>2744.6</v>
      </c>
      <c r="J38" s="14">
        <v>2603.4</v>
      </c>
      <c r="K38" s="14">
        <v>2457.1</v>
      </c>
      <c r="L38" s="14">
        <v>2377.5</v>
      </c>
      <c r="M38" s="14">
        <v>2292</v>
      </c>
      <c r="N38" s="14">
        <v>2189</v>
      </c>
      <c r="O38" s="14">
        <v>2392.5</v>
      </c>
      <c r="P38" s="14"/>
      <c r="Q38" s="14">
        <v>2217.5</v>
      </c>
      <c r="R38" s="14">
        <v>2170.5</v>
      </c>
      <c r="S38" s="14">
        <v>2179.4</v>
      </c>
      <c r="T38" s="14">
        <v>2101.5</v>
      </c>
      <c r="U38" s="14">
        <v>2105.2</v>
      </c>
      <c r="V38" s="3">
        <v>2128.7</v>
      </c>
      <c r="W38" s="3">
        <v>2085.6</v>
      </c>
    </row>
    <row r="39" spans="1:23" ht="12.75">
      <c r="A39" s="16" t="s">
        <v>95</v>
      </c>
      <c r="B39" s="14"/>
      <c r="C39" s="14"/>
      <c r="D39" s="14">
        <v>442</v>
      </c>
      <c r="E39" s="14"/>
      <c r="F39" s="14">
        <v>578</v>
      </c>
      <c r="G39" s="14">
        <v>400</v>
      </c>
      <c r="H39" s="14"/>
      <c r="I39" s="14"/>
      <c r="J39" s="14">
        <v>750</v>
      </c>
      <c r="K39" s="14"/>
      <c r="L39" s="14"/>
      <c r="M39" s="14"/>
      <c r="N39" s="14"/>
      <c r="O39" s="14"/>
      <c r="P39" s="14"/>
      <c r="Q39" s="14"/>
      <c r="R39" s="14"/>
      <c r="S39" s="14"/>
      <c r="T39" s="14"/>
      <c r="U39" s="14"/>
      <c r="V39" s="3">
        <v>910.9</v>
      </c>
      <c r="W39" s="3">
        <v>977.3</v>
      </c>
    </row>
    <row r="40" spans="1:23" ht="12.75">
      <c r="A40" s="16" t="s">
        <v>96</v>
      </c>
      <c r="B40" s="14"/>
      <c r="C40" s="14">
        <v>1950</v>
      </c>
      <c r="D40" s="14">
        <v>2190</v>
      </c>
      <c r="E40" s="14">
        <v>2610</v>
      </c>
      <c r="F40" s="14">
        <v>3170</v>
      </c>
      <c r="G40" s="14">
        <v>2851</v>
      </c>
      <c r="H40" s="14">
        <v>2867</v>
      </c>
      <c r="I40" s="14">
        <v>2730</v>
      </c>
      <c r="J40" s="14">
        <v>2420</v>
      </c>
      <c r="K40" s="14">
        <v>3080</v>
      </c>
      <c r="L40" s="14">
        <v>2920</v>
      </c>
      <c r="M40" s="14">
        <v>2950</v>
      </c>
      <c r="N40" s="14">
        <v>2800</v>
      </c>
      <c r="O40" s="14">
        <v>2770</v>
      </c>
      <c r="P40" s="14">
        <v>2609</v>
      </c>
      <c r="Q40" s="14">
        <v>2462</v>
      </c>
      <c r="R40" s="14">
        <v>2225</v>
      </c>
      <c r="S40" s="14">
        <v>1989</v>
      </c>
      <c r="T40" s="14">
        <v>1765</v>
      </c>
      <c r="U40" s="14">
        <v>1686</v>
      </c>
      <c r="V40" s="3">
        <v>1543</v>
      </c>
      <c r="W40" s="3">
        <v>1592.9</v>
      </c>
    </row>
    <row r="41" spans="1:23" ht="12.75">
      <c r="A41" s="16" t="s">
        <v>97</v>
      </c>
      <c r="B41" s="14">
        <v>904</v>
      </c>
      <c r="C41" s="14">
        <v>986</v>
      </c>
      <c r="D41" s="14">
        <v>955</v>
      </c>
      <c r="E41" s="14">
        <v>973</v>
      </c>
      <c r="F41" s="14">
        <v>977</v>
      </c>
      <c r="G41" s="14">
        <v>966</v>
      </c>
      <c r="H41" s="14">
        <v>967</v>
      </c>
      <c r="I41" s="14">
        <v>950</v>
      </c>
      <c r="J41" s="14">
        <v>953</v>
      </c>
      <c r="K41" s="14">
        <v>937</v>
      </c>
      <c r="L41" s="14">
        <v>937</v>
      </c>
      <c r="M41" s="14">
        <v>923</v>
      </c>
      <c r="N41" s="14">
        <v>923</v>
      </c>
      <c r="O41" s="14">
        <v>923</v>
      </c>
      <c r="P41" s="14">
        <v>923</v>
      </c>
      <c r="Q41" s="14">
        <v>923</v>
      </c>
      <c r="R41" s="14">
        <v>923</v>
      </c>
      <c r="S41" s="14">
        <v>923</v>
      </c>
      <c r="T41" s="14">
        <v>923</v>
      </c>
      <c r="U41" s="4">
        <v>891</v>
      </c>
      <c r="V41" s="3">
        <v>891</v>
      </c>
      <c r="W41" s="3">
        <v>891</v>
      </c>
    </row>
    <row r="42" spans="1:23" ht="12.75">
      <c r="A42" s="16" t="s">
        <v>98</v>
      </c>
      <c r="B42" s="14"/>
      <c r="C42" s="14"/>
      <c r="D42" s="14">
        <v>203.9</v>
      </c>
      <c r="E42" s="14">
        <v>244.7</v>
      </c>
      <c r="F42" s="14">
        <v>262.1</v>
      </c>
      <c r="G42" s="14">
        <v>256.7</v>
      </c>
      <c r="H42" s="14">
        <v>259.3</v>
      </c>
      <c r="I42" s="14">
        <v>266.6</v>
      </c>
      <c r="J42" s="14">
        <v>265.9</v>
      </c>
      <c r="K42" s="14">
        <v>259.7</v>
      </c>
      <c r="L42" s="14">
        <v>258.2</v>
      </c>
      <c r="M42" s="14">
        <v>253.6</v>
      </c>
      <c r="N42" s="14">
        <v>242.9</v>
      </c>
      <c r="O42" s="14">
        <v>240.8</v>
      </c>
      <c r="P42" s="14">
        <v>219.7</v>
      </c>
      <c r="Q42" s="14">
        <v>210</v>
      </c>
      <c r="R42" s="14">
        <v>187.1</v>
      </c>
      <c r="S42" s="17">
        <v>178.7</v>
      </c>
      <c r="T42" s="17">
        <v>162.5</v>
      </c>
      <c r="U42" s="17">
        <v>163.5</v>
      </c>
      <c r="V42" s="3">
        <v>166.2</v>
      </c>
      <c r="W42" s="3">
        <v>167.4</v>
      </c>
    </row>
    <row r="43" spans="1:23" ht="12.75">
      <c r="A43" s="16" t="s">
        <v>99</v>
      </c>
      <c r="B43" s="14"/>
      <c r="C43" s="14"/>
      <c r="D43" s="14">
        <v>502</v>
      </c>
      <c r="E43" s="14">
        <v>584</v>
      </c>
      <c r="F43" s="14">
        <v>644</v>
      </c>
      <c r="G43" s="14">
        <v>619</v>
      </c>
      <c r="H43" s="14">
        <v>638</v>
      </c>
      <c r="I43" s="14">
        <v>593</v>
      </c>
      <c r="J43" s="14">
        <v>551</v>
      </c>
      <c r="K43" s="14">
        <v>531</v>
      </c>
      <c r="L43" s="14">
        <v>492</v>
      </c>
      <c r="M43" s="14">
        <v>465</v>
      </c>
      <c r="N43" s="14">
        <v>452</v>
      </c>
      <c r="O43" s="14">
        <v>431</v>
      </c>
      <c r="P43" s="14">
        <v>423.4</v>
      </c>
      <c r="Q43" s="14">
        <v>394.7</v>
      </c>
      <c r="R43" s="14">
        <v>385.3</v>
      </c>
      <c r="S43" s="14">
        <v>383.8</v>
      </c>
      <c r="T43" s="14">
        <v>354.2</v>
      </c>
      <c r="U43" s="14">
        <v>342.7</v>
      </c>
      <c r="V43" s="17"/>
      <c r="W43" s="3">
        <v>319.5</v>
      </c>
    </row>
    <row r="44" spans="1:23" ht="12.75">
      <c r="A44" s="16" t="s">
        <v>100</v>
      </c>
      <c r="B44" s="14"/>
      <c r="C44" s="14"/>
      <c r="D44" s="14"/>
      <c r="E44" s="14"/>
      <c r="F44" s="14"/>
      <c r="G44" s="14"/>
      <c r="H44" s="14"/>
      <c r="I44" s="14"/>
      <c r="J44" s="14"/>
      <c r="K44" s="14"/>
      <c r="L44" s="14"/>
      <c r="M44" s="14"/>
      <c r="N44" s="14"/>
      <c r="O44" s="14"/>
      <c r="P44" s="14"/>
      <c r="Q44" s="14"/>
      <c r="R44" s="14"/>
      <c r="S44" s="14"/>
      <c r="T44" s="14"/>
      <c r="U44" s="14"/>
      <c r="V44" s="17"/>
      <c r="W44" s="17"/>
    </row>
    <row r="45" spans="1:23" ht="12.75">
      <c r="A45" s="16" t="s">
        <v>101</v>
      </c>
      <c r="B45" s="14"/>
      <c r="C45" s="14"/>
      <c r="D45" s="14"/>
      <c r="E45" s="14"/>
      <c r="F45" s="14"/>
      <c r="G45" s="14"/>
      <c r="H45" s="14"/>
      <c r="I45" s="14"/>
      <c r="J45" s="17">
        <v>3235.2</v>
      </c>
      <c r="K45" s="17">
        <v>3725.1</v>
      </c>
      <c r="L45" s="17">
        <v>3931.1</v>
      </c>
      <c r="M45" s="17">
        <v>4073.4</v>
      </c>
      <c r="N45" s="17">
        <v>4167.5</v>
      </c>
      <c r="O45" s="17">
        <v>4294.1</v>
      </c>
      <c r="P45" s="17">
        <v>4453.2</v>
      </c>
      <c r="Q45" s="17">
        <v>4664.4</v>
      </c>
      <c r="R45" s="17">
        <v>4814.6</v>
      </c>
      <c r="S45" s="17">
        <v>4920</v>
      </c>
      <c r="T45" s="14">
        <v>4956.4</v>
      </c>
      <c r="U45" s="4">
        <v>5169.7</v>
      </c>
      <c r="V45" s="3">
        <v>5163.5</v>
      </c>
      <c r="W45" s="17"/>
    </row>
    <row r="46" spans="1:23" ht="12.75">
      <c r="A46" s="16" t="s">
        <v>102</v>
      </c>
      <c r="B46" s="14"/>
      <c r="C46" s="14">
        <v>6626</v>
      </c>
      <c r="D46" s="14">
        <v>6974.7</v>
      </c>
      <c r="E46" s="14">
        <v>7142.7</v>
      </c>
      <c r="F46" s="14">
        <v>7781.8</v>
      </c>
      <c r="G46" s="14">
        <v>7475</v>
      </c>
      <c r="H46" s="14">
        <v>7604</v>
      </c>
      <c r="I46" s="14">
        <v>7152</v>
      </c>
      <c r="J46" s="14">
        <v>7183</v>
      </c>
      <c r="K46" s="14">
        <v>7432.2</v>
      </c>
      <c r="L46" s="14">
        <v>7462</v>
      </c>
      <c r="M46" s="14">
        <v>7251.5</v>
      </c>
      <c r="N46" s="14">
        <v>7221.2</v>
      </c>
      <c r="O46" s="14"/>
      <c r="P46" s="14"/>
      <c r="Q46" s="14">
        <v>7090.1</v>
      </c>
      <c r="R46" s="14">
        <v>7312</v>
      </c>
      <c r="S46" s="14">
        <v>7293</v>
      </c>
      <c r="T46" s="17">
        <v>7383.2</v>
      </c>
      <c r="U46" s="14"/>
      <c r="V46" s="17"/>
      <c r="W46" s="17"/>
    </row>
    <row r="47" spans="1:23" ht="12.75">
      <c r="A47" s="16" t="s">
        <v>103</v>
      </c>
      <c r="B47" s="14">
        <v>5084</v>
      </c>
      <c r="C47" s="14">
        <v>5606</v>
      </c>
      <c r="D47" s="14">
        <v>5907.7</v>
      </c>
      <c r="E47" s="14">
        <v>6093.7</v>
      </c>
      <c r="F47" s="14">
        <v>6692.8</v>
      </c>
      <c r="G47" s="14">
        <v>6410.4</v>
      </c>
      <c r="H47" s="14">
        <v>6554.5</v>
      </c>
      <c r="I47" s="14">
        <v>6077.6</v>
      </c>
      <c r="J47" s="14">
        <v>6108</v>
      </c>
      <c r="K47" s="14">
        <v>6331.2</v>
      </c>
      <c r="L47" s="14">
        <v>6370</v>
      </c>
      <c r="M47" s="14">
        <v>6139.5</v>
      </c>
      <c r="N47" s="14">
        <v>6119.2</v>
      </c>
      <c r="O47" s="14">
        <v>5932.9</v>
      </c>
      <c r="P47" s="14">
        <v>6224</v>
      </c>
      <c r="Q47" s="14">
        <v>5924.3</v>
      </c>
      <c r="R47" s="14">
        <v>6182.2</v>
      </c>
      <c r="S47" s="14">
        <v>6175.8</v>
      </c>
      <c r="T47" s="14">
        <v>6280.9</v>
      </c>
      <c r="U47" s="14"/>
      <c r="V47" s="17"/>
      <c r="W47" s="17"/>
    </row>
    <row r="48" spans="1:23" ht="12.75">
      <c r="A48" s="16" t="s">
        <v>104</v>
      </c>
      <c r="B48" s="14"/>
      <c r="C48" s="14">
        <v>807</v>
      </c>
      <c r="D48" s="14">
        <v>817</v>
      </c>
      <c r="E48" s="14">
        <v>802</v>
      </c>
      <c r="F48" s="14">
        <v>840</v>
      </c>
      <c r="G48" s="14">
        <v>817</v>
      </c>
      <c r="H48" s="14">
        <v>805</v>
      </c>
      <c r="I48" s="14">
        <v>829</v>
      </c>
      <c r="J48" s="14">
        <v>826</v>
      </c>
      <c r="K48" s="14">
        <v>848</v>
      </c>
      <c r="L48" s="14">
        <v>844</v>
      </c>
      <c r="M48" s="14">
        <v>853</v>
      </c>
      <c r="N48" s="14">
        <v>850</v>
      </c>
      <c r="O48" s="14"/>
      <c r="P48" s="14"/>
      <c r="Q48" s="14">
        <v>897.8</v>
      </c>
      <c r="R48" s="14">
        <v>868</v>
      </c>
      <c r="S48" s="14">
        <v>871.1</v>
      </c>
      <c r="T48" s="14">
        <v>868</v>
      </c>
      <c r="U48" s="14">
        <v>851.3</v>
      </c>
      <c r="V48" s="17"/>
      <c r="W48" s="17"/>
    </row>
    <row r="49" spans="1:23" ht="12.75">
      <c r="A49" s="16" t="s">
        <v>105</v>
      </c>
      <c r="B49" s="14"/>
      <c r="C49" s="14">
        <v>213</v>
      </c>
      <c r="D49" s="14">
        <v>250</v>
      </c>
      <c r="E49" s="14">
        <v>247</v>
      </c>
      <c r="F49" s="14">
        <v>249</v>
      </c>
      <c r="G49" s="14">
        <v>248</v>
      </c>
      <c r="H49" s="14">
        <v>244</v>
      </c>
      <c r="I49" s="14">
        <v>245</v>
      </c>
      <c r="J49" s="14">
        <v>249</v>
      </c>
      <c r="K49" s="14">
        <v>253</v>
      </c>
      <c r="L49" s="14">
        <v>248</v>
      </c>
      <c r="M49" s="14">
        <v>259</v>
      </c>
      <c r="N49" s="14">
        <v>252</v>
      </c>
      <c r="O49" s="14">
        <v>253</v>
      </c>
      <c r="P49" s="14">
        <v>262</v>
      </c>
      <c r="Q49" s="14">
        <v>268</v>
      </c>
      <c r="R49" s="14">
        <v>261.8</v>
      </c>
      <c r="S49" s="14"/>
      <c r="T49" s="14"/>
      <c r="U49" s="14"/>
      <c r="V49" s="17"/>
      <c r="W49" s="17"/>
    </row>
    <row r="50" spans="2:23" ht="12.75">
      <c r="B50" s="14"/>
      <c r="C50" s="14"/>
      <c r="D50" s="14"/>
      <c r="E50" s="14"/>
      <c r="F50" s="14"/>
      <c r="G50" s="14"/>
      <c r="H50" s="14"/>
      <c r="I50" s="14"/>
      <c r="J50" s="14"/>
      <c r="K50" s="14"/>
      <c r="L50" s="14"/>
      <c r="M50" s="14"/>
      <c r="N50" s="14"/>
      <c r="O50" s="14"/>
      <c r="P50" s="14"/>
      <c r="Q50" s="14"/>
      <c r="R50" s="14"/>
      <c r="S50" s="14"/>
      <c r="T50" s="14"/>
      <c r="U50" s="14"/>
      <c r="V50" s="17"/>
      <c r="W50" s="17"/>
    </row>
    <row r="51" spans="2:23" ht="12.75">
      <c r="B51" s="14"/>
      <c r="C51" s="14"/>
      <c r="D51" s="14"/>
      <c r="E51" s="14"/>
      <c r="F51" s="14"/>
      <c r="G51" s="14"/>
      <c r="H51" s="14"/>
      <c r="I51" s="14"/>
      <c r="J51" s="14"/>
      <c r="K51" s="14"/>
      <c r="L51" s="14"/>
      <c r="M51" s="14"/>
      <c r="N51" s="14"/>
      <c r="O51" s="14"/>
      <c r="P51" s="14"/>
      <c r="Q51" s="14"/>
      <c r="R51" s="14"/>
      <c r="S51" s="14"/>
      <c r="T51" s="14"/>
      <c r="U51" s="14"/>
      <c r="V51" s="17"/>
      <c r="W51" s="17"/>
    </row>
    <row r="52" spans="2:23" ht="12.75">
      <c r="B52" s="14"/>
      <c r="C52" s="14"/>
      <c r="D52" s="14"/>
      <c r="E52" s="14"/>
      <c r="F52" s="14"/>
      <c r="G52" s="14"/>
      <c r="H52" s="14"/>
      <c r="I52" s="14"/>
      <c r="J52" s="14"/>
      <c r="K52" s="14"/>
      <c r="L52" s="14"/>
      <c r="M52" s="14"/>
      <c r="N52" s="14"/>
      <c r="O52" s="14"/>
      <c r="P52" s="14"/>
      <c r="Q52" s="14"/>
      <c r="R52" s="14"/>
      <c r="S52" s="14"/>
      <c r="T52" s="14"/>
      <c r="U52" s="14"/>
      <c r="V52" s="17"/>
      <c r="W52" s="17"/>
    </row>
    <row r="53" spans="2:23" ht="12.75">
      <c r="B53" s="14"/>
      <c r="C53" s="14"/>
      <c r="D53" s="14"/>
      <c r="E53" s="14"/>
      <c r="F53" s="14"/>
      <c r="G53" s="14"/>
      <c r="H53" s="14"/>
      <c r="I53" s="14"/>
      <c r="J53" s="14"/>
      <c r="K53" s="14"/>
      <c r="L53" s="14"/>
      <c r="M53" s="19"/>
      <c r="N53" s="14" t="s">
        <v>106</v>
      </c>
      <c r="O53" s="14"/>
      <c r="P53" s="14"/>
      <c r="Q53" s="14"/>
      <c r="R53" s="14"/>
      <c r="S53" s="14"/>
      <c r="T53" s="14"/>
      <c r="U53" s="14"/>
      <c r="V53" s="17"/>
      <c r="W53" s="17"/>
    </row>
    <row r="54" spans="2:23" ht="12.75">
      <c r="B54" s="14"/>
      <c r="C54" s="14"/>
      <c r="D54" s="14"/>
      <c r="E54" s="14"/>
      <c r="F54" s="14"/>
      <c r="G54" s="14"/>
      <c r="H54" s="14"/>
      <c r="I54" s="14"/>
      <c r="J54" s="14"/>
      <c r="K54" s="14"/>
      <c r="L54" s="14"/>
      <c r="M54" s="14"/>
      <c r="N54" s="14"/>
      <c r="O54" s="14"/>
      <c r="P54" s="14"/>
      <c r="Q54" s="14"/>
      <c r="R54" s="14"/>
      <c r="S54" s="14"/>
      <c r="T54" s="14"/>
      <c r="U54" s="14"/>
      <c r="V54" s="17"/>
      <c r="W54" s="17"/>
    </row>
    <row r="55" spans="2:23" ht="12.75">
      <c r="B55" s="14"/>
      <c r="C55" s="14"/>
      <c r="D55" s="14"/>
      <c r="E55" s="14"/>
      <c r="F55" s="14"/>
      <c r="G55" s="14"/>
      <c r="H55" s="14"/>
      <c r="I55" s="14"/>
      <c r="J55" s="14"/>
      <c r="K55" s="14"/>
      <c r="L55" s="14"/>
      <c r="M55" s="14"/>
      <c r="N55" s="14"/>
      <c r="O55" s="14"/>
      <c r="P55" s="14"/>
      <c r="Q55" s="14"/>
      <c r="R55" s="14"/>
      <c r="S55" s="14"/>
      <c r="T55" s="14"/>
      <c r="U55" s="14"/>
      <c r="V55" s="17"/>
      <c r="W55" s="17"/>
    </row>
    <row r="56" spans="2:23" ht="12.75">
      <c r="B56" s="14"/>
      <c r="C56" s="14"/>
      <c r="D56" s="14"/>
      <c r="E56" s="14"/>
      <c r="F56" s="14"/>
      <c r="G56" s="14"/>
      <c r="H56" s="14"/>
      <c r="I56" s="14"/>
      <c r="J56" s="14"/>
      <c r="K56" s="14"/>
      <c r="L56" s="14"/>
      <c r="M56" s="14"/>
      <c r="N56" s="14"/>
      <c r="O56" s="14"/>
      <c r="P56" s="14"/>
      <c r="Q56" s="14"/>
      <c r="R56" s="14"/>
      <c r="S56" s="14"/>
      <c r="T56" s="14"/>
      <c r="U56" s="14"/>
      <c r="V56" s="17"/>
      <c r="W56" s="17"/>
    </row>
    <row r="57" spans="2:23" ht="12.75">
      <c r="B57" s="14"/>
      <c r="C57" s="14"/>
      <c r="D57" s="14"/>
      <c r="E57" s="14"/>
      <c r="F57" s="14"/>
      <c r="G57" s="14"/>
      <c r="H57" s="14"/>
      <c r="I57" s="14"/>
      <c r="J57" s="14"/>
      <c r="K57" s="14"/>
      <c r="L57" s="14"/>
      <c r="M57" s="14"/>
      <c r="N57" s="14"/>
      <c r="O57" s="14"/>
      <c r="P57" s="14"/>
      <c r="Q57" s="14"/>
      <c r="R57" s="14"/>
      <c r="S57" s="14"/>
      <c r="T57" s="14"/>
      <c r="U57" s="14"/>
      <c r="V57" s="17"/>
      <c r="W57" s="17"/>
    </row>
    <row r="58" spans="2:23" ht="12.75">
      <c r="B58" s="14"/>
      <c r="C58" s="14"/>
      <c r="D58" s="14"/>
      <c r="E58" s="14"/>
      <c r="F58" s="14"/>
      <c r="G58" s="14"/>
      <c r="H58" s="14"/>
      <c r="I58" s="14"/>
      <c r="J58" s="14"/>
      <c r="K58" s="14"/>
      <c r="L58" s="14"/>
      <c r="M58" s="14"/>
      <c r="N58" s="14"/>
      <c r="O58" s="14"/>
      <c r="P58" s="14"/>
      <c r="Q58" s="14"/>
      <c r="R58" s="14"/>
      <c r="S58" s="14"/>
      <c r="T58" s="14"/>
      <c r="U58" s="14"/>
      <c r="V58" s="17"/>
      <c r="W58" s="17"/>
    </row>
    <row r="59" spans="2:23" ht="12.75">
      <c r="B59" s="14"/>
      <c r="C59" s="14"/>
      <c r="D59" s="14"/>
      <c r="E59" s="14"/>
      <c r="F59" s="14"/>
      <c r="G59" s="14"/>
      <c r="H59" s="14"/>
      <c r="I59" s="14"/>
      <c r="J59" s="14"/>
      <c r="K59" s="14"/>
      <c r="L59" s="14"/>
      <c r="M59" s="14"/>
      <c r="N59" s="14"/>
      <c r="O59" s="14"/>
      <c r="P59" s="14"/>
      <c r="Q59" s="14"/>
      <c r="R59" s="14"/>
      <c r="S59" s="14"/>
      <c r="T59" s="14"/>
      <c r="U59" s="14"/>
      <c r="V59" s="17"/>
      <c r="W59" s="17"/>
    </row>
    <row r="60" spans="2:23" ht="12.75">
      <c r="B60" s="14"/>
      <c r="C60" s="14"/>
      <c r="D60" s="14"/>
      <c r="E60" s="14"/>
      <c r="F60" s="14"/>
      <c r="G60" s="14"/>
      <c r="H60" s="14"/>
      <c r="I60" s="14"/>
      <c r="J60" s="14"/>
      <c r="K60" s="14"/>
      <c r="L60" s="14"/>
      <c r="M60" s="14"/>
      <c r="N60" s="14"/>
      <c r="O60" s="14"/>
      <c r="P60" s="14"/>
      <c r="Q60" s="14"/>
      <c r="R60" s="14"/>
      <c r="S60" s="14"/>
      <c r="T60" s="14"/>
      <c r="U60" s="14"/>
      <c r="V60" s="17"/>
      <c r="W60" s="17"/>
    </row>
    <row r="61" spans="2:23" ht="12.75">
      <c r="B61" s="14"/>
      <c r="C61" s="14"/>
      <c r="D61" s="14"/>
      <c r="E61" s="14"/>
      <c r="F61" s="14"/>
      <c r="G61" s="14"/>
      <c r="H61" s="14"/>
      <c r="I61" s="14"/>
      <c r="J61" s="14"/>
      <c r="K61" s="14"/>
      <c r="L61" s="14"/>
      <c r="M61" s="14"/>
      <c r="N61" s="14"/>
      <c r="O61" s="14"/>
      <c r="P61" s="14"/>
      <c r="Q61" s="14"/>
      <c r="R61" s="14"/>
      <c r="S61" s="14"/>
      <c r="T61" s="14"/>
      <c r="U61" s="14"/>
      <c r="V61" s="17"/>
      <c r="W61" s="17"/>
    </row>
    <row r="62" spans="2:23" ht="12.75">
      <c r="B62" s="14"/>
      <c r="C62" s="14"/>
      <c r="D62" s="14"/>
      <c r="E62" s="14"/>
      <c r="F62" s="14"/>
      <c r="G62" s="14"/>
      <c r="H62" s="14"/>
      <c r="I62" s="14"/>
      <c r="J62" s="14"/>
      <c r="K62" s="14"/>
      <c r="L62" s="14"/>
      <c r="M62" s="14"/>
      <c r="N62" s="14"/>
      <c r="O62" s="14"/>
      <c r="P62" s="14"/>
      <c r="Q62" s="14"/>
      <c r="R62" s="14"/>
      <c r="S62" s="14"/>
      <c r="T62" s="14"/>
      <c r="U62" s="14"/>
      <c r="V62" s="17"/>
      <c r="W62" s="17"/>
    </row>
    <row r="63" spans="2:23" ht="12.75">
      <c r="B63" s="14"/>
      <c r="C63" s="14"/>
      <c r="D63" s="14"/>
      <c r="E63" s="14"/>
      <c r="F63" s="14"/>
      <c r="G63" s="14"/>
      <c r="H63" s="14"/>
      <c r="I63" s="14"/>
      <c r="J63" s="14"/>
      <c r="K63" s="14"/>
      <c r="L63" s="14"/>
      <c r="M63" s="14"/>
      <c r="N63" s="14"/>
      <c r="O63" s="14"/>
      <c r="P63" s="14"/>
      <c r="Q63" s="14"/>
      <c r="R63" s="14"/>
      <c r="S63" s="14"/>
      <c r="T63" s="14"/>
      <c r="U63" s="14"/>
      <c r="V63" s="17"/>
      <c r="W63" s="17"/>
    </row>
    <row r="64" spans="2:23" ht="12.75">
      <c r="B64" s="14"/>
      <c r="C64" s="14"/>
      <c r="D64" s="14"/>
      <c r="E64" s="14"/>
      <c r="F64" s="14"/>
      <c r="G64" s="14"/>
      <c r="H64" s="14"/>
      <c r="I64" s="14"/>
      <c r="J64" s="14"/>
      <c r="K64" s="14"/>
      <c r="L64" s="14"/>
      <c r="M64" s="14"/>
      <c r="N64" s="14"/>
      <c r="O64" s="14"/>
      <c r="P64" s="14"/>
      <c r="Q64" s="14"/>
      <c r="R64" s="14"/>
      <c r="S64" s="14"/>
      <c r="T64" s="14"/>
      <c r="U64" s="14"/>
      <c r="V64" s="17"/>
      <c r="W64" s="17"/>
    </row>
    <row r="65" spans="2:23" ht="12.75">
      <c r="B65" s="14"/>
      <c r="C65" s="14"/>
      <c r="D65" s="14"/>
      <c r="E65" s="14"/>
      <c r="F65" s="14"/>
      <c r="G65" s="14"/>
      <c r="H65" s="14"/>
      <c r="I65" s="14"/>
      <c r="J65" s="14"/>
      <c r="K65" s="14"/>
      <c r="L65" s="14"/>
      <c r="M65" s="14"/>
      <c r="N65" s="14"/>
      <c r="O65" s="14"/>
      <c r="P65" s="14"/>
      <c r="Q65" s="14"/>
      <c r="R65" s="14"/>
      <c r="S65" s="14"/>
      <c r="T65" s="14"/>
      <c r="U65" s="14"/>
      <c r="V65" s="17"/>
      <c r="W65" s="17"/>
    </row>
    <row r="66" spans="2:23" ht="12.75">
      <c r="B66" s="14"/>
      <c r="C66" s="14"/>
      <c r="D66" s="14"/>
      <c r="E66" s="14"/>
      <c r="F66" s="14"/>
      <c r="G66" s="14"/>
      <c r="H66" s="14"/>
      <c r="I66" s="14"/>
      <c r="J66" s="14"/>
      <c r="K66" s="14"/>
      <c r="L66" s="14"/>
      <c r="M66" s="14"/>
      <c r="N66" s="14"/>
      <c r="O66" s="14"/>
      <c r="P66" s="14"/>
      <c r="Q66" s="14"/>
      <c r="R66" s="14"/>
      <c r="S66" s="14"/>
      <c r="T66" s="14"/>
      <c r="U66" s="14"/>
      <c r="V66" s="17"/>
      <c r="W66" s="17"/>
    </row>
    <row r="67" spans="2:23" ht="12.75">
      <c r="B67" s="14"/>
      <c r="C67" s="14"/>
      <c r="D67" s="14"/>
      <c r="E67" s="14"/>
      <c r="F67" s="14"/>
      <c r="G67" s="14"/>
      <c r="H67" s="14"/>
      <c r="I67" s="14"/>
      <c r="J67" s="14"/>
      <c r="K67" s="14"/>
      <c r="L67" s="14"/>
      <c r="M67" s="14"/>
      <c r="N67" s="14"/>
      <c r="O67" s="14"/>
      <c r="P67" s="14"/>
      <c r="Q67" s="14"/>
      <c r="R67" s="14"/>
      <c r="S67" s="14"/>
      <c r="T67" s="14"/>
      <c r="U67" s="14"/>
      <c r="V67" s="17"/>
      <c r="W67" s="17"/>
    </row>
    <row r="68" spans="2:23" ht="12.75">
      <c r="B68" s="14"/>
      <c r="C68" s="14"/>
      <c r="D68" s="14"/>
      <c r="E68" s="14"/>
      <c r="F68" s="14"/>
      <c r="G68" s="14"/>
      <c r="H68" s="14"/>
      <c r="I68" s="14"/>
      <c r="J68" s="14"/>
      <c r="K68" s="14"/>
      <c r="L68" s="14"/>
      <c r="M68" s="14"/>
      <c r="N68" s="14"/>
      <c r="O68" s="14"/>
      <c r="P68" s="14"/>
      <c r="Q68" s="14"/>
      <c r="R68" s="14"/>
      <c r="S68" s="14"/>
      <c r="T68" s="14"/>
      <c r="U68" s="14"/>
      <c r="V68" s="17"/>
      <c r="W68" s="17"/>
    </row>
    <row r="69" spans="2:23" ht="12.75">
      <c r="B69" s="14"/>
      <c r="C69" s="14"/>
      <c r="D69" s="14"/>
      <c r="E69" s="14"/>
      <c r="F69" s="14"/>
      <c r="G69" s="14"/>
      <c r="H69" s="14"/>
      <c r="I69" s="14"/>
      <c r="J69" s="14"/>
      <c r="K69" s="14"/>
      <c r="L69" s="14"/>
      <c r="M69" s="14"/>
      <c r="N69" s="14"/>
      <c r="O69" s="14"/>
      <c r="P69" s="14"/>
      <c r="Q69" s="14"/>
      <c r="R69" s="14"/>
      <c r="S69" s="14"/>
      <c r="T69" s="14"/>
      <c r="U69" s="14"/>
      <c r="V69" s="17"/>
      <c r="W69" s="17"/>
    </row>
    <row r="70" spans="2:23" ht="12.75">
      <c r="B70" s="14"/>
      <c r="C70" s="14"/>
      <c r="D70" s="14"/>
      <c r="E70" s="14"/>
      <c r="F70" s="14"/>
      <c r="G70" s="14"/>
      <c r="H70" s="14"/>
      <c r="I70" s="14"/>
      <c r="J70" s="14"/>
      <c r="K70" s="14"/>
      <c r="L70" s="14"/>
      <c r="M70" s="14"/>
      <c r="N70" s="14"/>
      <c r="O70" s="14"/>
      <c r="P70" s="14"/>
      <c r="Q70" s="14"/>
      <c r="R70" s="14"/>
      <c r="S70" s="14"/>
      <c r="T70" s="14"/>
      <c r="U70" s="14"/>
      <c r="V70" s="17"/>
      <c r="W70" s="17"/>
    </row>
  </sheetData>
  <mergeCells count="1">
    <mergeCell ref="A5:D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8"/>
  <sheetViews>
    <sheetView workbookViewId="0" topLeftCell="A1">
      <pane xSplit="1" topLeftCell="F1" activePane="topRight" state="frozen"/>
      <selection pane="topLeft" activeCell="E48" sqref="E48"/>
      <selection pane="topRight" activeCell="F48" sqref="F48"/>
    </sheetView>
  </sheetViews>
  <sheetFormatPr defaultColWidth="9.140625" defaultRowHeight="12.75"/>
  <cols>
    <col min="1" max="1" width="24.7109375" style="67" customWidth="1"/>
    <col min="2" max="4" width="9.140625" style="63" customWidth="1"/>
    <col min="7" max="14" width="9.140625" style="63" customWidth="1"/>
    <col min="15" max="15" width="9.140625" style="29" customWidth="1"/>
    <col min="18" max="18" width="3.8515625" style="0" customWidth="1"/>
  </cols>
  <sheetData>
    <row r="1" spans="1:24" ht="12.75">
      <c r="A1" s="11"/>
      <c r="B1" s="12">
        <v>1990</v>
      </c>
      <c r="C1" s="12">
        <v>1991</v>
      </c>
      <c r="D1" s="12">
        <v>1992</v>
      </c>
      <c r="E1" s="20" t="s">
        <v>107</v>
      </c>
      <c r="G1" s="12">
        <v>2000</v>
      </c>
      <c r="H1" s="12">
        <v>2001</v>
      </c>
      <c r="I1" s="12">
        <v>2002</v>
      </c>
      <c r="J1" s="12">
        <v>2003</v>
      </c>
      <c r="K1" s="12">
        <v>2004</v>
      </c>
      <c r="L1" s="12">
        <v>2005</v>
      </c>
      <c r="M1" s="12">
        <v>2006</v>
      </c>
      <c r="N1" s="12">
        <v>2007</v>
      </c>
      <c r="O1" s="21" t="s">
        <v>108</v>
      </c>
      <c r="Q1" s="22" t="s">
        <v>109</v>
      </c>
      <c r="S1" s="23" t="s">
        <v>110</v>
      </c>
      <c r="T1" s="24"/>
      <c r="W1" s="25" t="s">
        <v>111</v>
      </c>
      <c r="X1" s="26"/>
    </row>
    <row r="3" spans="1:24" ht="12.75">
      <c r="A3" s="27" t="s">
        <v>112</v>
      </c>
      <c r="B3" s="28"/>
      <c r="C3" s="28"/>
      <c r="D3" s="28"/>
      <c r="G3" s="14">
        <f>PWS!P9</f>
        <v>0</v>
      </c>
      <c r="H3" s="14">
        <f>PWS!Q9</f>
        <v>0</v>
      </c>
      <c r="I3" s="14">
        <f>PWS!R9</f>
        <v>0</v>
      </c>
      <c r="J3" s="14">
        <f>PWS!S9</f>
        <v>0</v>
      </c>
      <c r="K3" s="14">
        <f>PWS!T9</f>
        <v>0</v>
      </c>
      <c r="L3" s="14">
        <f>PWS!U9</f>
        <v>0</v>
      </c>
      <c r="M3" s="14">
        <f>PWS!V9</f>
        <v>0</v>
      </c>
      <c r="N3" s="14">
        <f>PWS!W9</f>
        <v>0</v>
      </c>
      <c r="S3" s="30" t="s">
        <v>18</v>
      </c>
      <c r="T3" s="31">
        <v>1999</v>
      </c>
      <c r="U3" t="s">
        <v>113</v>
      </c>
      <c r="W3" s="32" t="s">
        <v>112</v>
      </c>
      <c r="X3" s="33" t="s">
        <v>114</v>
      </c>
    </row>
    <row r="4" spans="1:25" ht="12.75">
      <c r="A4" s="27" t="s">
        <v>18</v>
      </c>
      <c r="B4" s="28">
        <v>612.9</v>
      </c>
      <c r="C4" s="28">
        <v>612.9</v>
      </c>
      <c r="D4" s="28">
        <v>643.2</v>
      </c>
      <c r="E4" s="34">
        <v>612.9</v>
      </c>
      <c r="F4" s="28">
        <v>1990</v>
      </c>
      <c r="G4" s="14">
        <f>PWS!P10</f>
        <v>0</v>
      </c>
      <c r="H4" s="14">
        <f>PWS!Q10</f>
        <v>0</v>
      </c>
      <c r="I4" s="14">
        <f>PWS!R10</f>
        <v>0</v>
      </c>
      <c r="J4" s="14">
        <f>PWS!S10</f>
        <v>0</v>
      </c>
      <c r="K4" s="14">
        <f>PWS!T10</f>
        <v>0</v>
      </c>
      <c r="L4" s="14">
        <f>PWS!U10</f>
        <v>0</v>
      </c>
      <c r="M4" s="14">
        <f>PWS!V10</f>
        <v>0</v>
      </c>
      <c r="N4" s="14">
        <f>PWS!W10</f>
        <v>0</v>
      </c>
      <c r="O4" s="35">
        <v>623.3</v>
      </c>
      <c r="P4">
        <v>1999</v>
      </c>
      <c r="Q4" s="36">
        <f>O4/E4</f>
        <v>1.0169685103605808</v>
      </c>
      <c r="S4" s="37" t="s">
        <v>115</v>
      </c>
      <c r="T4" s="38">
        <v>2000</v>
      </c>
      <c r="U4" t="s">
        <v>116</v>
      </c>
      <c r="W4" s="39" t="s">
        <v>20</v>
      </c>
      <c r="X4" s="40">
        <v>1990</v>
      </c>
      <c r="Y4" t="s">
        <v>117</v>
      </c>
    </row>
    <row r="5" spans="1:25" ht="12.75">
      <c r="A5" s="27" t="s">
        <v>19</v>
      </c>
      <c r="B5" s="28">
        <v>685</v>
      </c>
      <c r="C5" s="41"/>
      <c r="D5" s="41"/>
      <c r="E5" s="34">
        <v>685</v>
      </c>
      <c r="F5" s="28">
        <v>1990</v>
      </c>
      <c r="G5" s="14">
        <f>PWS!P11</f>
        <v>809.5</v>
      </c>
      <c r="H5" s="14">
        <f>PWS!Q11</f>
        <v>818.3</v>
      </c>
      <c r="I5" s="14">
        <f>PWS!R11</f>
        <v>803.2</v>
      </c>
      <c r="J5" s="14">
        <f>PWS!S11</f>
        <v>828.7</v>
      </c>
      <c r="K5" s="14">
        <f>PWS!T11</f>
        <v>813.1</v>
      </c>
      <c r="L5" s="14">
        <f>PWS!U11</f>
        <v>811.1</v>
      </c>
      <c r="M5" s="14">
        <f>PWS!V11</f>
        <v>741.1</v>
      </c>
      <c r="N5" s="14">
        <f>PWS!W11</f>
        <v>728.4</v>
      </c>
      <c r="O5" s="42">
        <v>728.4</v>
      </c>
      <c r="P5" s="28">
        <v>2007</v>
      </c>
      <c r="Q5" s="36">
        <f>O5/E5</f>
        <v>1.0633576642335767</v>
      </c>
      <c r="S5" s="39" t="s">
        <v>37</v>
      </c>
      <c r="T5" s="43">
        <v>2001</v>
      </c>
      <c r="U5" t="s">
        <v>118</v>
      </c>
      <c r="W5" s="39" t="s">
        <v>23</v>
      </c>
      <c r="X5" s="40">
        <v>1990</v>
      </c>
      <c r="Y5" t="s">
        <v>117</v>
      </c>
    </row>
    <row r="6" spans="1:25" ht="12.75">
      <c r="A6" s="27" t="s">
        <v>20</v>
      </c>
      <c r="B6" s="28">
        <v>1662.1</v>
      </c>
      <c r="C6" s="28">
        <v>1490.3</v>
      </c>
      <c r="D6" s="28">
        <v>1507</v>
      </c>
      <c r="E6" s="34">
        <v>1662.1</v>
      </c>
      <c r="F6" s="28">
        <v>1990</v>
      </c>
      <c r="G6" s="14">
        <f>PWS!P12</f>
        <v>1178</v>
      </c>
      <c r="H6" s="14">
        <f>PWS!Q12</f>
        <v>1075.4</v>
      </c>
      <c r="I6" s="14">
        <f>PWS!R12</f>
        <v>1057.1</v>
      </c>
      <c r="J6" s="14">
        <f>PWS!S12</f>
        <v>1048.3</v>
      </c>
      <c r="K6" s="14">
        <f>PWS!T12</f>
        <v>997.3</v>
      </c>
      <c r="L6" s="14">
        <f>PWS!U12</f>
        <v>981.3</v>
      </c>
      <c r="M6" s="14">
        <f>PWS!V12</f>
        <v>1026.4</v>
      </c>
      <c r="N6" s="14">
        <f>PWS!W12</f>
        <v>1026.4</v>
      </c>
      <c r="O6" s="42">
        <v>1026.4</v>
      </c>
      <c r="P6" s="28">
        <v>2007</v>
      </c>
      <c r="Q6" s="36">
        <f>O6/E6</f>
        <v>0.6175320377835269</v>
      </c>
      <c r="S6" s="44" t="s">
        <v>119</v>
      </c>
      <c r="T6" s="45">
        <v>2002</v>
      </c>
      <c r="W6" s="39" t="s">
        <v>41</v>
      </c>
      <c r="X6" s="40">
        <v>1990</v>
      </c>
      <c r="Y6" t="s">
        <v>117</v>
      </c>
    </row>
    <row r="7" spans="1:25" ht="12.75">
      <c r="A7" s="27" t="s">
        <v>21</v>
      </c>
      <c r="B7" s="28"/>
      <c r="C7" s="28"/>
      <c r="D7" s="28"/>
      <c r="E7" s="34"/>
      <c r="G7" s="14">
        <f>PWS!P24</f>
        <v>0</v>
      </c>
      <c r="H7" s="14">
        <f>PWS!Q24</f>
        <v>0</v>
      </c>
      <c r="I7" s="14">
        <f>PWS!R24</f>
        <v>0</v>
      </c>
      <c r="J7" s="14">
        <f>PWS!S24</f>
        <v>0</v>
      </c>
      <c r="K7" s="14">
        <f>PWS!T24</f>
        <v>0</v>
      </c>
      <c r="L7" s="14">
        <f>PWS!U24</f>
        <v>0</v>
      </c>
      <c r="M7" s="14">
        <f>PWS!V24</f>
        <v>483.5</v>
      </c>
      <c r="N7" s="14">
        <f>PWS!W24</f>
        <v>491.5</v>
      </c>
      <c r="O7" s="46">
        <v>491.5</v>
      </c>
      <c r="P7">
        <v>2007</v>
      </c>
      <c r="Q7" s="36"/>
      <c r="S7" s="37" t="s">
        <v>24</v>
      </c>
      <c r="T7" s="38">
        <v>2004</v>
      </c>
      <c r="U7" t="s">
        <v>113</v>
      </c>
      <c r="W7" s="39" t="s">
        <v>43</v>
      </c>
      <c r="X7" s="40">
        <v>1990</v>
      </c>
      <c r="Y7" t="s">
        <v>117</v>
      </c>
    </row>
    <row r="8" spans="1:25" ht="12.75">
      <c r="A8" s="27" t="s">
        <v>22</v>
      </c>
      <c r="B8" s="28"/>
      <c r="C8" s="28"/>
      <c r="D8" s="28"/>
      <c r="E8" s="34"/>
      <c r="G8" s="14">
        <f>PWS!P14</f>
        <v>46.3</v>
      </c>
      <c r="H8" s="14">
        <f>PWS!Q14</f>
        <v>53.7</v>
      </c>
      <c r="I8" s="14">
        <f>PWS!R14</f>
        <v>46.1</v>
      </c>
      <c r="J8" s="14">
        <f>PWS!S14</f>
        <v>48.7</v>
      </c>
      <c r="K8" s="14">
        <f>PWS!T14</f>
        <v>52.8</v>
      </c>
      <c r="L8" s="14">
        <f>PWS!U14</f>
        <v>55.1</v>
      </c>
      <c r="M8" s="14">
        <f>PWS!V14</f>
        <v>59.2</v>
      </c>
      <c r="N8" s="14">
        <f>PWS!W14</f>
        <v>59.2</v>
      </c>
      <c r="O8" s="42">
        <v>59.2</v>
      </c>
      <c r="P8" s="28">
        <v>2007</v>
      </c>
      <c r="Q8" s="47"/>
      <c r="S8" s="37" t="s">
        <v>120</v>
      </c>
      <c r="T8" s="38">
        <v>2004</v>
      </c>
      <c r="W8" s="39" t="s">
        <v>44</v>
      </c>
      <c r="X8" s="40">
        <v>1990</v>
      </c>
      <c r="Y8" t="s">
        <v>117</v>
      </c>
    </row>
    <row r="9" spans="1:25" ht="12.75">
      <c r="A9" s="27" t="s">
        <v>23</v>
      </c>
      <c r="B9" s="28">
        <v>1269</v>
      </c>
      <c r="C9" s="41"/>
      <c r="D9" s="41"/>
      <c r="E9" s="34">
        <v>1269</v>
      </c>
      <c r="F9" s="28">
        <v>1990</v>
      </c>
      <c r="G9" s="14">
        <f>PWS!P15</f>
        <v>807.9</v>
      </c>
      <c r="H9" s="14">
        <f>PWS!Q15</f>
        <v>776.9</v>
      </c>
      <c r="I9" s="14">
        <f>PWS!R15</f>
        <v>764.1</v>
      </c>
      <c r="J9" s="14">
        <f>PWS!S15</f>
        <v>767.6</v>
      </c>
      <c r="K9" s="14">
        <f>PWS!T15</f>
        <v>738.2</v>
      </c>
      <c r="L9" s="14">
        <f>PWS!U15</f>
        <v>709.1</v>
      </c>
      <c r="M9" s="14">
        <f>PWS!V15</f>
        <v>706</v>
      </c>
      <c r="N9" s="14">
        <f>PWS!W15</f>
        <v>701.7</v>
      </c>
      <c r="O9" s="42">
        <v>701.7</v>
      </c>
      <c r="P9" s="28">
        <v>2007</v>
      </c>
      <c r="Q9" s="36">
        <f>O9/E9</f>
        <v>0.5529550827423169</v>
      </c>
      <c r="S9" s="37" t="s">
        <v>25</v>
      </c>
      <c r="T9" s="38">
        <v>2004</v>
      </c>
      <c r="U9" t="s">
        <v>117</v>
      </c>
      <c r="W9" s="39" t="s">
        <v>45</v>
      </c>
      <c r="X9" s="40">
        <v>1990</v>
      </c>
      <c r="Y9" t="s">
        <v>117</v>
      </c>
    </row>
    <row r="10" spans="1:25" ht="12.75">
      <c r="A10" s="27" t="s">
        <v>24</v>
      </c>
      <c r="B10" s="41">
        <v>615</v>
      </c>
      <c r="C10" s="41"/>
      <c r="D10" s="41"/>
      <c r="E10" s="48">
        <v>615</v>
      </c>
      <c r="F10" s="28">
        <v>1990</v>
      </c>
      <c r="G10" s="14">
        <f>PWS!P17</f>
        <v>0</v>
      </c>
      <c r="H10" s="14">
        <f>PWS!Q17</f>
        <v>0</v>
      </c>
      <c r="I10" s="14">
        <f>PWS!R17</f>
        <v>427.6</v>
      </c>
      <c r="J10" s="14">
        <f>PWS!S17</f>
        <v>422.3</v>
      </c>
      <c r="K10" s="14">
        <f>PWS!T17</f>
        <v>421.9</v>
      </c>
      <c r="L10" s="14">
        <f>PWS!U17</f>
        <v>0</v>
      </c>
      <c r="M10" s="14">
        <f>PWS!V17</f>
        <v>0</v>
      </c>
      <c r="N10" s="14">
        <f>PWS!W17</f>
        <v>0</v>
      </c>
      <c r="O10" s="49">
        <v>421.9</v>
      </c>
      <c r="P10">
        <v>2004</v>
      </c>
      <c r="Q10" s="36">
        <f>O10/E10</f>
        <v>0.6860162601626016</v>
      </c>
      <c r="S10" s="37" t="s">
        <v>28</v>
      </c>
      <c r="T10" s="38">
        <v>2004</v>
      </c>
      <c r="U10" t="s">
        <v>113</v>
      </c>
      <c r="W10" s="39" t="s">
        <v>115</v>
      </c>
      <c r="X10" s="40">
        <v>1990</v>
      </c>
      <c r="Y10" t="s">
        <v>116</v>
      </c>
    </row>
    <row r="11" spans="1:25" ht="12.75">
      <c r="A11" s="27" t="s">
        <v>121</v>
      </c>
      <c r="B11" s="28"/>
      <c r="C11" s="28"/>
      <c r="D11" s="28"/>
      <c r="E11" s="34"/>
      <c r="G11" s="14">
        <f>PWS!P19</f>
        <v>0</v>
      </c>
      <c r="H11" s="14">
        <f>PWS!Q19</f>
        <v>0</v>
      </c>
      <c r="I11" s="14">
        <f>PWS!R19</f>
        <v>0</v>
      </c>
      <c r="J11" s="14">
        <f>PWS!S19</f>
        <v>0</v>
      </c>
      <c r="K11" s="14">
        <f>PWS!T19</f>
        <v>0</v>
      </c>
      <c r="L11" s="14">
        <f>PWS!U19</f>
        <v>0</v>
      </c>
      <c r="M11" s="14">
        <f>PWS!V19</f>
        <v>0</v>
      </c>
      <c r="N11" s="14">
        <f>PWS!W19</f>
        <v>0</v>
      </c>
      <c r="O11" s="46"/>
      <c r="Q11" s="36"/>
      <c r="S11" s="37" t="s">
        <v>50</v>
      </c>
      <c r="T11" s="50">
        <v>2004</v>
      </c>
      <c r="U11" t="s">
        <v>113</v>
      </c>
      <c r="W11" s="39" t="s">
        <v>18</v>
      </c>
      <c r="X11" s="40">
        <v>1990</v>
      </c>
      <c r="Y11" t="s">
        <v>113</v>
      </c>
    </row>
    <row r="12" spans="1:25" ht="12.75">
      <c r="A12" s="27" t="s">
        <v>120</v>
      </c>
      <c r="B12" s="28">
        <v>6692.8</v>
      </c>
      <c r="C12" s="28">
        <v>6410.4</v>
      </c>
      <c r="D12" s="28">
        <v>6554.5</v>
      </c>
      <c r="E12" s="34">
        <v>6692.8</v>
      </c>
      <c r="F12" s="28">
        <v>1990</v>
      </c>
      <c r="G12" s="14">
        <f>PWS!P47</f>
        <v>6224</v>
      </c>
      <c r="H12" s="14">
        <f>PWS!Q47</f>
        <v>5924.3</v>
      </c>
      <c r="I12" s="14">
        <f>PWS!R47</f>
        <v>6182.2</v>
      </c>
      <c r="J12" s="14">
        <f>PWS!S47</f>
        <v>6175.8</v>
      </c>
      <c r="K12" s="14">
        <f>PWS!T47</f>
        <v>6280.9</v>
      </c>
      <c r="L12" s="14">
        <f>PWS!U47</f>
        <v>0</v>
      </c>
      <c r="M12" s="14">
        <f>PWS!V47</f>
        <v>0</v>
      </c>
      <c r="N12" s="14">
        <f>PWS!W47</f>
        <v>0</v>
      </c>
      <c r="O12" s="49">
        <v>6280.9</v>
      </c>
      <c r="P12" s="51">
        <v>2004</v>
      </c>
      <c r="Q12" s="36">
        <f aca="true" t="shared" si="0" ref="Q12:Q20">O12/E12</f>
        <v>0.9384562514941429</v>
      </c>
      <c r="S12" s="52" t="s">
        <v>26</v>
      </c>
      <c r="T12" s="53">
        <v>2005</v>
      </c>
      <c r="U12" t="s">
        <v>113</v>
      </c>
      <c r="W12" s="39" t="s">
        <v>19</v>
      </c>
      <c r="X12" s="40">
        <v>1990</v>
      </c>
      <c r="Y12" t="s">
        <v>113</v>
      </c>
    </row>
    <row r="13" spans="1:25" ht="12.75">
      <c r="A13" s="27" t="s">
        <v>25</v>
      </c>
      <c r="B13" s="28"/>
      <c r="C13" s="28"/>
      <c r="D13" s="28"/>
      <c r="E13" s="34">
        <v>97.3</v>
      </c>
      <c r="F13" s="28">
        <v>1998</v>
      </c>
      <c r="G13" s="14">
        <f>PWS!P18</f>
        <v>71.5</v>
      </c>
      <c r="H13" s="14">
        <f>PWS!Q18</f>
        <v>66.5</v>
      </c>
      <c r="I13" s="14">
        <f>PWS!R18</f>
        <v>71.3</v>
      </c>
      <c r="J13" s="14">
        <f>PWS!S18</f>
        <v>69.7</v>
      </c>
      <c r="K13" s="14">
        <f>PWS!T18</f>
        <v>66.1</v>
      </c>
      <c r="L13" s="14">
        <f>PWS!U18</f>
        <v>0</v>
      </c>
      <c r="M13" s="14">
        <f>PWS!V18</f>
        <v>0</v>
      </c>
      <c r="N13" s="14">
        <f>PWS!W18</f>
        <v>0</v>
      </c>
      <c r="O13" s="49">
        <v>66.1</v>
      </c>
      <c r="P13">
        <v>2004</v>
      </c>
      <c r="Q13" s="36">
        <f t="shared" si="0"/>
        <v>0.6793422404933196</v>
      </c>
      <c r="S13" s="52" t="s">
        <v>31</v>
      </c>
      <c r="T13" s="54">
        <v>2005</v>
      </c>
      <c r="U13" t="s">
        <v>113</v>
      </c>
      <c r="W13" s="39" t="s">
        <v>24</v>
      </c>
      <c r="X13" s="40">
        <v>1990</v>
      </c>
      <c r="Y13" t="s">
        <v>113</v>
      </c>
    </row>
    <row r="14" spans="1:25" ht="12.75">
      <c r="A14" s="27" t="s">
        <v>26</v>
      </c>
      <c r="B14" s="28">
        <v>424</v>
      </c>
      <c r="C14" s="28">
        <v>412</v>
      </c>
      <c r="D14" s="28">
        <v>419</v>
      </c>
      <c r="E14" s="34">
        <v>424</v>
      </c>
      <c r="F14" s="28">
        <v>1990</v>
      </c>
      <c r="G14" s="14">
        <f>PWS!P21</f>
        <v>404</v>
      </c>
      <c r="H14" s="14">
        <f>PWS!Q21</f>
        <v>404</v>
      </c>
      <c r="I14" s="14">
        <f>PWS!R21</f>
        <v>404</v>
      </c>
      <c r="J14" s="14">
        <f>PWS!S21</f>
        <v>404</v>
      </c>
      <c r="K14" s="14">
        <f>PWS!T21</f>
        <v>404</v>
      </c>
      <c r="L14" s="14">
        <f>PWS!U21</f>
        <v>404</v>
      </c>
      <c r="M14" s="14">
        <f>PWS!V21</f>
        <v>0</v>
      </c>
      <c r="N14" s="14">
        <f>PWS!W21</f>
        <v>0</v>
      </c>
      <c r="O14" s="49">
        <v>404</v>
      </c>
      <c r="P14">
        <v>2005</v>
      </c>
      <c r="Q14" s="36">
        <f t="shared" si="0"/>
        <v>0.9528301886792453</v>
      </c>
      <c r="S14" s="52" t="s">
        <v>39</v>
      </c>
      <c r="T14" s="54">
        <v>2005</v>
      </c>
      <c r="U14" t="s">
        <v>113</v>
      </c>
      <c r="W14" s="39" t="s">
        <v>26</v>
      </c>
      <c r="X14" s="40">
        <v>1990</v>
      </c>
      <c r="Y14" t="s">
        <v>113</v>
      </c>
    </row>
    <row r="15" spans="1:25" ht="12.75">
      <c r="A15" s="27" t="s">
        <v>27</v>
      </c>
      <c r="B15" s="28">
        <v>6091</v>
      </c>
      <c r="C15" s="28">
        <v>6093</v>
      </c>
      <c r="D15" s="28">
        <v>5982</v>
      </c>
      <c r="E15" s="34">
        <v>6091</v>
      </c>
      <c r="F15" s="28">
        <v>1990</v>
      </c>
      <c r="G15" s="14">
        <f>PWS!P22</f>
        <v>5871.7</v>
      </c>
      <c r="H15" s="14">
        <f>PWS!Q22</f>
        <v>5966</v>
      </c>
      <c r="I15" s="14">
        <f>PWS!R22</f>
        <v>6275.9</v>
      </c>
      <c r="J15" s="14">
        <f>PWS!S22</f>
        <v>0</v>
      </c>
      <c r="K15" s="14">
        <f>PWS!T22</f>
        <v>0</v>
      </c>
      <c r="L15" s="14">
        <f>PWS!U22</f>
        <v>5915.3</v>
      </c>
      <c r="M15" s="14">
        <f>PWS!V22</f>
        <v>5861.7</v>
      </c>
      <c r="N15" s="14">
        <f>PWS!W22</f>
        <v>0</v>
      </c>
      <c r="O15" s="35">
        <v>5861.7</v>
      </c>
      <c r="P15">
        <v>2006</v>
      </c>
      <c r="Q15" s="36">
        <f t="shared" si="0"/>
        <v>0.9623542932195042</v>
      </c>
      <c r="S15" s="52" t="s">
        <v>122</v>
      </c>
      <c r="T15" s="54">
        <v>2005</v>
      </c>
      <c r="W15" s="39" t="s">
        <v>39</v>
      </c>
      <c r="X15" s="40">
        <v>1990</v>
      </c>
      <c r="Y15" t="s">
        <v>113</v>
      </c>
    </row>
    <row r="16" spans="1:25" ht="12.75">
      <c r="A16" s="27" t="s">
        <v>28</v>
      </c>
      <c r="B16" s="41"/>
      <c r="C16" s="28">
        <v>6503</v>
      </c>
      <c r="D16" s="41"/>
      <c r="E16" s="55">
        <v>6503</v>
      </c>
      <c r="F16">
        <v>1991</v>
      </c>
      <c r="G16" s="14">
        <f>PWS!P16</f>
        <v>0</v>
      </c>
      <c r="H16" s="14">
        <f>PWS!Q16</f>
        <v>5409</v>
      </c>
      <c r="I16" s="14">
        <f>PWS!R16</f>
        <v>0</v>
      </c>
      <c r="J16" s="14">
        <f>PWS!S16</f>
        <v>0</v>
      </c>
      <c r="K16" s="14">
        <f>PWS!T16</f>
        <v>5371.7</v>
      </c>
      <c r="L16" s="14">
        <f>PWS!U16</f>
        <v>0</v>
      </c>
      <c r="M16" s="14">
        <f>PWS!V16</f>
        <v>0</v>
      </c>
      <c r="N16" s="14">
        <f>PWS!W16</f>
        <v>0</v>
      </c>
      <c r="O16" s="35">
        <v>5371.7</v>
      </c>
      <c r="P16">
        <v>2004</v>
      </c>
      <c r="Q16" s="36">
        <f t="shared" si="0"/>
        <v>0.8260341380901123</v>
      </c>
      <c r="S16" s="44" t="s">
        <v>27</v>
      </c>
      <c r="T16" s="45">
        <v>2006</v>
      </c>
      <c r="U16" t="s">
        <v>118</v>
      </c>
      <c r="W16" s="39" t="s">
        <v>40</v>
      </c>
      <c r="X16" s="40">
        <v>1990</v>
      </c>
      <c r="Y16" t="s">
        <v>113</v>
      </c>
    </row>
    <row r="17" spans="1:25" ht="12.75">
      <c r="A17" s="27" t="s">
        <v>29</v>
      </c>
      <c r="B17" s="28"/>
      <c r="C17" s="28"/>
      <c r="D17" s="28"/>
      <c r="E17" s="56">
        <v>861.4</v>
      </c>
      <c r="F17" s="28">
        <v>1997</v>
      </c>
      <c r="G17" s="14">
        <f>PWS!P23</f>
        <v>0</v>
      </c>
      <c r="H17" s="14">
        <f>PWS!Q23</f>
        <v>0</v>
      </c>
      <c r="I17" s="14">
        <f>PWS!R23</f>
        <v>0</v>
      </c>
      <c r="J17" s="14">
        <f>PWS!S23</f>
        <v>0</v>
      </c>
      <c r="K17" s="14">
        <f>PWS!T23</f>
        <v>0</v>
      </c>
      <c r="L17" s="14">
        <f>PWS!U23</f>
        <v>868.5</v>
      </c>
      <c r="M17" s="14">
        <f>PWS!V23</f>
        <v>913</v>
      </c>
      <c r="N17" s="14">
        <f>PWS!W23</f>
        <v>846.2</v>
      </c>
      <c r="O17" s="46">
        <v>846.2</v>
      </c>
      <c r="P17">
        <v>2007</v>
      </c>
      <c r="Q17" s="36">
        <f t="shared" si="0"/>
        <v>0.9823543069421872</v>
      </c>
      <c r="S17" s="44" t="s">
        <v>30</v>
      </c>
      <c r="T17" s="45">
        <v>2006</v>
      </c>
      <c r="U17" t="s">
        <v>117</v>
      </c>
      <c r="W17" s="39" t="s">
        <v>47</v>
      </c>
      <c r="X17" s="40">
        <v>1990</v>
      </c>
      <c r="Y17" t="s">
        <v>113</v>
      </c>
    </row>
    <row r="18" spans="1:25" ht="12.75">
      <c r="A18" s="27" t="s">
        <v>30</v>
      </c>
      <c r="B18" s="28"/>
      <c r="C18" s="28"/>
      <c r="D18" s="28">
        <v>926.1</v>
      </c>
      <c r="E18" s="56">
        <v>926</v>
      </c>
      <c r="F18">
        <v>1992</v>
      </c>
      <c r="G18" s="14">
        <f>PWS!P25</f>
        <v>817.3</v>
      </c>
      <c r="H18" s="14">
        <f>PWS!Q25</f>
        <v>802.4</v>
      </c>
      <c r="I18" s="14">
        <f>PWS!R25</f>
        <v>801.9</v>
      </c>
      <c r="J18" s="14">
        <f>PWS!S25</f>
        <v>806.9</v>
      </c>
      <c r="K18" s="14">
        <f>PWS!T25</f>
        <v>802.9</v>
      </c>
      <c r="L18" s="14">
        <f>PWS!U25</f>
        <v>697.1</v>
      </c>
      <c r="M18" s="14">
        <f>PWS!V25</f>
        <v>661.3</v>
      </c>
      <c r="N18" s="14">
        <f>PWS!W25</f>
        <v>0</v>
      </c>
      <c r="O18" s="35">
        <v>661.3</v>
      </c>
      <c r="P18">
        <v>2006</v>
      </c>
      <c r="Q18" s="36">
        <f t="shared" si="0"/>
        <v>0.7141468682505399</v>
      </c>
      <c r="S18" s="44" t="s">
        <v>46</v>
      </c>
      <c r="T18" s="57">
        <v>2006</v>
      </c>
      <c r="U18" t="s">
        <v>118</v>
      </c>
      <c r="W18" s="39" t="s">
        <v>48</v>
      </c>
      <c r="X18" s="40">
        <v>1990</v>
      </c>
      <c r="Y18" t="s">
        <v>113</v>
      </c>
    </row>
    <row r="19" spans="1:25" ht="12.75">
      <c r="A19" s="27" t="s">
        <v>31</v>
      </c>
      <c r="B19" s="41"/>
      <c r="C19" s="41"/>
      <c r="D19" s="28">
        <v>85</v>
      </c>
      <c r="E19" s="48">
        <v>85</v>
      </c>
      <c r="F19">
        <v>1992</v>
      </c>
      <c r="G19" s="14">
        <f>PWS!P28</f>
        <v>77</v>
      </c>
      <c r="H19" s="14">
        <f>PWS!Q28</f>
        <v>78</v>
      </c>
      <c r="I19" s="14">
        <f>PWS!R28</f>
        <v>79</v>
      </c>
      <c r="J19" s="14">
        <f>PWS!S28</f>
        <v>79</v>
      </c>
      <c r="K19" s="14">
        <f>PWS!T28</f>
        <v>79</v>
      </c>
      <c r="L19" s="14">
        <f>PWS!U28</f>
        <v>79</v>
      </c>
      <c r="M19" s="14">
        <f>PWS!V28</f>
        <v>0</v>
      </c>
      <c r="N19" s="14">
        <f>PWS!W28</f>
        <v>0</v>
      </c>
      <c r="O19" s="49">
        <v>79</v>
      </c>
      <c r="P19" s="28">
        <v>2005</v>
      </c>
      <c r="Q19" s="36">
        <f t="shared" si="0"/>
        <v>0.9294117647058824</v>
      </c>
      <c r="S19" s="44" t="s">
        <v>48</v>
      </c>
      <c r="T19" s="45">
        <v>2006</v>
      </c>
      <c r="U19" t="s">
        <v>113</v>
      </c>
      <c r="W19" s="39" t="s">
        <v>50</v>
      </c>
      <c r="X19" s="40">
        <v>1990</v>
      </c>
      <c r="Y19" t="s">
        <v>113</v>
      </c>
    </row>
    <row r="20" spans="1:25" ht="12.75">
      <c r="A20" s="27" t="s">
        <v>32</v>
      </c>
      <c r="B20" s="28"/>
      <c r="C20" s="28"/>
      <c r="D20" s="28"/>
      <c r="E20" s="56">
        <v>470</v>
      </c>
      <c r="F20">
        <v>1994</v>
      </c>
      <c r="G20" s="14">
        <f>PWS!P26</f>
        <v>0</v>
      </c>
      <c r="H20" s="14">
        <f>PWS!Q26</f>
        <v>0</v>
      </c>
      <c r="I20" s="14">
        <f>PWS!R26</f>
        <v>580</v>
      </c>
      <c r="J20" s="14">
        <f>PWS!S26</f>
        <v>0</v>
      </c>
      <c r="K20" s="14">
        <f>PWS!T26</f>
        <v>0</v>
      </c>
      <c r="L20" s="14">
        <f>PWS!U26</f>
        <v>662</v>
      </c>
      <c r="M20" s="14">
        <f>PWS!V26</f>
        <v>0</v>
      </c>
      <c r="N20" s="14">
        <f>PWS!W26</f>
        <v>609</v>
      </c>
      <c r="O20" s="46">
        <v>609</v>
      </c>
      <c r="P20">
        <v>2007</v>
      </c>
      <c r="Q20" s="36">
        <f t="shared" si="0"/>
        <v>1.2957446808510638</v>
      </c>
      <c r="S20" s="39" t="s">
        <v>19</v>
      </c>
      <c r="T20" s="40">
        <v>2007</v>
      </c>
      <c r="U20" t="s">
        <v>113</v>
      </c>
      <c r="W20" s="39" t="s">
        <v>27</v>
      </c>
      <c r="X20" s="40">
        <v>1990</v>
      </c>
      <c r="Y20" t="s">
        <v>118</v>
      </c>
    </row>
    <row r="21" spans="1:25" ht="12.75">
      <c r="A21" s="27" t="s">
        <v>123</v>
      </c>
      <c r="B21" s="28"/>
      <c r="C21" s="28"/>
      <c r="D21" s="28"/>
      <c r="E21" s="34"/>
      <c r="G21" s="14">
        <f>PWS!P27</f>
        <v>0</v>
      </c>
      <c r="H21" s="14">
        <f>PWS!Q27</f>
        <v>0</v>
      </c>
      <c r="I21" s="14">
        <f>PWS!R27</f>
        <v>0</v>
      </c>
      <c r="J21" s="14">
        <f>PWS!S27</f>
        <v>0</v>
      </c>
      <c r="K21" s="14">
        <f>PWS!T27</f>
        <v>0</v>
      </c>
      <c r="L21" s="14">
        <f>PWS!U27</f>
        <v>0</v>
      </c>
      <c r="M21" s="14">
        <f>PWS!V27</f>
        <v>0</v>
      </c>
      <c r="N21" s="14">
        <f>PWS!W27</f>
        <v>0</v>
      </c>
      <c r="O21" s="46"/>
      <c r="Q21" s="36"/>
      <c r="S21" s="39" t="s">
        <v>20</v>
      </c>
      <c r="T21" s="40">
        <v>2007</v>
      </c>
      <c r="U21" t="s">
        <v>117</v>
      </c>
      <c r="W21" s="39" t="s">
        <v>37</v>
      </c>
      <c r="X21" s="40">
        <v>1990</v>
      </c>
      <c r="Y21" t="s">
        <v>118</v>
      </c>
    </row>
    <row r="22" spans="1:25" ht="12.75">
      <c r="A22" s="27" t="s">
        <v>33</v>
      </c>
      <c r="B22" s="28"/>
      <c r="C22" s="28"/>
      <c r="D22" s="28"/>
      <c r="E22" s="34"/>
      <c r="G22" s="14">
        <f>PWS!P29</f>
        <v>0</v>
      </c>
      <c r="H22" s="14">
        <f>PWS!Q29</f>
        <v>0</v>
      </c>
      <c r="I22" s="14">
        <f>PWS!R29</f>
        <v>0</v>
      </c>
      <c r="J22" s="14">
        <f>PWS!S29</f>
        <v>0</v>
      </c>
      <c r="K22" s="14">
        <f>PWS!T29</f>
        <v>0</v>
      </c>
      <c r="L22" s="14">
        <f>PWS!U29</f>
        <v>0</v>
      </c>
      <c r="M22" s="14">
        <f>PWS!V29</f>
        <v>0</v>
      </c>
      <c r="N22" s="14">
        <f>PWS!W29</f>
        <v>0</v>
      </c>
      <c r="O22" s="46"/>
      <c r="Q22" s="36"/>
      <c r="S22" s="39" t="s">
        <v>21</v>
      </c>
      <c r="T22" s="43">
        <v>2007</v>
      </c>
      <c r="W22" s="39" t="s">
        <v>42</v>
      </c>
      <c r="X22" s="40">
        <v>1990</v>
      </c>
      <c r="Y22" t="s">
        <v>118</v>
      </c>
    </row>
    <row r="23" spans="1:24" ht="12.75">
      <c r="A23" s="27" t="s">
        <v>115</v>
      </c>
      <c r="B23" s="28">
        <v>177.8</v>
      </c>
      <c r="C23" s="28">
        <v>173.2</v>
      </c>
      <c r="D23" s="28">
        <v>206.7</v>
      </c>
      <c r="E23" s="34">
        <v>177.8</v>
      </c>
      <c r="F23" s="28">
        <v>1990</v>
      </c>
      <c r="G23" s="14">
        <f>PWS!P30</f>
        <v>239</v>
      </c>
      <c r="H23" s="14">
        <f>PWS!Q30</f>
        <v>0</v>
      </c>
      <c r="I23" s="14">
        <f>PWS!R30</f>
        <v>0</v>
      </c>
      <c r="J23" s="14">
        <f>PWS!S30</f>
        <v>0</v>
      </c>
      <c r="K23" s="14">
        <f>PWS!T30</f>
        <v>0</v>
      </c>
      <c r="L23" s="14">
        <f>PWS!U30</f>
        <v>0</v>
      </c>
      <c r="M23" s="14">
        <f>PWS!V30</f>
        <v>0</v>
      </c>
      <c r="N23" s="14">
        <f>PWS!W30</f>
        <v>0</v>
      </c>
      <c r="O23" s="35">
        <v>239</v>
      </c>
      <c r="P23">
        <v>2000</v>
      </c>
      <c r="Q23" s="36">
        <f>O23/E23</f>
        <v>1.3442069741282339</v>
      </c>
      <c r="S23" s="39" t="s">
        <v>22</v>
      </c>
      <c r="T23" s="40">
        <v>2007</v>
      </c>
      <c r="U23" t="s">
        <v>116</v>
      </c>
      <c r="W23" s="39" t="s">
        <v>120</v>
      </c>
      <c r="X23" s="40">
        <v>1990</v>
      </c>
    </row>
    <row r="24" spans="1:24" ht="12.75">
      <c r="A24" s="27" t="s">
        <v>34</v>
      </c>
      <c r="B24" s="28"/>
      <c r="C24" s="28"/>
      <c r="D24" s="28"/>
      <c r="E24" s="56">
        <v>22.8</v>
      </c>
      <c r="F24">
        <v>1997</v>
      </c>
      <c r="G24" s="14">
        <f>PWS!P33</f>
        <v>22.7</v>
      </c>
      <c r="H24" s="14">
        <f>PWS!Q33</f>
        <v>17.1</v>
      </c>
      <c r="I24" s="14">
        <f>PWS!R33</f>
        <v>16.9</v>
      </c>
      <c r="J24" s="14">
        <f>PWS!S33</f>
        <v>14.7</v>
      </c>
      <c r="K24" s="14">
        <f>PWS!T33</f>
        <v>14</v>
      </c>
      <c r="L24" s="14">
        <f>PWS!U33</f>
        <v>13.4</v>
      </c>
      <c r="M24" s="14">
        <f>PWS!V33</f>
        <v>13.9</v>
      </c>
      <c r="N24" s="14">
        <f>PWS!W33</f>
        <v>13.7</v>
      </c>
      <c r="O24" s="42">
        <v>13.7</v>
      </c>
      <c r="P24">
        <v>2007</v>
      </c>
      <c r="Q24" s="36">
        <f>O24/E24</f>
        <v>0.6008771929824561</v>
      </c>
      <c r="S24" s="39" t="s">
        <v>23</v>
      </c>
      <c r="T24" s="40">
        <v>2007</v>
      </c>
      <c r="U24" t="s">
        <v>117</v>
      </c>
      <c r="W24" s="39" t="s">
        <v>119</v>
      </c>
      <c r="X24" s="40">
        <v>1990</v>
      </c>
    </row>
    <row r="25" spans="1:24" ht="12.75">
      <c r="A25" s="27" t="s">
        <v>35</v>
      </c>
      <c r="B25" s="28"/>
      <c r="C25" s="28"/>
      <c r="D25" s="28"/>
      <c r="E25" s="34"/>
      <c r="G25" s="14">
        <f>PWS!P31</f>
        <v>0</v>
      </c>
      <c r="H25" s="14">
        <f>PWS!Q31</f>
        <v>127</v>
      </c>
      <c r="I25" s="14">
        <f>PWS!R31</f>
        <v>79</v>
      </c>
      <c r="J25" s="14">
        <f>PWS!S31</f>
        <v>131.5</v>
      </c>
      <c r="K25" s="14">
        <f>PWS!T31</f>
        <v>132.5</v>
      </c>
      <c r="L25" s="14">
        <f>PWS!U31</f>
        <v>134.5</v>
      </c>
      <c r="M25" s="14">
        <f>PWS!V31</f>
        <v>134.5</v>
      </c>
      <c r="N25" s="14">
        <f>PWS!W31</f>
        <v>132.5</v>
      </c>
      <c r="O25" s="42">
        <v>132.5</v>
      </c>
      <c r="P25">
        <v>2007</v>
      </c>
      <c r="Q25" s="47"/>
      <c r="S25" s="39" t="s">
        <v>29</v>
      </c>
      <c r="T25" s="43">
        <v>2007</v>
      </c>
      <c r="U25" t="s">
        <v>118</v>
      </c>
      <c r="W25" s="39" t="s">
        <v>122</v>
      </c>
      <c r="X25" s="40">
        <v>1990</v>
      </c>
    </row>
    <row r="26" spans="1:25" ht="12.75">
      <c r="A26" s="27" t="s">
        <v>36</v>
      </c>
      <c r="B26" s="28"/>
      <c r="C26" s="28"/>
      <c r="D26" s="28"/>
      <c r="E26" s="34"/>
      <c r="G26" s="14">
        <f>PWS!P32</f>
        <v>0</v>
      </c>
      <c r="H26" s="14">
        <f>PWS!Q32</f>
        <v>0</v>
      </c>
      <c r="I26" s="14">
        <f>PWS!R32</f>
        <v>0</v>
      </c>
      <c r="J26" s="14">
        <f>PWS!S32</f>
        <v>0</v>
      </c>
      <c r="K26" s="14">
        <f>PWS!T32</f>
        <v>0</v>
      </c>
      <c r="L26" s="14">
        <f>PWS!U32</f>
        <v>0</v>
      </c>
      <c r="M26" s="14">
        <f>PWS!V32</f>
        <v>0</v>
      </c>
      <c r="N26" s="14">
        <f>PWS!W32</f>
        <v>0</v>
      </c>
      <c r="O26" s="46"/>
      <c r="Q26" s="36"/>
      <c r="S26" s="39" t="s">
        <v>32</v>
      </c>
      <c r="T26" s="43">
        <v>2007</v>
      </c>
      <c r="U26" t="s">
        <v>113</v>
      </c>
      <c r="W26" s="58" t="s">
        <v>28</v>
      </c>
      <c r="X26" s="59">
        <v>1991</v>
      </c>
      <c r="Y26" t="s">
        <v>113</v>
      </c>
    </row>
    <row r="27" spans="1:25" ht="12.75">
      <c r="A27" s="27" t="s">
        <v>37</v>
      </c>
      <c r="B27" s="28">
        <v>196.6</v>
      </c>
      <c r="C27" s="28"/>
      <c r="D27" s="28"/>
      <c r="E27" s="34">
        <v>196.6</v>
      </c>
      <c r="F27" s="28">
        <v>1990</v>
      </c>
      <c r="G27" s="14">
        <f>PWS!P34</f>
        <v>204.7</v>
      </c>
      <c r="H27" s="14">
        <f>PWS!Q34</f>
        <v>205.7</v>
      </c>
      <c r="I27" s="14">
        <f>PWS!R34</f>
        <v>0</v>
      </c>
      <c r="J27" s="14">
        <f>PWS!S34</f>
        <v>0</v>
      </c>
      <c r="K27" s="14">
        <f>PWS!T34</f>
        <v>0</v>
      </c>
      <c r="L27" s="14">
        <f>PWS!U34</f>
        <v>0</v>
      </c>
      <c r="M27" s="14">
        <f>PWS!V34</f>
        <v>0</v>
      </c>
      <c r="N27" s="14">
        <f>PWS!W34</f>
        <v>0</v>
      </c>
      <c r="O27" s="35">
        <v>205.7</v>
      </c>
      <c r="P27">
        <v>2001</v>
      </c>
      <c r="Q27" s="36">
        <f aca="true" t="shared" si="1" ref="Q27:Q40">O27/E27</f>
        <v>1.0462868769074263</v>
      </c>
      <c r="S27" s="39" t="s">
        <v>34</v>
      </c>
      <c r="T27" s="40">
        <v>2007</v>
      </c>
      <c r="U27" t="s">
        <v>117</v>
      </c>
      <c r="W27" s="58" t="s">
        <v>46</v>
      </c>
      <c r="X27" s="59">
        <v>1991</v>
      </c>
      <c r="Y27" t="s">
        <v>118</v>
      </c>
    </row>
    <row r="28" spans="1:25" ht="12.75">
      <c r="A28" s="27" t="s">
        <v>38</v>
      </c>
      <c r="B28" s="28"/>
      <c r="C28" s="28"/>
      <c r="D28" s="28"/>
      <c r="E28" s="56">
        <v>20.3</v>
      </c>
      <c r="F28">
        <v>1995</v>
      </c>
      <c r="G28" s="14">
        <f>PWS!P35</f>
        <v>18.6</v>
      </c>
      <c r="H28" s="14">
        <f>PWS!Q35</f>
        <v>16.2</v>
      </c>
      <c r="I28" s="14">
        <f>PWS!R35</f>
        <v>16.3</v>
      </c>
      <c r="J28" s="14">
        <f>PWS!S35</f>
        <v>15.2</v>
      </c>
      <c r="K28" s="14">
        <f>PWS!T35</f>
        <v>14.9</v>
      </c>
      <c r="L28" s="14">
        <f>PWS!U35</f>
        <v>14</v>
      </c>
      <c r="M28" s="14">
        <f>PWS!V35</f>
        <v>13.1</v>
      </c>
      <c r="N28" s="14">
        <f>PWS!W35</f>
        <v>14</v>
      </c>
      <c r="O28" s="42">
        <v>14</v>
      </c>
      <c r="P28">
        <v>2007</v>
      </c>
      <c r="Q28" s="36">
        <f t="shared" si="1"/>
        <v>0.689655172413793</v>
      </c>
      <c r="S28" s="39" t="s">
        <v>35</v>
      </c>
      <c r="T28" s="43">
        <v>2007</v>
      </c>
      <c r="U28" t="s">
        <v>117</v>
      </c>
      <c r="W28" s="52" t="s">
        <v>30</v>
      </c>
      <c r="X28" s="54">
        <v>1992</v>
      </c>
      <c r="Y28" t="s">
        <v>117</v>
      </c>
    </row>
    <row r="29" spans="1:25" ht="12.75">
      <c r="A29" s="27" t="s">
        <v>39</v>
      </c>
      <c r="B29" s="28">
        <v>1277</v>
      </c>
      <c r="C29" s="28">
        <v>1277</v>
      </c>
      <c r="D29" s="28">
        <v>1288</v>
      </c>
      <c r="E29" s="34">
        <v>1277</v>
      </c>
      <c r="F29" s="28">
        <v>1990</v>
      </c>
      <c r="G29" s="14">
        <f>PWS!P36</f>
        <v>1313</v>
      </c>
      <c r="H29" s="14">
        <f>PWS!Q36</f>
        <v>1303</v>
      </c>
      <c r="I29" s="14">
        <f>PWS!R36</f>
        <v>1256</v>
      </c>
      <c r="J29" s="14">
        <f>PWS!S36</f>
        <v>1318</v>
      </c>
      <c r="K29" s="14">
        <f>PWS!T36</f>
        <v>1277</v>
      </c>
      <c r="L29" s="14">
        <f>PWS!U36</f>
        <v>1256</v>
      </c>
      <c r="M29" s="14">
        <f>PWS!V36</f>
        <v>1279</v>
      </c>
      <c r="N29" s="14">
        <f>PWS!W36</f>
        <v>0</v>
      </c>
      <c r="O29" s="49">
        <v>1256</v>
      </c>
      <c r="P29">
        <v>2005</v>
      </c>
      <c r="Q29" s="36">
        <f t="shared" si="1"/>
        <v>0.9835552075176194</v>
      </c>
      <c r="S29" s="39" t="s">
        <v>38</v>
      </c>
      <c r="T29" s="43">
        <v>2007</v>
      </c>
      <c r="U29" t="s">
        <v>116</v>
      </c>
      <c r="W29" s="52" t="s">
        <v>31</v>
      </c>
      <c r="X29" s="54">
        <v>1992</v>
      </c>
      <c r="Y29" t="s">
        <v>113</v>
      </c>
    </row>
    <row r="30" spans="1:25" ht="12.75">
      <c r="A30" s="27" t="s">
        <v>119</v>
      </c>
      <c r="B30" s="28">
        <v>249</v>
      </c>
      <c r="C30" s="28">
        <v>248</v>
      </c>
      <c r="D30" s="28">
        <v>244</v>
      </c>
      <c r="E30" s="60">
        <v>249</v>
      </c>
      <c r="F30" s="28">
        <v>1990</v>
      </c>
      <c r="G30" s="14">
        <f>PWS!P49</f>
        <v>262</v>
      </c>
      <c r="H30" s="14">
        <f>PWS!Q49</f>
        <v>268</v>
      </c>
      <c r="I30" s="14">
        <f>PWS!R49</f>
        <v>261.8</v>
      </c>
      <c r="J30" s="14">
        <f>PWS!S49</f>
        <v>0</v>
      </c>
      <c r="K30" s="14">
        <f>PWS!T49</f>
        <v>0</v>
      </c>
      <c r="L30" s="14">
        <f>PWS!U49</f>
        <v>0</v>
      </c>
      <c r="M30" s="14">
        <f>PWS!V49</f>
        <v>0</v>
      </c>
      <c r="N30" s="14">
        <f>PWS!W49</f>
        <v>0</v>
      </c>
      <c r="O30" s="35">
        <v>261.8</v>
      </c>
      <c r="P30">
        <v>2002</v>
      </c>
      <c r="Q30" s="36">
        <f t="shared" si="1"/>
        <v>1.05140562248996</v>
      </c>
      <c r="S30" s="39" t="s">
        <v>40</v>
      </c>
      <c r="T30" s="43">
        <v>2007</v>
      </c>
      <c r="U30" t="s">
        <v>113</v>
      </c>
      <c r="W30" s="61" t="s">
        <v>49</v>
      </c>
      <c r="X30" s="62">
        <v>1994</v>
      </c>
      <c r="Y30" t="s">
        <v>116</v>
      </c>
    </row>
    <row r="31" spans="1:25" ht="12.75">
      <c r="A31" s="27" t="s">
        <v>40</v>
      </c>
      <c r="B31" s="63">
        <v>750</v>
      </c>
      <c r="C31" s="41"/>
      <c r="D31" s="41"/>
      <c r="E31" s="48">
        <v>750</v>
      </c>
      <c r="F31" s="28">
        <v>1990</v>
      </c>
      <c r="G31" s="14">
        <f>PWS!P37</f>
        <v>802</v>
      </c>
      <c r="H31" s="14">
        <f>PWS!Q37</f>
        <v>806</v>
      </c>
      <c r="I31" s="14">
        <f>PWS!R37</f>
        <v>808</v>
      </c>
      <c r="J31" s="14">
        <f>PWS!S37</f>
        <v>815</v>
      </c>
      <c r="K31" s="14">
        <f>PWS!T37</f>
        <v>820</v>
      </c>
      <c r="L31" s="14">
        <f>PWS!U37</f>
        <v>825</v>
      </c>
      <c r="M31" s="14">
        <f>PWS!V37</f>
        <v>833</v>
      </c>
      <c r="N31" s="14">
        <f>PWS!W37</f>
        <v>833</v>
      </c>
      <c r="O31" s="42">
        <v>833</v>
      </c>
      <c r="P31">
        <v>2007</v>
      </c>
      <c r="Q31" s="36">
        <f t="shared" si="1"/>
        <v>1.1106666666666667</v>
      </c>
      <c r="S31" s="39" t="s">
        <v>41</v>
      </c>
      <c r="T31" s="43">
        <v>2007</v>
      </c>
      <c r="U31" t="s">
        <v>117</v>
      </c>
      <c r="W31" s="61" t="s">
        <v>32</v>
      </c>
      <c r="X31" s="62">
        <v>1994</v>
      </c>
      <c r="Y31" t="s">
        <v>113</v>
      </c>
    </row>
    <row r="32" spans="1:25" ht="12.75">
      <c r="A32" s="27" t="s">
        <v>41</v>
      </c>
      <c r="B32" s="28">
        <v>3004.6</v>
      </c>
      <c r="C32" s="28">
        <v>2870.1</v>
      </c>
      <c r="D32" s="28">
        <v>2838.1</v>
      </c>
      <c r="E32" s="34">
        <v>3004.6</v>
      </c>
      <c r="F32" s="28">
        <v>1990</v>
      </c>
      <c r="G32" s="14">
        <f>PWS!P38</f>
        <v>0</v>
      </c>
      <c r="H32" s="14">
        <f>PWS!Q38</f>
        <v>2217.5</v>
      </c>
      <c r="I32" s="14">
        <f>PWS!R38</f>
        <v>2170.5</v>
      </c>
      <c r="J32" s="14">
        <f>PWS!S38</f>
        <v>2179.4</v>
      </c>
      <c r="K32" s="14">
        <f>PWS!T38</f>
        <v>2101.5</v>
      </c>
      <c r="L32" s="14">
        <f>PWS!U38</f>
        <v>2105.2</v>
      </c>
      <c r="M32" s="14">
        <f>PWS!V38</f>
        <v>2128.7</v>
      </c>
      <c r="N32" s="14">
        <f>PWS!W38</f>
        <v>2085.6</v>
      </c>
      <c r="O32" s="42">
        <v>2085.6</v>
      </c>
      <c r="P32">
        <v>2007</v>
      </c>
      <c r="Q32" s="36">
        <f t="shared" si="1"/>
        <v>0.6941356586567263</v>
      </c>
      <c r="S32" s="39" t="s">
        <v>42</v>
      </c>
      <c r="T32" s="43">
        <v>2007</v>
      </c>
      <c r="U32" t="s">
        <v>118</v>
      </c>
      <c r="W32" s="30" t="s">
        <v>38</v>
      </c>
      <c r="X32" s="31">
        <v>1995</v>
      </c>
      <c r="Y32" t="s">
        <v>116</v>
      </c>
    </row>
    <row r="33" spans="1:25" ht="12.75">
      <c r="A33" s="27" t="s">
        <v>42</v>
      </c>
      <c r="B33" s="28">
        <v>578</v>
      </c>
      <c r="C33" s="28">
        <v>400</v>
      </c>
      <c r="D33" s="28"/>
      <c r="E33" s="34">
        <v>578</v>
      </c>
      <c r="F33" s="28">
        <v>1990</v>
      </c>
      <c r="G33" s="14">
        <f>PWS!P39</f>
        <v>0</v>
      </c>
      <c r="H33" s="14">
        <f>PWS!Q39</f>
        <v>0</v>
      </c>
      <c r="I33" s="14">
        <f>PWS!R39</f>
        <v>0</v>
      </c>
      <c r="J33" s="14">
        <f>PWS!S39</f>
        <v>0</v>
      </c>
      <c r="K33" s="14">
        <f>PWS!T39</f>
        <v>0</v>
      </c>
      <c r="L33" s="14">
        <f>PWS!U39</f>
        <v>0</v>
      </c>
      <c r="M33" s="14">
        <f>PWS!V39</f>
        <v>910.9</v>
      </c>
      <c r="N33" s="14">
        <f>PWS!W39</f>
        <v>977.3</v>
      </c>
      <c r="O33" s="46">
        <v>977.3</v>
      </c>
      <c r="P33">
        <v>2007</v>
      </c>
      <c r="Q33" s="36">
        <f t="shared" si="1"/>
        <v>1.6908304498269895</v>
      </c>
      <c r="S33" s="39" t="s">
        <v>43</v>
      </c>
      <c r="T33" s="43">
        <v>2007</v>
      </c>
      <c r="U33" t="s">
        <v>117</v>
      </c>
      <c r="W33" s="64" t="s">
        <v>29</v>
      </c>
      <c r="X33" s="65">
        <v>1997</v>
      </c>
      <c r="Y33" t="s">
        <v>118</v>
      </c>
    </row>
    <row r="34" spans="1:25" ht="12.75">
      <c r="A34" s="27" t="s">
        <v>43</v>
      </c>
      <c r="B34" s="28">
        <v>3170</v>
      </c>
      <c r="C34" s="28">
        <v>2851</v>
      </c>
      <c r="D34" s="28">
        <v>2867</v>
      </c>
      <c r="E34" s="34">
        <v>3170</v>
      </c>
      <c r="F34" s="28">
        <v>1990</v>
      </c>
      <c r="G34" s="14">
        <f>PWS!P40</f>
        <v>2609</v>
      </c>
      <c r="H34" s="14">
        <f>PWS!Q40</f>
        <v>2462</v>
      </c>
      <c r="I34" s="14">
        <f>PWS!R40</f>
        <v>2225</v>
      </c>
      <c r="J34" s="14">
        <f>PWS!S40</f>
        <v>1989</v>
      </c>
      <c r="K34" s="14">
        <f>PWS!T40</f>
        <v>1765</v>
      </c>
      <c r="L34" s="14">
        <f>PWS!U40</f>
        <v>1686</v>
      </c>
      <c r="M34" s="14">
        <f>PWS!V40</f>
        <v>1543</v>
      </c>
      <c r="N34" s="14">
        <f>PWS!W40</f>
        <v>1592.9</v>
      </c>
      <c r="O34" s="42">
        <v>1592.9</v>
      </c>
      <c r="P34">
        <v>2007</v>
      </c>
      <c r="Q34" s="36">
        <f t="shared" si="1"/>
        <v>0.5024921135646688</v>
      </c>
      <c r="S34" s="39" t="s">
        <v>44</v>
      </c>
      <c r="T34" s="43">
        <v>2007</v>
      </c>
      <c r="U34" t="s">
        <v>117</v>
      </c>
      <c r="W34" s="64" t="s">
        <v>34</v>
      </c>
      <c r="X34" s="65">
        <v>1997</v>
      </c>
      <c r="Y34" t="s">
        <v>117</v>
      </c>
    </row>
    <row r="35" spans="1:25" ht="12.75">
      <c r="A35" s="27" t="s">
        <v>122</v>
      </c>
      <c r="B35" s="28">
        <v>840</v>
      </c>
      <c r="C35" s="28">
        <v>817</v>
      </c>
      <c r="D35" s="28">
        <v>805</v>
      </c>
      <c r="E35" s="34">
        <v>840</v>
      </c>
      <c r="F35" s="28">
        <v>1990</v>
      </c>
      <c r="G35" s="14">
        <f>PWS!P48</f>
        <v>0</v>
      </c>
      <c r="H35" s="14">
        <f>PWS!Q48</f>
        <v>897.8</v>
      </c>
      <c r="I35" s="14">
        <f>PWS!R48</f>
        <v>868</v>
      </c>
      <c r="J35" s="14">
        <f>PWS!S48</f>
        <v>871.1</v>
      </c>
      <c r="K35" s="14">
        <f>PWS!T48</f>
        <v>868</v>
      </c>
      <c r="L35" s="14">
        <f>PWS!U48</f>
        <v>851.3</v>
      </c>
      <c r="M35" s="14">
        <f>PWS!V48</f>
        <v>0</v>
      </c>
      <c r="N35" s="14">
        <f>PWS!W48</f>
        <v>0</v>
      </c>
      <c r="O35" s="49">
        <v>851.3</v>
      </c>
      <c r="P35">
        <v>2005</v>
      </c>
      <c r="Q35" s="36">
        <f t="shared" si="1"/>
        <v>1.013452380952381</v>
      </c>
      <c r="S35" s="39" t="s">
        <v>45</v>
      </c>
      <c r="T35" s="43">
        <v>2007</v>
      </c>
      <c r="U35" t="s">
        <v>117</v>
      </c>
      <c r="W35" s="44" t="s">
        <v>25</v>
      </c>
      <c r="X35" s="45">
        <v>1998</v>
      </c>
      <c r="Y35" t="s">
        <v>117</v>
      </c>
    </row>
    <row r="36" spans="1:25" ht="12.75">
      <c r="A36" s="27" t="s">
        <v>44</v>
      </c>
      <c r="B36" s="28">
        <v>644</v>
      </c>
      <c r="C36" s="28">
        <v>619</v>
      </c>
      <c r="D36" s="28">
        <v>638</v>
      </c>
      <c r="E36" s="34">
        <v>644</v>
      </c>
      <c r="F36" s="28">
        <v>1990</v>
      </c>
      <c r="G36" s="14">
        <f>PWS!P43</f>
        <v>423.4</v>
      </c>
      <c r="H36" s="14">
        <f>PWS!Q43</f>
        <v>394.7</v>
      </c>
      <c r="I36" s="14">
        <f>PWS!R43</f>
        <v>385.3</v>
      </c>
      <c r="J36" s="14">
        <f>PWS!S43</f>
        <v>383.8</v>
      </c>
      <c r="K36" s="14">
        <f>PWS!T43</f>
        <v>354.2</v>
      </c>
      <c r="L36" s="14">
        <f>PWS!U43</f>
        <v>342.7</v>
      </c>
      <c r="M36" s="14">
        <f>PWS!V43</f>
        <v>0</v>
      </c>
      <c r="N36" s="14">
        <f>PWS!W43</f>
        <v>319.5</v>
      </c>
      <c r="O36" s="42">
        <v>319.5</v>
      </c>
      <c r="P36">
        <v>2007</v>
      </c>
      <c r="Q36" s="36">
        <f t="shared" si="1"/>
        <v>0.49611801242236025</v>
      </c>
      <c r="S36" s="39" t="s">
        <v>47</v>
      </c>
      <c r="T36" s="43">
        <v>2007</v>
      </c>
      <c r="U36" t="s">
        <v>113</v>
      </c>
      <c r="W36" s="32" t="s">
        <v>35</v>
      </c>
      <c r="X36" s="33" t="s">
        <v>114</v>
      </c>
      <c r="Y36" t="s">
        <v>117</v>
      </c>
    </row>
    <row r="37" spans="1:25" ht="12.75">
      <c r="A37" s="27" t="s">
        <v>45</v>
      </c>
      <c r="B37" s="28">
        <v>262.1</v>
      </c>
      <c r="C37" s="28">
        <v>256.7</v>
      </c>
      <c r="D37" s="28">
        <v>259.3</v>
      </c>
      <c r="E37" s="34">
        <v>262.1</v>
      </c>
      <c r="F37" s="28">
        <v>1990</v>
      </c>
      <c r="G37" s="14">
        <f>PWS!P42</f>
        <v>219.7</v>
      </c>
      <c r="H37" s="14">
        <f>PWS!Q42</f>
        <v>210</v>
      </c>
      <c r="I37" s="14">
        <f>PWS!R42</f>
        <v>187.1</v>
      </c>
      <c r="J37" s="14">
        <f>PWS!S42</f>
        <v>178.7</v>
      </c>
      <c r="K37" s="14">
        <f>PWS!T42</f>
        <v>162.5</v>
      </c>
      <c r="L37" s="14">
        <f>PWS!U42</f>
        <v>163.5</v>
      </c>
      <c r="M37" s="14">
        <f>PWS!V42</f>
        <v>166.2</v>
      </c>
      <c r="N37" s="14">
        <f>PWS!W42</f>
        <v>167.4</v>
      </c>
      <c r="O37" s="46">
        <v>167.4</v>
      </c>
      <c r="P37">
        <v>2007</v>
      </c>
      <c r="Q37" s="36">
        <f t="shared" si="1"/>
        <v>0.6386875238458604</v>
      </c>
      <c r="S37" s="39" t="s">
        <v>49</v>
      </c>
      <c r="T37" s="43">
        <v>2007</v>
      </c>
      <c r="U37" t="s">
        <v>116</v>
      </c>
      <c r="W37" s="32" t="s">
        <v>22</v>
      </c>
      <c r="X37" s="33" t="s">
        <v>114</v>
      </c>
      <c r="Y37" t="s">
        <v>116</v>
      </c>
    </row>
    <row r="38" spans="1:25" ht="12.75">
      <c r="A38" s="27" t="s">
        <v>46</v>
      </c>
      <c r="B38" s="41"/>
      <c r="C38" s="63">
        <v>4400</v>
      </c>
      <c r="D38" s="41"/>
      <c r="E38" s="55">
        <v>4400</v>
      </c>
      <c r="F38">
        <v>1991</v>
      </c>
      <c r="G38" s="14">
        <f>PWS!P20</f>
        <v>5475.8</v>
      </c>
      <c r="H38" s="14">
        <f>PWS!Q20</f>
        <v>5383.1</v>
      </c>
      <c r="I38" s="14">
        <f>PWS!R20</f>
        <v>5299</v>
      </c>
      <c r="J38" s="14">
        <f>PWS!S20</f>
        <v>5719.8</v>
      </c>
      <c r="K38" s="14">
        <f>PWS!T20</f>
        <v>5824.2</v>
      </c>
      <c r="L38" s="14">
        <f>PWS!U20</f>
        <v>5890</v>
      </c>
      <c r="M38" s="14">
        <f>PWS!V20</f>
        <v>5701</v>
      </c>
      <c r="N38" s="14">
        <f>PWS!W20</f>
        <v>0</v>
      </c>
      <c r="O38" s="49">
        <v>5701</v>
      </c>
      <c r="P38">
        <v>2006</v>
      </c>
      <c r="Q38" s="36">
        <f t="shared" si="1"/>
        <v>1.2956818181818182</v>
      </c>
      <c r="S38" s="32" t="s">
        <v>112</v>
      </c>
      <c r="T38" s="66" t="s">
        <v>114</v>
      </c>
      <c r="W38" s="32" t="s">
        <v>36</v>
      </c>
      <c r="X38" s="33" t="s">
        <v>114</v>
      </c>
      <c r="Y38" t="s">
        <v>113</v>
      </c>
    </row>
    <row r="39" spans="1:25" ht="12.75">
      <c r="A39" s="27" t="s">
        <v>47</v>
      </c>
      <c r="B39" s="28">
        <v>977</v>
      </c>
      <c r="C39" s="28">
        <v>966</v>
      </c>
      <c r="D39" s="28">
        <v>967</v>
      </c>
      <c r="E39" s="34">
        <v>977</v>
      </c>
      <c r="F39" s="28">
        <v>1990</v>
      </c>
      <c r="G39" s="14">
        <f>PWS!P41</f>
        <v>923</v>
      </c>
      <c r="H39" s="14">
        <f>PWS!Q41</f>
        <v>923</v>
      </c>
      <c r="I39" s="14">
        <f>PWS!R41</f>
        <v>923</v>
      </c>
      <c r="J39" s="14">
        <f>PWS!S41</f>
        <v>923</v>
      </c>
      <c r="K39" s="14">
        <f>PWS!T41</f>
        <v>923</v>
      </c>
      <c r="L39" s="14">
        <f>PWS!U41</f>
        <v>891</v>
      </c>
      <c r="M39" s="14">
        <f>PWS!V41</f>
        <v>891</v>
      </c>
      <c r="N39" s="14">
        <f>PWS!W41</f>
        <v>891</v>
      </c>
      <c r="O39" s="42">
        <v>891</v>
      </c>
      <c r="P39" s="28">
        <v>2007</v>
      </c>
      <c r="Q39" s="36">
        <f t="shared" si="1"/>
        <v>0.9119754350051177</v>
      </c>
      <c r="S39" s="32" t="s">
        <v>121</v>
      </c>
      <c r="T39" s="66" t="s">
        <v>114</v>
      </c>
      <c r="W39" s="32" t="s">
        <v>33</v>
      </c>
      <c r="X39" s="33" t="s">
        <v>114</v>
      </c>
      <c r="Y39" t="s">
        <v>118</v>
      </c>
    </row>
    <row r="40" spans="1:24" ht="12.75">
      <c r="A40" s="27" t="s">
        <v>48</v>
      </c>
      <c r="B40" s="28">
        <v>1162</v>
      </c>
      <c r="C40" s="28">
        <v>1193</v>
      </c>
      <c r="D40" s="28">
        <v>1192</v>
      </c>
      <c r="E40" s="34">
        <v>1162</v>
      </c>
      <c r="F40" s="28">
        <v>1990</v>
      </c>
      <c r="G40" s="14">
        <f>PWS!P13</f>
        <v>1061</v>
      </c>
      <c r="H40" s="14">
        <f>PWS!Q13</f>
        <v>1036</v>
      </c>
      <c r="I40" s="14">
        <f>PWS!R13</f>
        <v>1015</v>
      </c>
      <c r="J40" s="14">
        <f>PWS!S13</f>
        <v>1085</v>
      </c>
      <c r="K40" s="14">
        <f>PWS!T13</f>
        <v>1029</v>
      </c>
      <c r="L40" s="14">
        <f>PWS!U13</f>
        <v>1004</v>
      </c>
      <c r="M40" s="14">
        <f>PWS!V13</f>
        <v>981</v>
      </c>
      <c r="N40" s="14">
        <f>PWS!W13</f>
        <v>0</v>
      </c>
      <c r="O40" s="49">
        <v>981</v>
      </c>
      <c r="P40" s="28">
        <v>2006</v>
      </c>
      <c r="Q40" s="36">
        <f t="shared" si="1"/>
        <v>0.8442340791738382</v>
      </c>
      <c r="S40" s="32" t="s">
        <v>123</v>
      </c>
      <c r="T40" s="66" t="s">
        <v>114</v>
      </c>
      <c r="W40" s="32" t="s">
        <v>21</v>
      </c>
      <c r="X40" s="33" t="s">
        <v>114</v>
      </c>
    </row>
    <row r="41" spans="1:24" ht="12.75">
      <c r="A41" s="27" t="s">
        <v>124</v>
      </c>
      <c r="B41" s="28"/>
      <c r="C41" s="28"/>
      <c r="D41" s="28"/>
      <c r="E41" s="34"/>
      <c r="G41" s="14">
        <f>PWS!P44</f>
        <v>0</v>
      </c>
      <c r="H41" s="14">
        <f>PWS!Q44</f>
        <v>0</v>
      </c>
      <c r="I41" s="14">
        <f>PWS!R44</f>
        <v>0</v>
      </c>
      <c r="J41" s="14">
        <f>PWS!S44</f>
        <v>0</v>
      </c>
      <c r="K41" s="14">
        <f>PWS!T44</f>
        <v>0</v>
      </c>
      <c r="L41" s="14">
        <f>PWS!U44</f>
        <v>0</v>
      </c>
      <c r="M41" s="14">
        <f>PWS!V44</f>
        <v>0</v>
      </c>
      <c r="N41" s="14">
        <f>PWS!W44</f>
        <v>0</v>
      </c>
      <c r="O41" s="46"/>
      <c r="Q41" s="36"/>
      <c r="S41" s="32" t="s">
        <v>33</v>
      </c>
      <c r="T41" s="66" t="s">
        <v>114</v>
      </c>
      <c r="U41" t="s">
        <v>118</v>
      </c>
      <c r="W41" s="32" t="s">
        <v>121</v>
      </c>
      <c r="X41" s="33" t="s">
        <v>114</v>
      </c>
    </row>
    <row r="42" spans="1:24" ht="12.75">
      <c r="A42" s="27" t="s">
        <v>49</v>
      </c>
      <c r="B42" s="28"/>
      <c r="C42" s="28"/>
      <c r="D42" s="28"/>
      <c r="E42" s="56">
        <v>3235.2</v>
      </c>
      <c r="F42">
        <v>1994</v>
      </c>
      <c r="G42" s="14">
        <f>PWS!P45</f>
        <v>4453.2</v>
      </c>
      <c r="H42" s="14">
        <f>PWS!Q45</f>
        <v>4664.4</v>
      </c>
      <c r="I42" s="14">
        <f>PWS!R45</f>
        <v>4814.6</v>
      </c>
      <c r="J42" s="14">
        <f>PWS!S45</f>
        <v>4920</v>
      </c>
      <c r="K42" s="14">
        <f>PWS!T45</f>
        <v>4956.4</v>
      </c>
      <c r="L42" s="14">
        <f>PWS!U45</f>
        <v>5169.7</v>
      </c>
      <c r="M42" s="14">
        <f>PWS!V45</f>
        <v>5163.5</v>
      </c>
      <c r="N42" s="14">
        <f>PWS!W45</f>
        <v>0</v>
      </c>
      <c r="O42" s="46">
        <v>5163.5</v>
      </c>
      <c r="P42">
        <v>2007</v>
      </c>
      <c r="Q42" s="36">
        <f>O42/E42</f>
        <v>1.5960373392680516</v>
      </c>
      <c r="S42" s="32" t="s">
        <v>36</v>
      </c>
      <c r="T42" s="66" t="s">
        <v>114</v>
      </c>
      <c r="U42" t="s">
        <v>113</v>
      </c>
      <c r="W42" s="32" t="s">
        <v>123</v>
      </c>
      <c r="X42" s="33" t="s">
        <v>114</v>
      </c>
    </row>
    <row r="43" spans="1:24" ht="12.75">
      <c r="A43" s="27" t="s">
        <v>50</v>
      </c>
      <c r="B43" s="28">
        <v>7781.8</v>
      </c>
      <c r="C43" s="28">
        <v>7475</v>
      </c>
      <c r="D43" s="28">
        <v>7604</v>
      </c>
      <c r="E43" s="34">
        <v>7781.8</v>
      </c>
      <c r="F43" s="28">
        <v>1990</v>
      </c>
      <c r="G43" s="14">
        <f>PWS!P46</f>
        <v>0</v>
      </c>
      <c r="H43" s="14">
        <f>PWS!Q46</f>
        <v>7090.1</v>
      </c>
      <c r="I43" s="14">
        <f>PWS!R46</f>
        <v>7312</v>
      </c>
      <c r="J43" s="14">
        <f>PWS!S46</f>
        <v>7293</v>
      </c>
      <c r="K43" s="14">
        <f>PWS!T46</f>
        <v>7383.2</v>
      </c>
      <c r="L43" s="14">
        <f>PWS!U46</f>
        <v>0</v>
      </c>
      <c r="M43" s="14">
        <f>PWS!V46</f>
        <v>0</v>
      </c>
      <c r="N43" s="14">
        <f>PWS!W46</f>
        <v>0</v>
      </c>
      <c r="O43" s="49">
        <v>7383.2</v>
      </c>
      <c r="P43">
        <v>2004</v>
      </c>
      <c r="Q43" s="36">
        <f>O43/E43</f>
        <v>0.9487779177054152</v>
      </c>
      <c r="S43" s="32" t="s">
        <v>124</v>
      </c>
      <c r="T43" s="66" t="s">
        <v>114</v>
      </c>
      <c r="W43" s="32" t="s">
        <v>124</v>
      </c>
      <c r="X43" s="33" t="s">
        <v>114</v>
      </c>
    </row>
    <row r="44" spans="2:14" ht="12.75">
      <c r="B44" s="28"/>
      <c r="C44" s="28"/>
      <c r="D44" s="28"/>
      <c r="G44" s="28"/>
      <c r="H44" s="28"/>
      <c r="I44" s="28"/>
      <c r="J44" s="28"/>
      <c r="K44" s="28"/>
      <c r="L44" s="28"/>
      <c r="M44" s="28"/>
      <c r="N44" s="28"/>
    </row>
    <row r="47" spans="9:10" ht="12.75">
      <c r="I47" s="68"/>
      <c r="J47" s="63" t="s">
        <v>125</v>
      </c>
    </row>
    <row r="48" spans="9:10" ht="12.75">
      <c r="I48" s="69"/>
      <c r="J48" s="63" t="s">
        <v>126</v>
      </c>
    </row>
  </sheetData>
  <mergeCells count="2">
    <mergeCell ref="S1:T1"/>
    <mergeCell ref="W1:X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52"/>
  <sheetViews>
    <sheetView workbookViewId="0" topLeftCell="A1">
      <selection activeCell="G14" sqref="G14"/>
    </sheetView>
  </sheetViews>
  <sheetFormatPr defaultColWidth="9.140625" defaultRowHeight="12.75"/>
  <cols>
    <col min="2" max="2" width="24.7109375" style="67" customWidth="1"/>
    <col min="7" max="7" width="26.7109375" style="0" customWidth="1"/>
    <col min="9" max="9" width="24.7109375" style="67" customWidth="1"/>
  </cols>
  <sheetData>
    <row r="1" spans="2:9" ht="12.75">
      <c r="B1" s="11"/>
      <c r="C1" s="20" t="s">
        <v>107</v>
      </c>
      <c r="D1" s="20" t="s">
        <v>108</v>
      </c>
      <c r="E1" s="22" t="s">
        <v>109</v>
      </c>
      <c r="I1" s="11"/>
    </row>
    <row r="3" spans="1:9" ht="12.75">
      <c r="A3" t="s">
        <v>117</v>
      </c>
      <c r="B3" s="27" t="s">
        <v>20</v>
      </c>
      <c r="C3" s="34">
        <v>1662.1</v>
      </c>
      <c r="D3" s="42">
        <v>1026.4</v>
      </c>
      <c r="E3" s="36">
        <f>D3/C3</f>
        <v>0.6175320377835269</v>
      </c>
      <c r="F3" s="29">
        <f aca="true" t="shared" si="0" ref="F3:F12">C3-D3</f>
        <v>635.6999999999998</v>
      </c>
      <c r="I3" s="27"/>
    </row>
    <row r="4" spans="1:9" ht="12.75">
      <c r="A4" t="s">
        <v>117</v>
      </c>
      <c r="B4" s="27" t="s">
        <v>23</v>
      </c>
      <c r="C4" s="34">
        <v>1269</v>
      </c>
      <c r="D4" s="42">
        <v>701.7</v>
      </c>
      <c r="E4" s="36">
        <f>D4/C4</f>
        <v>0.5529550827423169</v>
      </c>
      <c r="F4" s="29">
        <f t="shared" si="0"/>
        <v>567.3</v>
      </c>
      <c r="I4" s="27"/>
    </row>
    <row r="5" spans="1:9" ht="12.75">
      <c r="A5" t="s">
        <v>117</v>
      </c>
      <c r="B5" s="27" t="s">
        <v>25</v>
      </c>
      <c r="C5" s="70">
        <v>97.3</v>
      </c>
      <c r="D5" s="49">
        <v>66.1</v>
      </c>
      <c r="E5" s="36">
        <f>D5/C5</f>
        <v>0.6793422404933196</v>
      </c>
      <c r="F5" s="29">
        <f t="shared" si="0"/>
        <v>31.200000000000003</v>
      </c>
      <c r="I5" s="27"/>
    </row>
    <row r="6" spans="1:9" ht="12.75">
      <c r="A6" t="s">
        <v>117</v>
      </c>
      <c r="B6" s="27" t="s">
        <v>30</v>
      </c>
      <c r="C6" s="71">
        <v>926</v>
      </c>
      <c r="D6" s="35">
        <v>661.3</v>
      </c>
      <c r="E6" s="36">
        <f>D6/C6</f>
        <v>0.7141468682505399</v>
      </c>
      <c r="F6" s="29">
        <f t="shared" si="0"/>
        <v>264.70000000000005</v>
      </c>
      <c r="I6" s="27"/>
    </row>
    <row r="7" spans="1:9" ht="12.75">
      <c r="A7" t="s">
        <v>117</v>
      </c>
      <c r="B7" s="27" t="s">
        <v>34</v>
      </c>
      <c r="C7" s="70">
        <v>22.8</v>
      </c>
      <c r="D7" s="42">
        <v>13.7</v>
      </c>
      <c r="E7" s="36">
        <f>D7/C7</f>
        <v>0.6008771929824561</v>
      </c>
      <c r="F7" s="29">
        <f t="shared" si="0"/>
        <v>9.100000000000001</v>
      </c>
      <c r="I7" s="27"/>
    </row>
    <row r="8" spans="1:9" ht="12.75">
      <c r="A8" t="s">
        <v>117</v>
      </c>
      <c r="B8" s="27" t="s">
        <v>35</v>
      </c>
      <c r="C8" s="72"/>
      <c r="D8" s="42">
        <v>132.5</v>
      </c>
      <c r="E8" s="36"/>
      <c r="F8" s="29">
        <f t="shared" si="0"/>
        <v>-132.5</v>
      </c>
      <c r="G8" s="87" t="s">
        <v>127</v>
      </c>
      <c r="I8"/>
    </row>
    <row r="9" spans="1:9" ht="12.75">
      <c r="A9" t="s">
        <v>117</v>
      </c>
      <c r="B9" s="27" t="s">
        <v>41</v>
      </c>
      <c r="C9" s="34">
        <v>3004.6</v>
      </c>
      <c r="D9" s="42">
        <v>2085.6</v>
      </c>
      <c r="E9" s="36">
        <f>D9/C9</f>
        <v>0.6941356586567263</v>
      </c>
      <c r="F9" s="29">
        <f t="shared" si="0"/>
        <v>919</v>
      </c>
      <c r="I9"/>
    </row>
    <row r="10" spans="1:9" ht="12.75">
      <c r="A10" t="s">
        <v>117</v>
      </c>
      <c r="B10" s="27" t="s">
        <v>43</v>
      </c>
      <c r="C10" s="34">
        <v>3170</v>
      </c>
      <c r="D10" s="42">
        <v>1592.9</v>
      </c>
      <c r="E10" s="36">
        <f>D10/C10</f>
        <v>0.5024921135646688</v>
      </c>
      <c r="F10" s="29">
        <f t="shared" si="0"/>
        <v>1577.1</v>
      </c>
      <c r="H10" s="20" t="s">
        <v>107</v>
      </c>
      <c r="I10" s="20" t="s">
        <v>108</v>
      </c>
    </row>
    <row r="11" spans="1:9" ht="12.75">
      <c r="A11" t="s">
        <v>117</v>
      </c>
      <c r="B11" s="27" t="s">
        <v>44</v>
      </c>
      <c r="C11" s="34">
        <v>644</v>
      </c>
      <c r="D11" s="42">
        <v>319.5</v>
      </c>
      <c r="E11" s="36">
        <f>D11/C11</f>
        <v>0.49611801242236025</v>
      </c>
      <c r="F11" s="29">
        <f t="shared" si="0"/>
        <v>324.5</v>
      </c>
      <c r="H11" s="73" t="s">
        <v>128</v>
      </c>
      <c r="I11" s="73" t="s">
        <v>129</v>
      </c>
    </row>
    <row r="12" spans="1:9" ht="12.75">
      <c r="A12" t="s">
        <v>117</v>
      </c>
      <c r="B12" s="27" t="s">
        <v>45</v>
      </c>
      <c r="C12" s="34">
        <v>262.1</v>
      </c>
      <c r="D12" s="46">
        <v>167.4</v>
      </c>
      <c r="E12" s="36">
        <f>D12/C12</f>
        <v>0.6386875238458604</v>
      </c>
      <c r="F12" s="29">
        <f t="shared" si="0"/>
        <v>94.70000000000002</v>
      </c>
      <c r="G12" t="s">
        <v>134</v>
      </c>
      <c r="H12" s="74">
        <f>C13</f>
        <v>11057.9</v>
      </c>
      <c r="I12" s="74">
        <f>D13</f>
        <v>6554.799999999998</v>
      </c>
    </row>
    <row r="13" spans="2:9" ht="12.75">
      <c r="B13" s="27"/>
      <c r="C13" s="74">
        <f>SUM(C3:C12)</f>
        <v>11057.9</v>
      </c>
      <c r="D13" s="74">
        <f>SUM(D3:D12)-D5-D7-D8</f>
        <v>6554.799999999998</v>
      </c>
      <c r="E13" s="75">
        <f>D13/C13</f>
        <v>0.592770779261885</v>
      </c>
      <c r="F13" s="29"/>
      <c r="G13" t="s">
        <v>148</v>
      </c>
      <c r="H13" s="76">
        <f>C37</f>
        <v>21342.7</v>
      </c>
      <c r="I13" s="76">
        <f>D37</f>
        <v>19581.5</v>
      </c>
    </row>
    <row r="14" spans="2:9" ht="12.75">
      <c r="B14" s="27"/>
      <c r="C14" s="34"/>
      <c r="D14" s="34"/>
      <c r="E14" s="36"/>
      <c r="F14" s="29"/>
      <c r="G14" t="s">
        <v>130</v>
      </c>
      <c r="H14" s="76">
        <f>C47</f>
        <v>12127</v>
      </c>
      <c r="I14" s="76">
        <f>D47</f>
        <v>13591.9</v>
      </c>
    </row>
    <row r="15" spans="2:9" ht="12.75">
      <c r="B15" s="27"/>
      <c r="C15" s="34"/>
      <c r="D15" s="34"/>
      <c r="E15" s="36"/>
      <c r="F15" s="29"/>
      <c r="G15" s="27" t="s">
        <v>49</v>
      </c>
      <c r="H15" s="71">
        <v>3235.2</v>
      </c>
      <c r="I15" s="77">
        <v>5163.5</v>
      </c>
    </row>
    <row r="16" spans="2:9" ht="12.75">
      <c r="B16" s="27"/>
      <c r="C16" s="34"/>
      <c r="D16" s="34"/>
      <c r="E16" s="36"/>
      <c r="F16" s="29"/>
      <c r="I16" s="27"/>
    </row>
    <row r="17" spans="1:9" ht="12.75">
      <c r="A17" t="s">
        <v>116</v>
      </c>
      <c r="B17" s="27" t="s">
        <v>22</v>
      </c>
      <c r="C17" s="72"/>
      <c r="D17" s="42">
        <v>59.2</v>
      </c>
      <c r="E17" s="36"/>
      <c r="F17" s="29">
        <f>C17-D17</f>
        <v>-59.2</v>
      </c>
      <c r="H17" s="78"/>
      <c r="I17" s="27"/>
    </row>
    <row r="18" spans="1:9" ht="12.75">
      <c r="A18" t="s">
        <v>116</v>
      </c>
      <c r="B18" s="27" t="s">
        <v>131</v>
      </c>
      <c r="C18" s="34">
        <v>177.8</v>
      </c>
      <c r="D18" s="35">
        <v>239</v>
      </c>
      <c r="E18" s="36">
        <f>D18/C18</f>
        <v>1.3442069741282339</v>
      </c>
      <c r="F18" s="29">
        <f>C18-D18</f>
        <v>-61.19999999999999</v>
      </c>
      <c r="H18" s="78"/>
      <c r="I18" s="27"/>
    </row>
    <row r="19" spans="1:9" ht="12.75">
      <c r="A19" t="s">
        <v>116</v>
      </c>
      <c r="B19" s="27" t="s">
        <v>38</v>
      </c>
      <c r="C19" s="71">
        <v>20.3</v>
      </c>
      <c r="D19" s="42">
        <v>14</v>
      </c>
      <c r="E19" s="36">
        <f>D19/C19</f>
        <v>0.689655172413793</v>
      </c>
      <c r="F19" s="29">
        <f>C19-D19</f>
        <v>6.300000000000001</v>
      </c>
      <c r="I19" s="27"/>
    </row>
    <row r="20" spans="1:9" ht="12.75">
      <c r="A20" t="s">
        <v>116</v>
      </c>
      <c r="B20" s="79" t="s">
        <v>49</v>
      </c>
      <c r="C20" s="71">
        <v>3235.2</v>
      </c>
      <c r="D20" s="46">
        <v>5163.5</v>
      </c>
      <c r="E20" s="36">
        <f>D20/C20</f>
        <v>1.5960373392680516</v>
      </c>
      <c r="F20" s="29">
        <f>C20-D20</f>
        <v>-1928.3000000000002</v>
      </c>
      <c r="I20" s="27"/>
    </row>
    <row r="21" spans="3:9" ht="12.75">
      <c r="C21" s="76">
        <f>SUM(C18:C20)</f>
        <v>3433.2999999999997</v>
      </c>
      <c r="D21" s="80">
        <f>SUM(D18:D20)</f>
        <v>5416.5</v>
      </c>
      <c r="E21" s="75">
        <f>D21/C21</f>
        <v>1.577636676084234</v>
      </c>
      <c r="F21" s="29"/>
      <c r="G21" s="27"/>
      <c r="H21" s="78"/>
      <c r="I21" s="27"/>
    </row>
    <row r="22" spans="6:9" ht="12.75">
      <c r="F22" s="29"/>
      <c r="G22" s="27"/>
      <c r="I22" s="27"/>
    </row>
    <row r="23" spans="6:9" ht="12.75">
      <c r="F23" s="29"/>
      <c r="G23" s="27"/>
      <c r="H23" s="78"/>
      <c r="I23" s="27"/>
    </row>
    <row r="24" spans="1:9" ht="12.75">
      <c r="A24" t="s">
        <v>113</v>
      </c>
      <c r="B24" s="27" t="s">
        <v>18</v>
      </c>
      <c r="C24" s="34">
        <v>612.9</v>
      </c>
      <c r="D24" s="35">
        <v>623.3</v>
      </c>
      <c r="E24" s="36">
        <f aca="true" t="shared" si="1" ref="E24:E30">D24/C24</f>
        <v>1.0169685103605808</v>
      </c>
      <c r="F24" s="29">
        <f aca="true" t="shared" si="2" ref="F24:F36">C24-D24</f>
        <v>-10.399999999999977</v>
      </c>
      <c r="G24" s="27"/>
      <c r="I24" s="27"/>
    </row>
    <row r="25" spans="1:9" ht="12.75">
      <c r="A25" t="s">
        <v>113</v>
      </c>
      <c r="B25" s="27" t="s">
        <v>19</v>
      </c>
      <c r="C25" s="34">
        <v>685</v>
      </c>
      <c r="D25" s="42">
        <v>728.4</v>
      </c>
      <c r="E25" s="36">
        <f t="shared" si="1"/>
        <v>1.0633576642335767</v>
      </c>
      <c r="F25" s="29">
        <f t="shared" si="2"/>
        <v>-43.39999999999998</v>
      </c>
      <c r="G25" s="27"/>
      <c r="I25" s="27"/>
    </row>
    <row r="26" spans="1:9" ht="12.75">
      <c r="A26" t="s">
        <v>113</v>
      </c>
      <c r="B26" s="27" t="s">
        <v>24</v>
      </c>
      <c r="C26" s="48">
        <v>615</v>
      </c>
      <c r="D26" s="49">
        <v>421.9</v>
      </c>
      <c r="E26" s="36">
        <f t="shared" si="1"/>
        <v>0.6860162601626016</v>
      </c>
      <c r="F26" s="29">
        <f t="shared" si="2"/>
        <v>193.10000000000002</v>
      </c>
      <c r="G26" s="27"/>
      <c r="H26" s="78"/>
      <c r="I26" s="27"/>
    </row>
    <row r="27" spans="1:9" ht="12.75">
      <c r="A27" t="s">
        <v>113</v>
      </c>
      <c r="B27" s="27" t="s">
        <v>26</v>
      </c>
      <c r="C27" s="34">
        <v>424</v>
      </c>
      <c r="D27" s="49">
        <v>404</v>
      </c>
      <c r="E27" s="36">
        <f t="shared" si="1"/>
        <v>0.9528301886792453</v>
      </c>
      <c r="F27" s="29">
        <f t="shared" si="2"/>
        <v>20</v>
      </c>
      <c r="G27" s="16"/>
      <c r="I27" s="27"/>
    </row>
    <row r="28" spans="1:9" ht="12.75">
      <c r="A28" t="s">
        <v>113</v>
      </c>
      <c r="B28" s="27" t="s">
        <v>132</v>
      </c>
      <c r="C28" s="81">
        <v>6503</v>
      </c>
      <c r="D28" s="35">
        <v>5371.7</v>
      </c>
      <c r="E28" s="36">
        <f t="shared" si="1"/>
        <v>0.8260341380901123</v>
      </c>
      <c r="F28" s="29">
        <f t="shared" si="2"/>
        <v>1131.3000000000002</v>
      </c>
      <c r="G28" s="27"/>
      <c r="I28" s="27"/>
    </row>
    <row r="29" spans="1:9" ht="12.75">
      <c r="A29" t="s">
        <v>113</v>
      </c>
      <c r="B29" s="27" t="s">
        <v>31</v>
      </c>
      <c r="C29" s="48">
        <v>85</v>
      </c>
      <c r="D29" s="49">
        <v>79</v>
      </c>
      <c r="E29" s="36">
        <f t="shared" si="1"/>
        <v>0.9294117647058824</v>
      </c>
      <c r="F29" s="29">
        <f t="shared" si="2"/>
        <v>6</v>
      </c>
      <c r="G29" s="27"/>
      <c r="H29" s="78"/>
      <c r="I29" s="27"/>
    </row>
    <row r="30" spans="1:9" ht="12.75">
      <c r="A30" t="s">
        <v>113</v>
      </c>
      <c r="B30" s="79" t="s">
        <v>32</v>
      </c>
      <c r="C30" s="71">
        <v>470</v>
      </c>
      <c r="D30" s="46">
        <v>609</v>
      </c>
      <c r="E30" s="36">
        <f t="shared" si="1"/>
        <v>1.2957446808510638</v>
      </c>
      <c r="F30" s="29">
        <f t="shared" si="2"/>
        <v>-139</v>
      </c>
      <c r="G30" s="27"/>
      <c r="I30" s="27"/>
    </row>
    <row r="31" spans="1:9" ht="12.75">
      <c r="A31" t="s">
        <v>113</v>
      </c>
      <c r="B31" s="27" t="s">
        <v>133</v>
      </c>
      <c r="C31" s="34"/>
      <c r="D31" s="46"/>
      <c r="E31" s="36"/>
      <c r="F31" s="29">
        <f t="shared" si="2"/>
        <v>0</v>
      </c>
      <c r="G31" s="27"/>
      <c r="I31" s="27"/>
    </row>
    <row r="32" spans="1:9" ht="12.75">
      <c r="A32" t="s">
        <v>113</v>
      </c>
      <c r="B32" s="27" t="s">
        <v>39</v>
      </c>
      <c r="C32" s="34">
        <v>1277</v>
      </c>
      <c r="D32" s="49">
        <v>1256</v>
      </c>
      <c r="E32" s="36">
        <f aca="true" t="shared" si="3" ref="E32:E37">D32/C32</f>
        <v>0.9835552075176194</v>
      </c>
      <c r="F32" s="29">
        <f t="shared" si="2"/>
        <v>21</v>
      </c>
      <c r="G32" s="27"/>
      <c r="I32" s="27"/>
    </row>
    <row r="33" spans="1:9" ht="12.75">
      <c r="A33" t="s">
        <v>113</v>
      </c>
      <c r="B33" s="27" t="s">
        <v>40</v>
      </c>
      <c r="C33" s="48">
        <v>750</v>
      </c>
      <c r="D33" s="42">
        <v>833</v>
      </c>
      <c r="E33" s="36">
        <f t="shared" si="3"/>
        <v>1.1106666666666667</v>
      </c>
      <c r="F33" s="29">
        <f t="shared" si="2"/>
        <v>-83</v>
      </c>
      <c r="G33" s="27"/>
      <c r="H33" s="78"/>
      <c r="I33" s="27"/>
    </row>
    <row r="34" spans="1:9" ht="12.75">
      <c r="A34" t="s">
        <v>113</v>
      </c>
      <c r="B34" s="27" t="s">
        <v>47</v>
      </c>
      <c r="C34" s="34">
        <v>977</v>
      </c>
      <c r="D34" s="42">
        <v>891</v>
      </c>
      <c r="E34" s="36">
        <f t="shared" si="3"/>
        <v>0.9119754350051177</v>
      </c>
      <c r="F34" s="29">
        <f t="shared" si="2"/>
        <v>86</v>
      </c>
      <c r="G34" s="27"/>
      <c r="I34" s="27"/>
    </row>
    <row r="35" spans="1:9" ht="12.75">
      <c r="A35" t="s">
        <v>113</v>
      </c>
      <c r="B35" s="27" t="s">
        <v>48</v>
      </c>
      <c r="C35" s="34">
        <v>1162</v>
      </c>
      <c r="D35" s="49">
        <v>981</v>
      </c>
      <c r="E35" s="36">
        <f t="shared" si="3"/>
        <v>0.8442340791738382</v>
      </c>
      <c r="F35" s="29">
        <f t="shared" si="2"/>
        <v>181</v>
      </c>
      <c r="G35" s="27"/>
      <c r="I35" s="27"/>
    </row>
    <row r="36" spans="1:9" ht="12.75">
      <c r="A36" t="s">
        <v>113</v>
      </c>
      <c r="B36" s="27" t="s">
        <v>50</v>
      </c>
      <c r="C36" s="34">
        <v>7781.8</v>
      </c>
      <c r="D36" s="49">
        <v>7383.2</v>
      </c>
      <c r="E36" s="36">
        <f t="shared" si="3"/>
        <v>0.9487779177054152</v>
      </c>
      <c r="F36" s="29">
        <f t="shared" si="2"/>
        <v>398.60000000000036</v>
      </c>
      <c r="G36" s="79"/>
      <c r="I36" s="27"/>
    </row>
    <row r="37" spans="3:9" ht="12.75">
      <c r="C37" s="76">
        <f>SUM(C24:C36)</f>
        <v>21342.7</v>
      </c>
      <c r="D37" s="82">
        <f>SUM(D24:D36)</f>
        <v>19581.5</v>
      </c>
      <c r="E37" s="75">
        <f t="shared" si="3"/>
        <v>0.9174799814456465</v>
      </c>
      <c r="F37" s="29"/>
      <c r="G37" s="27"/>
      <c r="I37" s="27"/>
    </row>
    <row r="38" spans="6:9" ht="12.75">
      <c r="F38" s="29"/>
      <c r="G38" s="27"/>
      <c r="H38" s="78"/>
      <c r="I38" s="27"/>
    </row>
    <row r="39" spans="6:9" ht="12.75">
      <c r="F39" s="29"/>
      <c r="G39" s="27"/>
      <c r="I39" s="27"/>
    </row>
    <row r="40" spans="6:9" ht="12.75">
      <c r="F40" s="29"/>
      <c r="G40" s="27"/>
      <c r="I40" s="27"/>
    </row>
    <row r="41" spans="1:9" ht="12.75">
      <c r="A41" t="s">
        <v>118</v>
      </c>
      <c r="B41" s="27" t="s">
        <v>27</v>
      </c>
      <c r="C41" s="34">
        <v>6091</v>
      </c>
      <c r="D41" s="35">
        <v>5861.7</v>
      </c>
      <c r="E41" s="36">
        <f>D41/C41</f>
        <v>0.9623542932195042</v>
      </c>
      <c r="F41" s="29">
        <f aca="true" t="shared" si="4" ref="F41:F46">C41-D41</f>
        <v>229.30000000000018</v>
      </c>
      <c r="G41" s="27"/>
      <c r="H41" s="78"/>
      <c r="I41" s="27"/>
    </row>
    <row r="42" spans="1:9" ht="12.75">
      <c r="A42" t="s">
        <v>118</v>
      </c>
      <c r="B42" s="27" t="s">
        <v>29</v>
      </c>
      <c r="C42" s="56">
        <v>861.4</v>
      </c>
      <c r="D42" s="46">
        <v>846.2</v>
      </c>
      <c r="E42" s="36">
        <f>D42/C42</f>
        <v>0.9823543069421872</v>
      </c>
      <c r="F42" s="29">
        <f t="shared" si="4"/>
        <v>15.199999999999932</v>
      </c>
      <c r="G42" s="27"/>
      <c r="H42" s="78"/>
      <c r="I42" s="27"/>
    </row>
    <row r="43" spans="1:9" ht="12.75">
      <c r="A43" t="s">
        <v>118</v>
      </c>
      <c r="B43" s="27" t="s">
        <v>33</v>
      </c>
      <c r="C43" s="34"/>
      <c r="D43" s="46"/>
      <c r="E43" s="36"/>
      <c r="F43" s="29">
        <f t="shared" si="4"/>
        <v>0</v>
      </c>
      <c r="G43" s="27"/>
      <c r="H43" s="78"/>
      <c r="I43" s="27"/>
    </row>
    <row r="44" spans="1:8" ht="12.75">
      <c r="A44" t="s">
        <v>118</v>
      </c>
      <c r="B44" s="27" t="s">
        <v>37</v>
      </c>
      <c r="C44" s="34">
        <v>196.6</v>
      </c>
      <c r="D44" s="35">
        <v>205.7</v>
      </c>
      <c r="E44" s="36">
        <f>D44/C44</f>
        <v>1.0462868769074263</v>
      </c>
      <c r="F44" s="29">
        <f t="shared" si="4"/>
        <v>-9.099999999999994</v>
      </c>
      <c r="G44" s="27"/>
      <c r="H44" s="78"/>
    </row>
    <row r="45" spans="1:7" ht="12.75">
      <c r="A45" t="s">
        <v>118</v>
      </c>
      <c r="B45" s="27" t="s">
        <v>42</v>
      </c>
      <c r="C45" s="34">
        <v>578</v>
      </c>
      <c r="D45" s="46">
        <v>977.3</v>
      </c>
      <c r="E45" s="36">
        <f>D45/C45</f>
        <v>1.6908304498269895</v>
      </c>
      <c r="F45" s="29">
        <f t="shared" si="4"/>
        <v>-399.29999999999995</v>
      </c>
      <c r="G45" s="27"/>
    </row>
    <row r="46" spans="1:7" ht="12.75">
      <c r="A46" t="s">
        <v>118</v>
      </c>
      <c r="B46" s="27" t="s">
        <v>46</v>
      </c>
      <c r="C46" s="48">
        <v>4400</v>
      </c>
      <c r="D46" s="49">
        <v>5701</v>
      </c>
      <c r="E46" s="36">
        <f>D46/C46</f>
        <v>1.2956818181818182</v>
      </c>
      <c r="F46" s="29">
        <f t="shared" si="4"/>
        <v>-1301</v>
      </c>
      <c r="G46" s="27"/>
    </row>
    <row r="47" spans="2:7" ht="12.75">
      <c r="B47" s="27"/>
      <c r="C47" s="74">
        <f>SUM(C41:C46)</f>
        <v>12127</v>
      </c>
      <c r="D47" s="74">
        <f>SUM(D41:D46)</f>
        <v>13591.9</v>
      </c>
      <c r="E47" s="75">
        <f>D47/C47</f>
        <v>1.1207965696379978</v>
      </c>
      <c r="F47" s="29"/>
      <c r="G47" s="79"/>
    </row>
    <row r="48" spans="2:5" ht="12.75">
      <c r="B48" s="27"/>
      <c r="C48" s="34"/>
      <c r="D48" s="34"/>
      <c r="E48" s="36"/>
    </row>
    <row r="49" spans="2:5" ht="12.75">
      <c r="B49" s="27"/>
      <c r="C49" s="34"/>
      <c r="D49" s="34"/>
      <c r="E49" s="36"/>
    </row>
    <row r="50" spans="2:5" ht="12.75">
      <c r="B50" s="27"/>
      <c r="C50" s="34"/>
      <c r="D50" s="34"/>
      <c r="E50" s="36"/>
    </row>
    <row r="51" spans="2:5" ht="12.75">
      <c r="B51" s="27"/>
      <c r="C51" s="34"/>
      <c r="D51" s="78"/>
      <c r="E51" s="36"/>
    </row>
    <row r="52" spans="2:5" ht="12.75">
      <c r="B52" s="27"/>
      <c r="C52" s="34"/>
      <c r="D52" s="78"/>
      <c r="E52" s="36"/>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tabSelected="1" workbookViewId="0" topLeftCell="A1">
      <selection activeCell="B11" sqref="B11"/>
    </sheetView>
  </sheetViews>
  <sheetFormatPr defaultColWidth="9.140625" defaultRowHeight="12.75"/>
  <sheetData>
    <row r="1" ht="12.75">
      <c r="A1" s="83" t="s">
        <v>142</v>
      </c>
    </row>
    <row r="3" ht="12.75">
      <c r="A3" s="84" t="s">
        <v>135</v>
      </c>
    </row>
    <row r="4" spans="1:2" ht="12.75">
      <c r="A4" s="85" t="s">
        <v>136</v>
      </c>
      <c r="B4" s="85" t="s">
        <v>144</v>
      </c>
    </row>
    <row r="5" spans="1:2" ht="12.75">
      <c r="A5" s="85" t="s">
        <v>137</v>
      </c>
      <c r="B5" s="85" t="s">
        <v>138</v>
      </c>
    </row>
    <row r="6" spans="1:2" ht="12.75">
      <c r="A6" s="85" t="s">
        <v>139</v>
      </c>
      <c r="B6" s="88" t="s">
        <v>149</v>
      </c>
    </row>
    <row r="7" spans="1:2" ht="12.75">
      <c r="A7" s="85" t="s">
        <v>143</v>
      </c>
      <c r="B7" s="85" t="s">
        <v>146</v>
      </c>
    </row>
    <row r="8" spans="1:2" ht="12.75">
      <c r="A8" s="85"/>
      <c r="B8" s="86" t="s">
        <v>147</v>
      </c>
    </row>
    <row r="9" spans="1:2" ht="12.75">
      <c r="A9" s="85"/>
      <c r="B9" s="85" t="s">
        <v>145</v>
      </c>
    </row>
    <row r="10" spans="1:2" ht="12.75">
      <c r="A10" s="85"/>
      <c r="B10" s="85" t="s">
        <v>140</v>
      </c>
    </row>
    <row r="11" spans="1:2" ht="12.75">
      <c r="A11" s="85" t="s">
        <v>141</v>
      </c>
      <c r="B11" s="85"/>
    </row>
  </sheetData>
  <printOptions/>
  <pageMargins left="0.75" right="0.75" top="1" bottom="1" header="0.5"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kristensen</cp:lastModifiedBy>
  <cp:lastPrinted>2010-08-18T12:28:22Z</cp:lastPrinted>
  <dcterms:created xsi:type="dcterms:W3CDTF">2010-08-18T12:17:24Z</dcterms:created>
  <dcterms:modified xsi:type="dcterms:W3CDTF">2010-08-18T13:17:22Z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997614751</vt:i4>
  </property>
  <property fmtid="{D5CDD505-2E9C-101B-9397-08002B2CF9AE}" pid="3" name="_NewReviewCycle">
    <vt:lpwstr/>
  </property>
  <property fmtid="{D5CDD505-2E9C-101B-9397-08002B2CF9AE}" pid="4" name="_EmailSubject">
    <vt:lpwstr>CSI18 og CSI24</vt:lpwstr>
  </property>
  <property fmtid="{D5CDD505-2E9C-101B-9397-08002B2CF9AE}" pid="5" name="_AuthorEmail">
    <vt:lpwstr>Peter.Kristensen@eea.europa.eu</vt:lpwstr>
  </property>
  <property fmtid="{D5CDD505-2E9C-101B-9397-08002B2CF9AE}" pid="6" name="_AuthorEmailDisplayName">
    <vt:lpwstr>Peter Kristensen</vt:lpwstr>
  </property>
</Properties>
</file>